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9495" windowHeight="4710" tabRatio="599" activeTab="0"/>
  </bookViews>
  <sheets>
    <sheet name="表8非營固" sheetId="1" r:id="rId1"/>
  </sheets>
  <definedNames>
    <definedName name="_xlnm.Print_Titles" localSheetId="0">'表8非營固'!$1:$5</definedName>
  </definedNames>
  <calcPr fullCalcOnLoad="1"/>
</workbook>
</file>

<file path=xl/sharedStrings.xml><?xml version="1.0" encoding="utf-8"?>
<sst xmlns="http://schemas.openxmlformats.org/spreadsheetml/2006/main" count="67" uniqueCount="67">
  <si>
    <t>合  計</t>
  </si>
  <si>
    <t>行政院主管</t>
  </si>
  <si>
    <t>財政部主管</t>
  </si>
  <si>
    <t>經濟部主管</t>
  </si>
  <si>
    <t>交通部主管</t>
  </si>
  <si>
    <t>節餘數</t>
  </si>
  <si>
    <t xml:space="preserve">主管機關及基金名稱 </t>
  </si>
  <si>
    <t>表八</t>
  </si>
  <si>
    <t>單位:百萬元</t>
  </si>
  <si>
    <t>本 年 度 可 用 預 算 數</t>
  </si>
  <si>
    <t>上年度
保留數</t>
  </si>
  <si>
    <t>本年度
預算數</t>
  </si>
  <si>
    <t>合 計</t>
  </si>
  <si>
    <t>本年度奉准先行辦理補辦預算數</t>
  </si>
  <si>
    <r>
      <t xml:space="preserve">實支數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含應付未付數</t>
    </r>
    <r>
      <rPr>
        <sz val="12"/>
        <rFont val="Times New Roman"/>
        <family val="1"/>
      </rPr>
      <t>)</t>
    </r>
  </si>
  <si>
    <r>
      <t>占可用預算數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％</t>
    </r>
  </si>
  <si>
    <r>
      <t>占累計分配數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％</t>
    </r>
  </si>
  <si>
    <t>1.中美經濟社會發展基金</t>
  </si>
  <si>
    <t>2.行政院國家科學技術發展基金</t>
  </si>
  <si>
    <t>內政部主管</t>
  </si>
  <si>
    <t>國防部主管</t>
  </si>
  <si>
    <t>教育部</t>
  </si>
  <si>
    <t>法務部主管</t>
  </si>
  <si>
    <t>國立故宮博物院</t>
  </si>
  <si>
    <t>合        計</t>
  </si>
  <si>
    <t>行政院衛生署主管</t>
  </si>
  <si>
    <t>行政院勞工委員會主管</t>
  </si>
  <si>
    <t>行政院農業委員會主管</t>
  </si>
  <si>
    <t>行政院國軍退除役官兵輔導委員會主管</t>
  </si>
  <si>
    <t>3.營建建設基金</t>
  </si>
  <si>
    <t>4.國軍生產及服務作業基金</t>
  </si>
  <si>
    <t>5.國軍老舊眷村改建基金</t>
  </si>
  <si>
    <t>6.國軍老舊營舍改建基金</t>
  </si>
  <si>
    <t>8.地方建設基金</t>
  </si>
  <si>
    <t>9.行政院金融重建基金</t>
  </si>
  <si>
    <t>行政院原住民族委員會主管</t>
  </si>
  <si>
    <r>
      <t>10</t>
    </r>
    <r>
      <rPr>
        <sz val="12"/>
        <rFont val="新細明體"/>
        <family val="1"/>
      </rPr>
      <t>.國立中正文化中心作業基金</t>
    </r>
  </si>
  <si>
    <r>
      <t>11</t>
    </r>
    <r>
      <rPr>
        <sz val="12"/>
        <rFont val="新細明體"/>
        <family val="1"/>
      </rPr>
      <t>.國立大學校院校務基金(彙總)</t>
    </r>
  </si>
  <si>
    <r>
      <t>12</t>
    </r>
    <r>
      <rPr>
        <sz val="12"/>
        <rFont val="新細明體"/>
        <family val="1"/>
      </rPr>
      <t>.國立臺灣大學附設醫院作業基金</t>
    </r>
  </si>
  <si>
    <r>
      <t>1</t>
    </r>
    <r>
      <rPr>
        <sz val="12"/>
        <rFont val="新細明體"/>
        <family val="1"/>
      </rPr>
      <t>3.國立成功大學附設醫院作業基金</t>
    </r>
  </si>
  <si>
    <r>
      <t>1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.國立臺北護理學院附設醫院作業基金</t>
    </r>
  </si>
  <si>
    <t>7.行政院開發基金</t>
  </si>
  <si>
    <r>
      <t>15</t>
    </r>
    <r>
      <rPr>
        <sz val="12"/>
        <rFont val="新細明體"/>
        <family val="1"/>
      </rPr>
      <t>.學產基金</t>
    </r>
  </si>
  <si>
    <r>
      <t>16</t>
    </r>
    <r>
      <rPr>
        <sz val="12"/>
        <rFont val="新細明體"/>
        <family val="1"/>
      </rPr>
      <t>.法務部監所作業基金</t>
    </r>
  </si>
  <si>
    <t>行政院國家科學委員會主管</t>
  </si>
  <si>
    <t>行政院環境保護署主管</t>
  </si>
  <si>
    <t>行政院新聞局主管</t>
  </si>
  <si>
    <r>
      <t>截至</t>
    </r>
    <r>
      <rPr>
        <sz val="14"/>
        <rFont val="Times New Roman"/>
        <family val="1"/>
      </rPr>
      <t>91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6</t>
    </r>
    <r>
      <rPr>
        <sz val="14"/>
        <rFont val="標楷體"/>
        <family val="4"/>
      </rPr>
      <t>月底累計執行數</t>
    </r>
  </si>
  <si>
    <r>
      <t>17</t>
    </r>
    <r>
      <rPr>
        <sz val="12"/>
        <rFont val="新細明體"/>
        <family val="1"/>
      </rPr>
      <t>.經濟發展基金</t>
    </r>
  </si>
  <si>
    <r>
      <t>18</t>
    </r>
    <r>
      <rPr>
        <sz val="12"/>
        <rFont val="新細明體"/>
        <family val="1"/>
      </rPr>
      <t>.核能發電後端營運基金</t>
    </r>
  </si>
  <si>
    <r>
      <t>19</t>
    </r>
    <r>
      <rPr>
        <sz val="12"/>
        <rFont val="新細明體"/>
        <family val="1"/>
      </rPr>
      <t>.水資源作業基金</t>
    </r>
  </si>
  <si>
    <r>
      <t>20</t>
    </r>
    <r>
      <rPr>
        <sz val="12"/>
        <rFont val="新細明體"/>
        <family val="1"/>
      </rPr>
      <t>.交通建設基金</t>
    </r>
  </si>
  <si>
    <r>
      <t>21</t>
    </r>
    <r>
      <rPr>
        <sz val="12"/>
        <rFont val="新細明體"/>
        <family val="1"/>
      </rPr>
      <t>.國軍退除役官兵安置基金</t>
    </r>
  </si>
  <si>
    <r>
      <t>22</t>
    </r>
    <r>
      <rPr>
        <sz val="12"/>
        <rFont val="新細明體"/>
        <family val="1"/>
      </rPr>
      <t>.榮民醫療作業基金</t>
    </r>
  </si>
  <si>
    <r>
      <t>23</t>
    </r>
    <r>
      <rPr>
        <sz val="12"/>
        <rFont val="新細明體"/>
        <family val="1"/>
      </rPr>
      <t>.科學工業園區管理局作業基金</t>
    </r>
  </si>
  <si>
    <r>
      <t>24</t>
    </r>
    <r>
      <rPr>
        <sz val="12"/>
        <rFont val="新細明體"/>
        <family val="1"/>
      </rPr>
      <t>.農業綜合基金</t>
    </r>
  </si>
  <si>
    <r>
      <t>25</t>
    </r>
    <r>
      <rPr>
        <sz val="12"/>
        <rFont val="新細明體"/>
        <family val="1"/>
      </rPr>
      <t>.就業安定基金</t>
    </r>
  </si>
  <si>
    <r>
      <t>26</t>
    </r>
    <r>
      <rPr>
        <sz val="12"/>
        <rFont val="新細明體"/>
        <family val="1"/>
      </rPr>
      <t>.醫療藥品基金</t>
    </r>
  </si>
  <si>
    <r>
      <t>27</t>
    </r>
    <r>
      <rPr>
        <sz val="12"/>
        <rFont val="新細明體"/>
        <family val="1"/>
      </rPr>
      <t>.管制藥品管理局製藥工廠作業基金</t>
    </r>
  </si>
  <si>
    <r>
      <t>28</t>
    </r>
    <r>
      <rPr>
        <sz val="12"/>
        <rFont val="新細明體"/>
        <family val="1"/>
      </rPr>
      <t>.空氣污染防治基金</t>
    </r>
  </si>
  <si>
    <r>
      <t>29</t>
    </r>
    <r>
      <rPr>
        <sz val="12"/>
        <rFont val="新細明體"/>
        <family val="1"/>
      </rPr>
      <t>.資源回收管理基金</t>
    </r>
  </si>
  <si>
    <r>
      <t>30</t>
    </r>
    <r>
      <rPr>
        <sz val="12"/>
        <rFont val="新細明體"/>
        <family val="1"/>
      </rPr>
      <t>.有線廣播電視事業發展基金</t>
    </r>
  </si>
  <si>
    <r>
      <t>31</t>
    </r>
    <r>
      <rPr>
        <sz val="12"/>
        <rFont val="新細明體"/>
        <family val="1"/>
      </rPr>
      <t>.故宮文物藝術發展基金</t>
    </r>
  </si>
  <si>
    <r>
      <t>32</t>
    </r>
    <r>
      <rPr>
        <sz val="12"/>
        <rFont val="新細明體"/>
        <family val="1"/>
      </rPr>
      <t>.原住民族綜合發展基金</t>
    </r>
  </si>
  <si>
    <r>
      <t>九十一年度非營業基金截至</t>
    </r>
    <r>
      <rPr>
        <sz val="18"/>
        <rFont val="Times New Roman"/>
        <family val="1"/>
      </rPr>
      <t>91</t>
    </r>
    <r>
      <rPr>
        <sz val="18"/>
        <rFont val="標楷體"/>
        <family val="4"/>
      </rPr>
      <t>年</t>
    </r>
    <r>
      <rPr>
        <sz val="18"/>
        <rFont val="Times New Roman"/>
        <family val="1"/>
      </rPr>
      <t>6</t>
    </r>
    <r>
      <rPr>
        <sz val="18"/>
        <rFont val="標楷體"/>
        <family val="4"/>
      </rPr>
      <t>月底固定資產投資計畫預算執行情形</t>
    </r>
  </si>
  <si>
    <r>
      <t>截至</t>
    </r>
    <r>
      <rPr>
        <sz val="12"/>
        <rFont val="Times New Roman"/>
        <family val="1"/>
      </rPr>
      <t>91</t>
    </r>
    <r>
      <rPr>
        <sz val="12"/>
        <rFont val="標楷體"/>
        <family val="4"/>
      </rPr>
      <t xml:space="preserve">年
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月底
累   計
分配數</t>
    </r>
  </si>
  <si>
    <r>
      <t>註：</t>
    </r>
    <r>
      <rPr>
        <sz val="12"/>
        <rFont val="新細明體"/>
        <family val="1"/>
      </rPr>
      <t>行政院開發基金本年度資本支出預算數</t>
    </r>
    <r>
      <rPr>
        <sz val="12"/>
        <rFont val="Times New Roman"/>
        <family val="1"/>
      </rPr>
      <t>175</t>
    </r>
    <r>
      <rPr>
        <sz val="12"/>
        <rFont val="新細明體"/>
        <family val="1"/>
      </rPr>
      <t>千元，未達百萬元，尚無執行數。</t>
    </r>
    <r>
      <rPr>
        <sz val="12"/>
        <rFont val="Times New Roman"/>
        <family val="1"/>
      </rPr>
      <t xml:space="preserve">       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</si>
</sst>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_(* #,##0_);_(* \(#,##0\);_(* &quot;-&quot;_);_(@_)"/>
    <numFmt numFmtId="178" formatCode="#,##0_ "/>
    <numFmt numFmtId="179" formatCode="#,##0.0_ "/>
    <numFmt numFmtId="180" formatCode="_-* #,##0_-;\-* #,##0_-;_-* &quot;-&quot;??_-;_-@_-"/>
    <numFmt numFmtId="181" formatCode="0.00_);[Red]\(0.00\)"/>
    <numFmt numFmtId="182" formatCode="0.0_ "/>
    <numFmt numFmtId="183" formatCode="#,##0_);[Red]\(#,##0\)"/>
    <numFmt numFmtId="184" formatCode="#,##0.0"/>
    <numFmt numFmtId="185" formatCode="0.0_);[Red]\(0.0\)"/>
    <numFmt numFmtId="186" formatCode="_(* #,##0_);_(* \(#,##0\);_(* &quot; &quot;_);_(@_)"/>
    <numFmt numFmtId="187" formatCode="_(* #,##0.0_);_(* \(#,##0.0\);_(* &quot;-&quot;??_);_(@_)"/>
    <numFmt numFmtId="188" formatCode="0_);[Red]\(0\)"/>
    <numFmt numFmtId="189" formatCode="_-* #,##0_-;\-* #,##0_-;_-* &quot; &quot;_-;_-@_-"/>
    <numFmt numFmtId="190" formatCode="0_ "/>
    <numFmt numFmtId="191" formatCode="0.00_ "/>
    <numFmt numFmtId="192" formatCode="m&quot;月&quot;d&quot;日&quot;"/>
    <numFmt numFmtId="193" formatCode="#,##0.00_ "/>
    <numFmt numFmtId="194" formatCode="_(* #,##0.00_);_(* \(#,##0.00\);_(* &quot;-&quot;??_);_(@_)"/>
    <numFmt numFmtId="195" formatCode="_(* #,##0_);_(* \(#,##0\);_(* &quot;-&quot;??_);_(@_)"/>
  </numFmts>
  <fonts count="16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2"/>
      <name val="標楷體"/>
      <family val="4"/>
    </font>
    <font>
      <sz val="18"/>
      <name val="標楷體"/>
      <family val="4"/>
    </font>
    <font>
      <sz val="9"/>
      <name val="細明體"/>
      <family val="3"/>
    </font>
    <font>
      <sz val="18"/>
      <name val="Times New Roman"/>
      <family val="1"/>
    </font>
    <font>
      <b/>
      <sz val="12"/>
      <name val="Times New Roman"/>
      <family val="1"/>
    </font>
    <font>
      <sz val="14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8"/>
      <name val="新細明體"/>
      <family val="1"/>
    </font>
    <font>
      <b/>
      <sz val="12"/>
      <name val="新細明體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82" fontId="0" fillId="0" borderId="0" xfId="0" applyNumberFormat="1" applyAlignment="1">
      <alignment/>
    </xf>
    <xf numFmtId="176" fontId="6" fillId="0" borderId="0" xfId="15" applyFont="1" applyAlignment="1" applyProtection="1" quotePrefix="1">
      <alignment horizontal="right"/>
      <protection/>
    </xf>
    <xf numFmtId="176" fontId="6" fillId="0" borderId="0" xfId="15" applyFont="1" applyBorder="1" applyAlignment="1" applyProtection="1" quotePrefix="1">
      <alignment horizontal="left"/>
      <protection/>
    </xf>
    <xf numFmtId="3" fontId="3" fillId="0" borderId="0" xfId="15" applyNumberFormat="1" applyFont="1" applyBorder="1">
      <alignment/>
      <protection/>
    </xf>
    <xf numFmtId="4" fontId="3" fillId="0" borderId="0" xfId="15" applyNumberFormat="1" applyFont="1" applyBorder="1">
      <alignment/>
      <protection/>
    </xf>
    <xf numFmtId="190" fontId="0" fillId="0" borderId="0" xfId="0" applyNumberFormat="1" applyAlignment="1">
      <alignment/>
    </xf>
    <xf numFmtId="3" fontId="4" fillId="0" borderId="1" xfId="15" applyNumberFormat="1" applyFont="1" applyBorder="1" applyAlignment="1">
      <alignment horizontal="centerContinuous" vertical="center"/>
      <protection/>
    </xf>
    <xf numFmtId="4" fontId="6" fillId="0" borderId="1" xfId="15" applyNumberFormat="1" applyFont="1" applyBorder="1" applyAlignment="1" applyProtection="1">
      <alignment horizontal="centerContinuous" vertical="center"/>
      <protection/>
    </xf>
    <xf numFmtId="4" fontId="6" fillId="0" borderId="2" xfId="15" applyNumberFormat="1" applyFont="1" applyBorder="1" applyAlignment="1" applyProtection="1">
      <alignment horizontal="centerContinuous" vertical="center"/>
      <protection/>
    </xf>
    <xf numFmtId="4" fontId="6" fillId="0" borderId="3" xfId="15" applyNumberFormat="1" applyFont="1" applyBorder="1" applyAlignment="1" applyProtection="1">
      <alignment horizontal="distributed" vertical="center" wrapText="1"/>
      <protection/>
    </xf>
    <xf numFmtId="0" fontId="3" fillId="0" borderId="0" xfId="0" applyFont="1" applyAlignment="1">
      <alignment/>
    </xf>
    <xf numFmtId="190" fontId="6" fillId="0" borderId="0" xfId="15" applyNumberFormat="1" applyFont="1" applyAlignment="1" applyProtection="1" quotePrefix="1">
      <alignment horizontal="right" vertical="center"/>
      <protection/>
    </xf>
    <xf numFmtId="186" fontId="10" fillId="0" borderId="4" xfId="0" applyNumberFormat="1" applyFont="1" applyBorder="1" applyAlignment="1" applyProtection="1">
      <alignment/>
      <protection/>
    </xf>
    <xf numFmtId="177" fontId="10" fillId="0" borderId="5" xfId="0" applyNumberFormat="1" applyFont="1" applyBorder="1" applyAlignment="1" applyProtection="1">
      <alignment/>
      <protection/>
    </xf>
    <xf numFmtId="186" fontId="10" fillId="0" borderId="5" xfId="0" applyNumberFormat="1" applyFont="1" applyBorder="1" applyAlignment="1" applyProtection="1">
      <alignment/>
      <protection/>
    </xf>
    <xf numFmtId="177" fontId="10" fillId="0" borderId="6" xfId="0" applyNumberFormat="1" applyFont="1" applyBorder="1" applyAlignment="1" applyProtection="1">
      <alignment/>
      <protection/>
    </xf>
    <xf numFmtId="177" fontId="10" fillId="0" borderId="7" xfId="0" applyNumberFormat="1" applyFont="1" applyBorder="1" applyAlignment="1" applyProtection="1">
      <alignment/>
      <protection/>
    </xf>
    <xf numFmtId="177" fontId="10" fillId="0" borderId="8" xfId="0" applyNumberFormat="1" applyFont="1" applyBorder="1" applyAlignment="1" applyProtection="1">
      <alignment/>
      <protection/>
    </xf>
    <xf numFmtId="177" fontId="10" fillId="0" borderId="9" xfId="0" applyNumberFormat="1" applyFont="1" applyBorder="1" applyAlignment="1" applyProtection="1">
      <alignment/>
      <protection/>
    </xf>
    <xf numFmtId="41" fontId="10" fillId="0" borderId="9" xfId="0" applyNumberFormat="1" applyFont="1" applyBorder="1" applyAlignment="1" applyProtection="1">
      <alignment/>
      <protection/>
    </xf>
    <xf numFmtId="177" fontId="3" fillId="0" borderId="10" xfId="0" applyNumberFormat="1" applyFont="1" applyBorder="1" applyAlignment="1" applyProtection="1">
      <alignment/>
      <protection/>
    </xf>
    <xf numFmtId="177" fontId="3" fillId="0" borderId="11" xfId="0" applyNumberFormat="1" applyFont="1" applyBorder="1" applyAlignment="1" applyProtection="1">
      <alignment/>
      <protection/>
    </xf>
    <xf numFmtId="188" fontId="3" fillId="0" borderId="12" xfId="0" applyNumberFormat="1" applyFont="1" applyBorder="1" applyAlignment="1" applyProtection="1">
      <alignment/>
      <protection/>
    </xf>
    <xf numFmtId="177" fontId="3" fillId="0" borderId="13" xfId="0" applyNumberFormat="1" applyFont="1" applyBorder="1" applyAlignment="1" applyProtection="1">
      <alignment/>
      <protection/>
    </xf>
    <xf numFmtId="177" fontId="3" fillId="0" borderId="14" xfId="0" applyNumberFormat="1" applyFont="1" applyBorder="1" applyAlignment="1" applyProtection="1">
      <alignment/>
      <protection/>
    </xf>
    <xf numFmtId="177" fontId="3" fillId="0" borderId="15" xfId="0" applyNumberFormat="1" applyFont="1" applyBorder="1" applyAlignment="1" applyProtection="1">
      <alignment/>
      <protection/>
    </xf>
    <xf numFmtId="41" fontId="3" fillId="0" borderId="15" xfId="0" applyNumberFormat="1" applyFont="1" applyBorder="1" applyAlignment="1" applyProtection="1">
      <alignment/>
      <protection/>
    </xf>
    <xf numFmtId="177" fontId="3" fillId="0" borderId="12" xfId="0" applyNumberFormat="1" applyFont="1" applyBorder="1" applyAlignment="1" applyProtection="1">
      <alignment/>
      <protection/>
    </xf>
    <xf numFmtId="195" fontId="3" fillId="0" borderId="15" xfId="0" applyNumberFormat="1" applyFont="1" applyBorder="1" applyAlignment="1" applyProtection="1">
      <alignment/>
      <protection/>
    </xf>
    <xf numFmtId="188" fontId="3" fillId="0" borderId="15" xfId="0" applyNumberFormat="1" applyFont="1" applyBorder="1" applyAlignment="1" applyProtection="1">
      <alignment/>
      <protection/>
    </xf>
    <xf numFmtId="186" fontId="3" fillId="0" borderId="14" xfId="0" applyNumberFormat="1" applyFont="1" applyBorder="1" applyAlignment="1" applyProtection="1">
      <alignment/>
      <protection/>
    </xf>
    <xf numFmtId="177" fontId="10" fillId="0" borderId="10" xfId="0" applyNumberFormat="1" applyFont="1" applyBorder="1" applyAlignment="1" applyProtection="1">
      <alignment/>
      <protection/>
    </xf>
    <xf numFmtId="177" fontId="10" fillId="0" borderId="11" xfId="0" applyNumberFormat="1" applyFont="1" applyBorder="1" applyAlignment="1" applyProtection="1">
      <alignment/>
      <protection/>
    </xf>
    <xf numFmtId="186" fontId="10" fillId="0" borderId="11" xfId="0" applyNumberFormat="1" applyFont="1" applyBorder="1" applyAlignment="1" applyProtection="1">
      <alignment/>
      <protection/>
    </xf>
    <xf numFmtId="177" fontId="10" fillId="0" borderId="12" xfId="0" applyNumberFormat="1" applyFont="1" applyBorder="1" applyAlignment="1" applyProtection="1">
      <alignment/>
      <protection/>
    </xf>
    <xf numFmtId="177" fontId="10" fillId="0" borderId="13" xfId="0" applyNumberFormat="1" applyFont="1" applyBorder="1" applyAlignment="1" applyProtection="1">
      <alignment/>
      <protection/>
    </xf>
    <xf numFmtId="177" fontId="10" fillId="0" borderId="14" xfId="0" applyNumberFormat="1" applyFont="1" applyBorder="1" applyAlignment="1" applyProtection="1">
      <alignment/>
      <protection/>
    </xf>
    <xf numFmtId="177" fontId="10" fillId="0" borderId="15" xfId="0" applyNumberFormat="1" applyFont="1" applyBorder="1" applyAlignment="1" applyProtection="1">
      <alignment/>
      <protection/>
    </xf>
    <xf numFmtId="177" fontId="10" fillId="0" borderId="14" xfId="0" applyNumberFormat="1" applyFont="1" applyFill="1" applyBorder="1" applyAlignment="1" applyProtection="1">
      <alignment/>
      <protection/>
    </xf>
    <xf numFmtId="41" fontId="10" fillId="0" borderId="15" xfId="0" applyNumberFormat="1" applyFont="1" applyBorder="1" applyAlignment="1" applyProtection="1">
      <alignment/>
      <protection/>
    </xf>
    <xf numFmtId="186" fontId="3" fillId="0" borderId="15" xfId="0" applyNumberFormat="1" applyFont="1" applyBorder="1" applyAlignment="1" applyProtection="1">
      <alignment/>
      <protection/>
    </xf>
    <xf numFmtId="177" fontId="3" fillId="0" borderId="14" xfId="0" applyNumberFormat="1" applyFont="1" applyFill="1" applyBorder="1" applyAlignment="1" applyProtection="1">
      <alignment/>
      <protection/>
    </xf>
    <xf numFmtId="41" fontId="3" fillId="0" borderId="14" xfId="0" applyNumberFormat="1" applyFont="1" applyBorder="1" applyAlignment="1" applyProtection="1">
      <alignment horizontal="right"/>
      <protection/>
    </xf>
    <xf numFmtId="186" fontId="10" fillId="0" borderId="10" xfId="0" applyNumberFormat="1" applyFont="1" applyBorder="1" applyAlignment="1" applyProtection="1">
      <alignment/>
      <protection/>
    </xf>
    <xf numFmtId="186" fontId="10" fillId="0" borderId="13" xfId="0" applyNumberFormat="1" applyFont="1" applyBorder="1" applyAlignment="1" applyProtection="1">
      <alignment/>
      <protection/>
    </xf>
    <xf numFmtId="177" fontId="3" fillId="0" borderId="15" xfId="0" applyNumberFormat="1" applyFont="1" applyBorder="1" applyAlignment="1" applyProtection="1">
      <alignment horizontal="right"/>
      <protection/>
    </xf>
    <xf numFmtId="186" fontId="3" fillId="0" borderId="15" xfId="0" applyNumberFormat="1" applyFont="1" applyBorder="1" applyAlignment="1" applyProtection="1">
      <alignment horizontal="right"/>
      <protection/>
    </xf>
    <xf numFmtId="189" fontId="3" fillId="0" borderId="15" xfId="0" applyNumberFormat="1" applyFont="1" applyBorder="1" applyAlignment="1" applyProtection="1">
      <alignment/>
      <protection/>
    </xf>
    <xf numFmtId="186" fontId="10" fillId="0" borderId="15" xfId="0" applyNumberFormat="1" applyFont="1" applyBorder="1" applyAlignment="1" applyProtection="1">
      <alignment horizontal="right"/>
      <protection/>
    </xf>
    <xf numFmtId="189" fontId="10" fillId="0" borderId="11" xfId="0" applyNumberFormat="1" applyFont="1" applyBorder="1" applyAlignment="1" applyProtection="1">
      <alignment/>
      <protection/>
    </xf>
    <xf numFmtId="186" fontId="10" fillId="0" borderId="14" xfId="0" applyNumberFormat="1" applyFont="1" applyBorder="1" applyAlignment="1" applyProtection="1">
      <alignment/>
      <protection/>
    </xf>
    <xf numFmtId="186" fontId="10" fillId="0" borderId="15" xfId="0" applyNumberFormat="1" applyFont="1" applyBorder="1" applyAlignment="1" applyProtection="1">
      <alignment/>
      <protection/>
    </xf>
    <xf numFmtId="41" fontId="3" fillId="0" borderId="15" xfId="16" applyNumberFormat="1" applyFont="1" applyBorder="1" applyAlignment="1" applyProtection="1">
      <alignment/>
      <protection/>
    </xf>
    <xf numFmtId="41" fontId="10" fillId="0" borderId="16" xfId="0" applyNumberFormat="1" applyFont="1" applyBorder="1" applyAlignment="1" applyProtection="1">
      <alignment/>
      <protection/>
    </xf>
    <xf numFmtId="3" fontId="6" fillId="0" borderId="3" xfId="15" applyNumberFormat="1" applyFont="1" applyBorder="1" applyAlignment="1" applyProtection="1">
      <alignment horizontal="center" vertical="center" wrapText="1"/>
      <protection/>
    </xf>
    <xf numFmtId="4" fontId="6" fillId="0" borderId="3" xfId="15" applyNumberFormat="1" applyFont="1" applyBorder="1" applyAlignment="1" applyProtection="1">
      <alignment horizontal="center" vertical="center"/>
      <protection/>
    </xf>
    <xf numFmtId="4" fontId="6" fillId="0" borderId="3" xfId="15" applyNumberFormat="1" applyFont="1" applyBorder="1" applyAlignment="1" applyProtection="1">
      <alignment horizontal="center" vertical="center" wrapText="1"/>
      <protection/>
    </xf>
    <xf numFmtId="4" fontId="6" fillId="0" borderId="3" xfId="15" applyNumberFormat="1" applyFont="1" applyBorder="1" applyAlignment="1" applyProtection="1" quotePrefix="1">
      <alignment horizontal="center" vertical="center"/>
      <protection/>
    </xf>
    <xf numFmtId="182" fontId="6" fillId="0" borderId="3" xfId="15" applyNumberFormat="1" applyFont="1" applyBorder="1" applyAlignment="1" applyProtection="1">
      <alignment horizontal="center" vertical="center" wrapText="1"/>
      <protection/>
    </xf>
    <xf numFmtId="190" fontId="6" fillId="0" borderId="3" xfId="15" applyNumberFormat="1" applyFont="1" applyBorder="1" applyAlignment="1" applyProtection="1">
      <alignment horizontal="center" vertical="center" wrapText="1"/>
      <protection/>
    </xf>
    <xf numFmtId="0" fontId="15" fillId="0" borderId="7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176" fontId="0" fillId="0" borderId="13" xfId="15" applyFont="1" applyBorder="1" applyAlignment="1" applyProtection="1">
      <alignment horizontal="left" vertical="center" indent="1"/>
      <protection/>
    </xf>
    <xf numFmtId="176" fontId="15" fillId="0" borderId="17" xfId="15" applyFont="1" applyBorder="1" applyAlignment="1" applyProtection="1">
      <alignment horizontal="left" vertical="center"/>
      <protection/>
    </xf>
    <xf numFmtId="176" fontId="3" fillId="0" borderId="13" xfId="15" applyFont="1" applyBorder="1" applyAlignment="1" applyProtection="1">
      <alignment horizontal="left" vertical="center" indent="1"/>
      <protection/>
    </xf>
    <xf numFmtId="176" fontId="15" fillId="0" borderId="18" xfId="15" applyFont="1" applyBorder="1" applyAlignment="1" applyProtection="1">
      <alignment horizontal="center" vertical="center"/>
      <protection/>
    </xf>
    <xf numFmtId="177" fontId="10" fillId="0" borderId="19" xfId="0" applyNumberFormat="1" applyFont="1" applyBorder="1" applyAlignment="1" applyProtection="1">
      <alignment/>
      <protection/>
    </xf>
    <xf numFmtId="177" fontId="10" fillId="0" borderId="20" xfId="0" applyNumberFormat="1" applyFont="1" applyBorder="1" applyAlignment="1" applyProtection="1">
      <alignment/>
      <protection/>
    </xf>
    <xf numFmtId="177" fontId="10" fillId="0" borderId="21" xfId="0" applyNumberFormat="1" applyFont="1" applyBorder="1" applyAlignment="1" applyProtection="1">
      <alignment/>
      <protection/>
    </xf>
    <xf numFmtId="177" fontId="10" fillId="0" borderId="18" xfId="0" applyNumberFormat="1" applyFont="1" applyBorder="1" applyAlignment="1" applyProtection="1">
      <alignment/>
      <protection/>
    </xf>
    <xf numFmtId="177" fontId="10" fillId="0" borderId="22" xfId="0" applyNumberFormat="1" applyFont="1" applyBorder="1" applyAlignment="1" applyProtection="1">
      <alignment/>
      <protection/>
    </xf>
    <xf numFmtId="177" fontId="10" fillId="0" borderId="23" xfId="0" applyNumberFormat="1" applyFont="1" applyBorder="1" applyAlignment="1" applyProtection="1">
      <alignment/>
      <protection/>
    </xf>
    <xf numFmtId="41" fontId="10" fillId="0" borderId="23" xfId="0" applyNumberFormat="1" applyFont="1" applyBorder="1" applyAlignment="1" applyProtection="1">
      <alignment/>
      <protection/>
    </xf>
    <xf numFmtId="176" fontId="3" fillId="0" borderId="24" xfId="15" applyFont="1" applyFill="1" applyBorder="1" applyAlignment="1" applyProtection="1">
      <alignment horizontal="left" vertical="center" indent="1"/>
      <protection/>
    </xf>
    <xf numFmtId="177" fontId="3" fillId="0" borderId="25" xfId="0" applyNumberFormat="1" applyFont="1" applyFill="1" applyBorder="1" applyAlignment="1" applyProtection="1">
      <alignment/>
      <protection/>
    </xf>
    <xf numFmtId="177" fontId="3" fillId="0" borderId="26" xfId="0" applyNumberFormat="1" applyFont="1" applyFill="1" applyBorder="1" applyAlignment="1" applyProtection="1">
      <alignment/>
      <protection/>
    </xf>
    <xf numFmtId="177" fontId="3" fillId="0" borderId="27" xfId="0" applyNumberFormat="1" applyFont="1" applyFill="1" applyBorder="1" applyAlignment="1" applyProtection="1">
      <alignment/>
      <protection/>
    </xf>
    <xf numFmtId="177" fontId="3" fillId="0" borderId="24" xfId="0" applyNumberFormat="1" applyFont="1" applyFill="1" applyBorder="1" applyAlignment="1" applyProtection="1">
      <alignment/>
      <protection/>
    </xf>
    <xf numFmtId="177" fontId="3" fillId="0" borderId="28" xfId="0" applyNumberFormat="1" applyFont="1" applyFill="1" applyBorder="1" applyAlignment="1" applyProtection="1">
      <alignment/>
      <protection/>
    </xf>
    <xf numFmtId="186" fontId="3" fillId="0" borderId="29" xfId="0" applyNumberFormat="1" applyFont="1" applyFill="1" applyBorder="1" applyAlignment="1" applyProtection="1">
      <alignment/>
      <protection/>
    </xf>
    <xf numFmtId="186" fontId="3" fillId="0" borderId="28" xfId="0" applyNumberFormat="1" applyFont="1" applyFill="1" applyBorder="1" applyAlignment="1" applyProtection="1">
      <alignment/>
      <protection/>
    </xf>
    <xf numFmtId="41" fontId="10" fillId="0" borderId="29" xfId="0" applyNumberFormat="1" applyFont="1" applyFill="1" applyBorder="1" applyAlignment="1" applyProtection="1">
      <alignment/>
      <protection/>
    </xf>
    <xf numFmtId="186" fontId="10" fillId="0" borderId="30" xfId="0" applyNumberFormat="1" applyFont="1" applyBorder="1" applyAlignment="1" applyProtection="1">
      <alignment/>
      <protection/>
    </xf>
    <xf numFmtId="177" fontId="10" fillId="0" borderId="31" xfId="0" applyNumberFormat="1" applyFont="1" applyBorder="1" applyAlignment="1" applyProtection="1">
      <alignment/>
      <protection/>
    </xf>
    <xf numFmtId="186" fontId="10" fillId="0" borderId="31" xfId="0" applyNumberFormat="1" applyFont="1" applyBorder="1" applyAlignment="1" applyProtection="1">
      <alignment/>
      <protection/>
    </xf>
    <xf numFmtId="177" fontId="10" fillId="0" borderId="32" xfId="0" applyNumberFormat="1" applyFont="1" applyBorder="1" applyAlignment="1" applyProtection="1">
      <alignment/>
      <protection/>
    </xf>
    <xf numFmtId="186" fontId="10" fillId="0" borderId="33" xfId="0" applyNumberFormat="1" applyFont="1" applyBorder="1" applyAlignment="1" applyProtection="1">
      <alignment/>
      <protection/>
    </xf>
    <xf numFmtId="186" fontId="10" fillId="0" borderId="34" xfId="0" applyNumberFormat="1" applyFont="1" applyBorder="1" applyAlignment="1" applyProtection="1">
      <alignment/>
      <protection/>
    </xf>
    <xf numFmtId="186" fontId="10" fillId="0" borderId="16" xfId="0" applyNumberFormat="1" applyFont="1" applyBorder="1" applyAlignment="1" applyProtection="1">
      <alignment/>
      <protection/>
    </xf>
    <xf numFmtId="186" fontId="3" fillId="0" borderId="11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189" fontId="3" fillId="0" borderId="11" xfId="0" applyNumberFormat="1" applyFont="1" applyBorder="1" applyAlignment="1" applyProtection="1">
      <alignment/>
      <protection/>
    </xf>
    <xf numFmtId="186" fontId="3" fillId="0" borderId="13" xfId="0" applyNumberFormat="1" applyFont="1" applyBorder="1" applyAlignment="1" applyProtection="1">
      <alignment/>
      <protection/>
    </xf>
    <xf numFmtId="41" fontId="10" fillId="0" borderId="15" xfId="16" applyNumberFormat="1" applyFont="1" applyBorder="1" applyAlignment="1" applyProtection="1">
      <alignment/>
      <protection/>
    </xf>
    <xf numFmtId="186" fontId="3" fillId="0" borderId="10" xfId="0" applyNumberFormat="1" applyFont="1" applyBorder="1" applyAlignment="1" applyProtection="1">
      <alignment/>
      <protection/>
    </xf>
    <xf numFmtId="41" fontId="10" fillId="0" borderId="10" xfId="0" applyNumberFormat="1" applyFont="1" applyBorder="1" applyAlignment="1" applyProtection="1">
      <alignment/>
      <protection/>
    </xf>
    <xf numFmtId="41" fontId="10" fillId="0" borderId="35" xfId="0" applyNumberFormat="1" applyFont="1" applyBorder="1" applyAlignment="1" applyProtection="1">
      <alignment/>
      <protection/>
    </xf>
    <xf numFmtId="41" fontId="10" fillId="0" borderId="14" xfId="0" applyNumberFormat="1" applyFont="1" applyBorder="1" applyAlignment="1" applyProtection="1">
      <alignment horizontal="right"/>
      <protection/>
    </xf>
    <xf numFmtId="195" fontId="10" fillId="0" borderId="15" xfId="0" applyNumberFormat="1" applyFont="1" applyBorder="1" applyAlignment="1" applyProtection="1">
      <alignment/>
      <protection/>
    </xf>
    <xf numFmtId="176" fontId="0" fillId="0" borderId="13" xfId="15" applyFont="1" applyBorder="1" applyAlignment="1" applyProtection="1">
      <alignment horizontal="left" vertical="center" indent="1"/>
      <protection/>
    </xf>
    <xf numFmtId="188" fontId="3" fillId="0" borderId="11" xfId="0" applyNumberFormat="1" applyFont="1" applyBorder="1" applyAlignment="1" applyProtection="1" quotePrefix="1">
      <alignment horizontal="right"/>
      <protection/>
    </xf>
    <xf numFmtId="188" fontId="3" fillId="0" borderId="11" xfId="0" applyNumberFormat="1" applyFont="1" applyBorder="1" applyAlignment="1" applyProtection="1">
      <alignment/>
      <protection/>
    </xf>
    <xf numFmtId="188" fontId="3" fillId="0" borderId="13" xfId="0" applyNumberFormat="1" applyFont="1" applyBorder="1" applyAlignment="1" applyProtection="1">
      <alignment/>
      <protection/>
    </xf>
    <xf numFmtId="0" fontId="0" fillId="0" borderId="36" xfId="0" applyFont="1" applyBorder="1" applyAlignment="1">
      <alignment horizontal="left"/>
    </xf>
    <xf numFmtId="176" fontId="7" fillId="0" borderId="0" xfId="15" applyFont="1" applyBorder="1" applyAlignment="1" applyProtection="1">
      <alignment horizontal="center" vertical="center"/>
      <protection/>
    </xf>
    <xf numFmtId="0" fontId="14" fillId="0" borderId="0" xfId="0" applyFont="1" applyAlignment="1">
      <alignment vertical="center"/>
    </xf>
    <xf numFmtId="176" fontId="4" fillId="0" borderId="37" xfId="15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>
      <alignment horizontal="center" vertical="center" wrapText="1"/>
    </xf>
    <xf numFmtId="4" fontId="6" fillId="0" borderId="37" xfId="15" applyNumberFormat="1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>
      <alignment vertical="center" wrapText="1"/>
    </xf>
    <xf numFmtId="4" fontId="4" fillId="0" borderId="38" xfId="15" applyNumberFormat="1" applyFont="1" applyBorder="1" applyAlignment="1">
      <alignment horizontal="center" vertical="center" wrapText="1"/>
      <protection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</cellXfs>
  <cellStyles count="10">
    <cellStyle name="Normal" xfId="0"/>
    <cellStyle name="一般_88003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貨幣[0]_LU1_03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="75" zoomScaleNormal="75" workbookViewId="0" topLeftCell="A1">
      <selection activeCell="B60" sqref="B60"/>
    </sheetView>
  </sheetViews>
  <sheetFormatPr defaultColWidth="9.00390625" defaultRowHeight="16.5"/>
  <cols>
    <col min="1" max="1" width="39.625" style="0" customWidth="1"/>
    <col min="2" max="3" width="9.125" style="0" customWidth="1"/>
    <col min="4" max="4" width="11.875" style="0" customWidth="1"/>
    <col min="5" max="5" width="10.125" style="0" customWidth="1"/>
    <col min="6" max="9" width="9.125" style="0" customWidth="1"/>
    <col min="10" max="10" width="8.125" style="0" customWidth="1"/>
    <col min="11" max="11" width="8.00390625" style="0" customWidth="1"/>
  </cols>
  <sheetData>
    <row r="1" spans="1:11" ht="19.5">
      <c r="A1" s="1" t="s">
        <v>7</v>
      </c>
      <c r="J1" s="3"/>
      <c r="K1" s="8"/>
    </row>
    <row r="2" spans="1:11" ht="25.5">
      <c r="A2" s="108" t="s">
        <v>64</v>
      </c>
      <c r="B2" s="108"/>
      <c r="C2" s="108"/>
      <c r="D2" s="108"/>
      <c r="E2" s="108"/>
      <c r="F2" s="108"/>
      <c r="G2" s="108"/>
      <c r="H2" s="109"/>
      <c r="I2" s="109"/>
      <c r="J2" s="109"/>
      <c r="K2" s="109"/>
    </row>
    <row r="3" spans="1:11" ht="16.5">
      <c r="A3" s="5"/>
      <c r="B3" s="6"/>
      <c r="C3" s="7"/>
      <c r="D3" s="7"/>
      <c r="E3" s="7"/>
      <c r="F3" s="7"/>
      <c r="G3" s="4"/>
      <c r="J3" s="3"/>
      <c r="K3" s="14" t="s">
        <v>8</v>
      </c>
    </row>
    <row r="4" spans="1:11" ht="26.25" customHeight="1">
      <c r="A4" s="110" t="s">
        <v>6</v>
      </c>
      <c r="B4" s="9" t="s">
        <v>9</v>
      </c>
      <c r="C4" s="10"/>
      <c r="D4" s="10"/>
      <c r="E4" s="11"/>
      <c r="F4" s="112" t="s">
        <v>65</v>
      </c>
      <c r="G4" s="114" t="s">
        <v>47</v>
      </c>
      <c r="H4" s="115"/>
      <c r="I4" s="115"/>
      <c r="J4" s="115"/>
      <c r="K4" s="116"/>
    </row>
    <row r="5" spans="1:11" ht="55.5" customHeight="1">
      <c r="A5" s="111"/>
      <c r="B5" s="57" t="s">
        <v>10</v>
      </c>
      <c r="C5" s="57" t="s">
        <v>11</v>
      </c>
      <c r="D5" s="12" t="s">
        <v>13</v>
      </c>
      <c r="E5" s="58" t="s">
        <v>0</v>
      </c>
      <c r="F5" s="113"/>
      <c r="G5" s="59" t="s">
        <v>14</v>
      </c>
      <c r="H5" s="60" t="s">
        <v>5</v>
      </c>
      <c r="I5" s="60" t="s">
        <v>12</v>
      </c>
      <c r="J5" s="61" t="s">
        <v>15</v>
      </c>
      <c r="K5" s="62" t="s">
        <v>16</v>
      </c>
    </row>
    <row r="6" spans="1:11" ht="19.5" customHeight="1">
      <c r="A6" s="63" t="s">
        <v>1</v>
      </c>
      <c r="B6" s="15">
        <f>SUM(B7:B8)</f>
        <v>162</v>
      </c>
      <c r="C6" s="16">
        <f>SUM(C7:C8)</f>
        <v>449</v>
      </c>
      <c r="D6" s="17">
        <f>SUM(D7:D8)</f>
        <v>4</v>
      </c>
      <c r="E6" s="18">
        <f>B6+C6+D6</f>
        <v>615</v>
      </c>
      <c r="F6" s="19">
        <f>SUM(F7:F8)</f>
        <v>329</v>
      </c>
      <c r="G6" s="20">
        <f>SUM(G7:G8)</f>
        <v>134</v>
      </c>
      <c r="H6" s="17">
        <f>SUM(H7:H8)</f>
        <v>0</v>
      </c>
      <c r="I6" s="21">
        <f>G6+H6</f>
        <v>134</v>
      </c>
      <c r="J6" s="20">
        <f>I6/E6*100</f>
        <v>21.788617886178862</v>
      </c>
      <c r="K6" s="22">
        <f>I6/F6*100</f>
        <v>40.72948328267477</v>
      </c>
    </row>
    <row r="7" spans="1:11" ht="19.5" customHeight="1">
      <c r="A7" s="65" t="s">
        <v>17</v>
      </c>
      <c r="B7" s="23">
        <v>1</v>
      </c>
      <c r="C7" s="24">
        <v>1</v>
      </c>
      <c r="D7" s="24">
        <v>4</v>
      </c>
      <c r="E7" s="25">
        <f aca="true" t="shared" si="0" ref="E7:E20">B7+C7+D7</f>
        <v>6</v>
      </c>
      <c r="F7" s="26">
        <v>6</v>
      </c>
      <c r="G7" s="27">
        <v>3</v>
      </c>
      <c r="H7" s="24"/>
      <c r="I7" s="28">
        <f aca="true" t="shared" si="1" ref="I7:I20">G7+H7</f>
        <v>3</v>
      </c>
      <c r="J7" s="27">
        <f aca="true" t="shared" si="2" ref="J7:J55">I7/E7*100</f>
        <v>50</v>
      </c>
      <c r="K7" s="29">
        <f aca="true" t="shared" si="3" ref="K7:K55">I7/F7*100</f>
        <v>50</v>
      </c>
    </row>
    <row r="8" spans="1:11" ht="19.5" customHeight="1">
      <c r="A8" s="65" t="s">
        <v>18</v>
      </c>
      <c r="B8" s="23">
        <v>161</v>
      </c>
      <c r="C8" s="24">
        <v>448</v>
      </c>
      <c r="D8" s="24"/>
      <c r="E8" s="30">
        <f>B8+C8+D8</f>
        <v>609</v>
      </c>
      <c r="F8" s="26">
        <v>323</v>
      </c>
      <c r="G8" s="27">
        <v>131</v>
      </c>
      <c r="H8" s="24"/>
      <c r="I8" s="31">
        <f t="shared" si="1"/>
        <v>131</v>
      </c>
      <c r="J8" s="27">
        <f t="shared" si="2"/>
        <v>21.510673234811165</v>
      </c>
      <c r="K8" s="29">
        <f t="shared" si="3"/>
        <v>40.55727554179567</v>
      </c>
    </row>
    <row r="9" spans="1:11" s="94" customFormat="1" ht="19.5" customHeight="1">
      <c r="A9" s="66" t="s">
        <v>19</v>
      </c>
      <c r="B9" s="34">
        <f>B10</f>
        <v>72</v>
      </c>
      <c r="C9" s="35">
        <f>C10</f>
        <v>76</v>
      </c>
      <c r="D9" s="35"/>
      <c r="E9" s="37">
        <f t="shared" si="0"/>
        <v>148</v>
      </c>
      <c r="F9" s="38">
        <f>F10</f>
        <v>36</v>
      </c>
      <c r="G9" s="39">
        <f>G10</f>
        <v>29</v>
      </c>
      <c r="H9" s="35">
        <f>H10</f>
        <v>1</v>
      </c>
      <c r="I9" s="102">
        <f t="shared" si="1"/>
        <v>30</v>
      </c>
      <c r="J9" s="39">
        <f t="shared" si="2"/>
        <v>20.27027027027027</v>
      </c>
      <c r="K9" s="42">
        <f t="shared" si="3"/>
        <v>83.33333333333334</v>
      </c>
    </row>
    <row r="10" spans="1:11" ht="19.5" customHeight="1">
      <c r="A10" s="65" t="s">
        <v>29</v>
      </c>
      <c r="B10" s="23">
        <v>72</v>
      </c>
      <c r="C10" s="24">
        <v>76</v>
      </c>
      <c r="D10" s="24"/>
      <c r="E10" s="30">
        <f t="shared" si="0"/>
        <v>148</v>
      </c>
      <c r="F10" s="26">
        <v>36</v>
      </c>
      <c r="G10" s="27">
        <v>29</v>
      </c>
      <c r="H10" s="24">
        <v>1</v>
      </c>
      <c r="I10" s="32">
        <f t="shared" si="1"/>
        <v>30</v>
      </c>
      <c r="J10" s="33">
        <f t="shared" si="2"/>
        <v>20.27027027027027</v>
      </c>
      <c r="K10" s="29">
        <f t="shared" si="3"/>
        <v>83.33333333333334</v>
      </c>
    </row>
    <row r="11" spans="1:11" ht="19.5" customHeight="1">
      <c r="A11" s="66" t="s">
        <v>20</v>
      </c>
      <c r="B11" s="34">
        <f>SUM(B12:B14)</f>
        <v>2125</v>
      </c>
      <c r="C11" s="35">
        <f>SUM(C12:C14)</f>
        <v>1718</v>
      </c>
      <c r="D11" s="36">
        <f>SUM(D12:D14)</f>
        <v>73</v>
      </c>
      <c r="E11" s="37">
        <f t="shared" si="0"/>
        <v>3916</v>
      </c>
      <c r="F11" s="38">
        <f>SUM(F12:F14)</f>
        <v>1550</v>
      </c>
      <c r="G11" s="39">
        <f>SUM(G12:G14)</f>
        <v>524</v>
      </c>
      <c r="H11" s="36">
        <f>SUM(H12:H14)</f>
        <v>7</v>
      </c>
      <c r="I11" s="40">
        <f t="shared" si="1"/>
        <v>531</v>
      </c>
      <c r="J11" s="41">
        <f t="shared" si="2"/>
        <v>13.559754851889682</v>
      </c>
      <c r="K11" s="42">
        <f t="shared" si="3"/>
        <v>34.25806451612903</v>
      </c>
    </row>
    <row r="12" spans="1:11" ht="19.5" customHeight="1">
      <c r="A12" s="65" t="s">
        <v>30</v>
      </c>
      <c r="B12" s="23">
        <v>168</v>
      </c>
      <c r="C12" s="24">
        <v>986</v>
      </c>
      <c r="D12" s="24">
        <v>73</v>
      </c>
      <c r="E12" s="30">
        <f t="shared" si="0"/>
        <v>1227</v>
      </c>
      <c r="F12" s="26">
        <v>299</v>
      </c>
      <c r="G12" s="27">
        <v>100</v>
      </c>
      <c r="H12" s="24">
        <v>7</v>
      </c>
      <c r="I12" s="43">
        <f t="shared" si="1"/>
        <v>107</v>
      </c>
      <c r="J12" s="44">
        <f t="shared" si="2"/>
        <v>8.720456397718012</v>
      </c>
      <c r="K12" s="29">
        <f t="shared" si="3"/>
        <v>35.785953177257525</v>
      </c>
    </row>
    <row r="13" spans="1:11" ht="19.5" customHeight="1">
      <c r="A13" s="65" t="s">
        <v>31</v>
      </c>
      <c r="B13" s="34"/>
      <c r="C13" s="24">
        <v>6</v>
      </c>
      <c r="D13" s="92">
        <v>0</v>
      </c>
      <c r="E13" s="30">
        <f t="shared" si="0"/>
        <v>6</v>
      </c>
      <c r="F13" s="26"/>
      <c r="G13" s="39"/>
      <c r="H13" s="36"/>
      <c r="I13" s="40"/>
      <c r="J13" s="39"/>
      <c r="K13" s="42"/>
    </row>
    <row r="14" spans="1:11" ht="19.5" customHeight="1">
      <c r="A14" s="65" t="s">
        <v>32</v>
      </c>
      <c r="B14" s="23">
        <v>1957</v>
      </c>
      <c r="C14" s="24">
        <v>726</v>
      </c>
      <c r="D14" s="24"/>
      <c r="E14" s="30">
        <f t="shared" si="0"/>
        <v>2683</v>
      </c>
      <c r="F14" s="26">
        <v>1251</v>
      </c>
      <c r="G14" s="27">
        <v>424</v>
      </c>
      <c r="H14" s="24"/>
      <c r="I14" s="28">
        <f t="shared" si="1"/>
        <v>424</v>
      </c>
      <c r="J14" s="27">
        <f t="shared" si="2"/>
        <v>15.803205367126353</v>
      </c>
      <c r="K14" s="29">
        <f t="shared" si="3"/>
        <v>33.89288569144684</v>
      </c>
    </row>
    <row r="15" spans="1:11" s="94" customFormat="1" ht="19.5" customHeight="1">
      <c r="A15" s="66" t="s">
        <v>2</v>
      </c>
      <c r="B15" s="34"/>
      <c r="C15" s="35">
        <f>SUM(C16:C18)</f>
        <v>2</v>
      </c>
      <c r="D15" s="35"/>
      <c r="E15" s="37">
        <f t="shared" si="0"/>
        <v>2</v>
      </c>
      <c r="F15" s="38">
        <f>SUM(F16:F18)</f>
        <v>1</v>
      </c>
      <c r="G15" s="39"/>
      <c r="H15" s="35"/>
      <c r="I15" s="40"/>
      <c r="J15" s="99"/>
      <c r="K15" s="100"/>
    </row>
    <row r="16" spans="1:11" ht="19.5" customHeight="1">
      <c r="A16" s="65" t="s">
        <v>41</v>
      </c>
      <c r="B16" s="23"/>
      <c r="C16" s="104">
        <v>0</v>
      </c>
      <c r="D16" s="105"/>
      <c r="E16" s="25">
        <v>0</v>
      </c>
      <c r="F16" s="106">
        <v>0</v>
      </c>
      <c r="G16" s="27"/>
      <c r="H16" s="24"/>
      <c r="I16" s="28"/>
      <c r="J16" s="27"/>
      <c r="K16" s="29"/>
    </row>
    <row r="17" spans="1:11" ht="19.5" customHeight="1">
      <c r="A17" s="65" t="s">
        <v>33</v>
      </c>
      <c r="B17" s="46">
        <v>0</v>
      </c>
      <c r="C17" s="24">
        <v>1</v>
      </c>
      <c r="D17" s="92">
        <v>0</v>
      </c>
      <c r="E17" s="30">
        <f t="shared" si="0"/>
        <v>1</v>
      </c>
      <c r="F17" s="96">
        <v>1</v>
      </c>
      <c r="G17" s="39"/>
      <c r="H17" s="36"/>
      <c r="I17" s="40"/>
      <c r="J17" s="45"/>
      <c r="K17" s="48"/>
    </row>
    <row r="18" spans="1:11" ht="19.5" customHeight="1">
      <c r="A18" s="65" t="s">
        <v>34</v>
      </c>
      <c r="B18" s="23"/>
      <c r="C18" s="24">
        <v>1</v>
      </c>
      <c r="D18" s="24"/>
      <c r="E18" s="30">
        <f t="shared" si="0"/>
        <v>1</v>
      </c>
      <c r="F18" s="26"/>
      <c r="G18" s="27"/>
      <c r="H18" s="24"/>
      <c r="I18" s="28"/>
      <c r="J18" s="45"/>
      <c r="K18" s="49"/>
    </row>
    <row r="19" spans="1:11" s="94" customFormat="1" ht="19.5" customHeight="1">
      <c r="A19" s="66" t="s">
        <v>21</v>
      </c>
      <c r="B19" s="34">
        <f aca="true" t="shared" si="4" ref="B19:G19">SUM(B20:B25)</f>
        <v>4858</v>
      </c>
      <c r="C19" s="35">
        <f t="shared" si="4"/>
        <v>10721</v>
      </c>
      <c r="D19" s="35">
        <f t="shared" si="4"/>
        <v>108</v>
      </c>
      <c r="E19" s="37">
        <f t="shared" si="4"/>
        <v>15687</v>
      </c>
      <c r="F19" s="38">
        <f t="shared" si="4"/>
        <v>6248</v>
      </c>
      <c r="G19" s="39">
        <f t="shared" si="4"/>
        <v>3121</v>
      </c>
      <c r="H19" s="35"/>
      <c r="I19" s="40">
        <f>SUM(I20:I25)</f>
        <v>3121</v>
      </c>
      <c r="J19" s="101">
        <f t="shared" si="2"/>
        <v>19.895454835213872</v>
      </c>
      <c r="K19" s="42">
        <f t="shared" si="3"/>
        <v>49.95198463508322</v>
      </c>
    </row>
    <row r="20" spans="1:11" ht="19.5" customHeight="1">
      <c r="A20" s="67" t="s">
        <v>36</v>
      </c>
      <c r="B20" s="23"/>
      <c r="C20" s="24">
        <v>23</v>
      </c>
      <c r="D20" s="24"/>
      <c r="E20" s="30">
        <f t="shared" si="0"/>
        <v>23</v>
      </c>
      <c r="F20" s="26">
        <v>14</v>
      </c>
      <c r="G20" s="27">
        <v>3</v>
      </c>
      <c r="H20" s="24"/>
      <c r="I20" s="50">
        <f t="shared" si="1"/>
        <v>3</v>
      </c>
      <c r="J20" s="33">
        <f t="shared" si="2"/>
        <v>13.043478260869565</v>
      </c>
      <c r="K20" s="29">
        <f t="shared" si="3"/>
        <v>21.428571428571427</v>
      </c>
    </row>
    <row r="21" spans="1:11" ht="19.5" customHeight="1">
      <c r="A21" s="67" t="s">
        <v>37</v>
      </c>
      <c r="B21" s="23">
        <v>3853</v>
      </c>
      <c r="C21" s="24">
        <v>9353</v>
      </c>
      <c r="D21" s="24">
        <v>108</v>
      </c>
      <c r="E21" s="30">
        <v>13314</v>
      </c>
      <c r="F21" s="26">
        <v>4957</v>
      </c>
      <c r="G21" s="27">
        <v>2523</v>
      </c>
      <c r="H21" s="92"/>
      <c r="I21" s="28">
        <v>2523</v>
      </c>
      <c r="J21" s="27">
        <f t="shared" si="2"/>
        <v>18.949977467327624</v>
      </c>
      <c r="K21" s="51">
        <f t="shared" si="3"/>
        <v>50.89772039540045</v>
      </c>
    </row>
    <row r="22" spans="1:11" ht="19.5" customHeight="1">
      <c r="A22" s="67" t="s">
        <v>38</v>
      </c>
      <c r="B22" s="23">
        <v>659</v>
      </c>
      <c r="C22" s="24">
        <v>976</v>
      </c>
      <c r="D22" s="24"/>
      <c r="E22" s="30">
        <f aca="true" t="shared" si="5" ref="E22:E54">B22+C22+D22</f>
        <v>1635</v>
      </c>
      <c r="F22" s="26">
        <v>785</v>
      </c>
      <c r="G22" s="27">
        <v>561</v>
      </c>
      <c r="H22" s="24"/>
      <c r="I22" s="28">
        <f aca="true" t="shared" si="6" ref="I22:I48">G22+H22</f>
        <v>561</v>
      </c>
      <c r="J22" s="27">
        <f t="shared" si="2"/>
        <v>34.31192660550459</v>
      </c>
      <c r="K22" s="28">
        <f t="shared" si="3"/>
        <v>71.46496815286623</v>
      </c>
    </row>
    <row r="23" spans="1:11" ht="19.5" customHeight="1">
      <c r="A23" s="67" t="s">
        <v>39</v>
      </c>
      <c r="B23" s="23">
        <v>25</v>
      </c>
      <c r="C23" s="24">
        <v>228</v>
      </c>
      <c r="D23" s="24"/>
      <c r="E23" s="30">
        <f t="shared" si="5"/>
        <v>253</v>
      </c>
      <c r="F23" s="26">
        <v>112</v>
      </c>
      <c r="G23" s="27">
        <v>26</v>
      </c>
      <c r="H23" s="24"/>
      <c r="I23" s="28">
        <f t="shared" si="6"/>
        <v>26</v>
      </c>
      <c r="J23" s="27">
        <f t="shared" si="2"/>
        <v>10.276679841897234</v>
      </c>
      <c r="K23" s="29">
        <f t="shared" si="3"/>
        <v>23.214285714285715</v>
      </c>
    </row>
    <row r="24" spans="1:11" ht="19.5" customHeight="1">
      <c r="A24" s="65" t="s">
        <v>40</v>
      </c>
      <c r="B24" s="23">
        <v>82</v>
      </c>
      <c r="C24" s="24">
        <v>1</v>
      </c>
      <c r="D24" s="24"/>
      <c r="E24" s="30">
        <f t="shared" si="5"/>
        <v>83</v>
      </c>
      <c r="F24" s="26">
        <v>1</v>
      </c>
      <c r="G24" s="27">
        <v>1</v>
      </c>
      <c r="H24" s="24"/>
      <c r="I24" s="28">
        <f t="shared" si="6"/>
        <v>1</v>
      </c>
      <c r="J24" s="27">
        <f t="shared" si="2"/>
        <v>1.2048192771084338</v>
      </c>
      <c r="K24" s="29">
        <f t="shared" si="3"/>
        <v>100</v>
      </c>
    </row>
    <row r="25" spans="1:11" ht="19.5" customHeight="1">
      <c r="A25" s="67" t="s">
        <v>42</v>
      </c>
      <c r="B25" s="23">
        <v>239</v>
      </c>
      <c r="C25" s="24">
        <v>140</v>
      </c>
      <c r="D25" s="24"/>
      <c r="E25" s="30">
        <f t="shared" si="5"/>
        <v>379</v>
      </c>
      <c r="F25" s="26">
        <v>379</v>
      </c>
      <c r="G25" s="27">
        <v>7</v>
      </c>
      <c r="H25" s="24"/>
      <c r="I25" s="28">
        <f t="shared" si="6"/>
        <v>7</v>
      </c>
      <c r="J25" s="27">
        <f t="shared" si="2"/>
        <v>1.8469656992084433</v>
      </c>
      <c r="K25" s="29">
        <f t="shared" si="3"/>
        <v>1.8469656992084433</v>
      </c>
    </row>
    <row r="26" spans="1:11" ht="19.5" customHeight="1">
      <c r="A26" s="66" t="s">
        <v>22</v>
      </c>
      <c r="B26" s="34"/>
      <c r="C26" s="35">
        <f>C27</f>
        <v>22</v>
      </c>
      <c r="D26" s="35"/>
      <c r="E26" s="37">
        <f t="shared" si="5"/>
        <v>22</v>
      </c>
      <c r="F26" s="38">
        <f>F27</f>
        <v>9</v>
      </c>
      <c r="G26" s="39">
        <f>G27</f>
        <v>1</v>
      </c>
      <c r="H26" s="35"/>
      <c r="I26" s="40">
        <f t="shared" si="6"/>
        <v>1</v>
      </c>
      <c r="J26" s="39">
        <f t="shared" si="2"/>
        <v>4.545454545454546</v>
      </c>
      <c r="K26" s="29">
        <f t="shared" si="3"/>
        <v>11.11111111111111</v>
      </c>
    </row>
    <row r="27" spans="1:11" ht="19.5" customHeight="1">
      <c r="A27" s="67" t="s">
        <v>43</v>
      </c>
      <c r="B27" s="23"/>
      <c r="C27" s="24">
        <v>22</v>
      </c>
      <c r="D27" s="24"/>
      <c r="E27" s="30">
        <f t="shared" si="5"/>
        <v>22</v>
      </c>
      <c r="F27" s="26">
        <v>9</v>
      </c>
      <c r="G27" s="27">
        <v>1</v>
      </c>
      <c r="H27" s="24"/>
      <c r="I27" s="28">
        <f t="shared" si="6"/>
        <v>1</v>
      </c>
      <c r="J27" s="27">
        <f t="shared" si="2"/>
        <v>4.545454545454546</v>
      </c>
      <c r="K27" s="29">
        <f t="shared" si="3"/>
        <v>11.11111111111111</v>
      </c>
    </row>
    <row r="28" spans="1:11" ht="19.5" customHeight="1">
      <c r="A28" s="66" t="s">
        <v>3</v>
      </c>
      <c r="B28" s="46">
        <f>SUM(B29:B31)</f>
        <v>405</v>
      </c>
      <c r="C28" s="35">
        <f>SUM(C29:C31)</f>
        <v>1800</v>
      </c>
      <c r="D28" s="36">
        <f>SUM(D29:D31)</f>
        <v>607</v>
      </c>
      <c r="E28" s="37">
        <f t="shared" si="5"/>
        <v>2812</v>
      </c>
      <c r="F28" s="38">
        <f>SUM(F29:F31)</f>
        <v>826</v>
      </c>
      <c r="G28" s="39">
        <f>SUM(G29:G31)</f>
        <v>674</v>
      </c>
      <c r="H28" s="36">
        <f>SUM(H29:H31)</f>
        <v>1</v>
      </c>
      <c r="I28" s="40">
        <f t="shared" si="6"/>
        <v>675</v>
      </c>
      <c r="J28" s="39">
        <f t="shared" si="2"/>
        <v>24.004267425320055</v>
      </c>
      <c r="K28" s="42">
        <f t="shared" si="3"/>
        <v>81.71912832929782</v>
      </c>
    </row>
    <row r="29" spans="1:11" ht="19.5" customHeight="1">
      <c r="A29" s="67" t="s">
        <v>48</v>
      </c>
      <c r="B29" s="23">
        <v>177</v>
      </c>
      <c r="C29" s="24">
        <v>695</v>
      </c>
      <c r="D29" s="24">
        <v>607</v>
      </c>
      <c r="E29" s="30">
        <f t="shared" si="5"/>
        <v>1479</v>
      </c>
      <c r="F29" s="26">
        <v>454</v>
      </c>
      <c r="G29" s="27">
        <v>449</v>
      </c>
      <c r="H29" s="24"/>
      <c r="I29" s="28">
        <f t="shared" si="6"/>
        <v>449</v>
      </c>
      <c r="J29" s="27">
        <f t="shared" si="2"/>
        <v>30.35835023664638</v>
      </c>
      <c r="K29" s="29">
        <f t="shared" si="3"/>
        <v>98.89867841409692</v>
      </c>
    </row>
    <row r="30" spans="1:11" ht="19.5" customHeight="1">
      <c r="A30" s="67" t="s">
        <v>49</v>
      </c>
      <c r="B30" s="23">
        <v>15</v>
      </c>
      <c r="C30" s="24">
        <v>186</v>
      </c>
      <c r="D30" s="92">
        <v>0</v>
      </c>
      <c r="E30" s="30">
        <f t="shared" si="5"/>
        <v>201</v>
      </c>
      <c r="F30" s="26">
        <v>55</v>
      </c>
      <c r="G30" s="27">
        <v>6</v>
      </c>
      <c r="H30" s="24"/>
      <c r="I30" s="28">
        <f t="shared" si="6"/>
        <v>6</v>
      </c>
      <c r="J30" s="27">
        <f t="shared" si="2"/>
        <v>2.9850746268656714</v>
      </c>
      <c r="K30" s="29">
        <f t="shared" si="3"/>
        <v>10.909090909090908</v>
      </c>
    </row>
    <row r="31" spans="1:11" ht="19.5" customHeight="1">
      <c r="A31" s="67" t="s">
        <v>50</v>
      </c>
      <c r="B31" s="23">
        <v>213</v>
      </c>
      <c r="C31" s="24">
        <v>919</v>
      </c>
      <c r="D31" s="24"/>
      <c r="E31" s="30">
        <f t="shared" si="5"/>
        <v>1132</v>
      </c>
      <c r="F31" s="26">
        <v>317</v>
      </c>
      <c r="G31" s="27">
        <v>219</v>
      </c>
      <c r="H31" s="24">
        <v>1</v>
      </c>
      <c r="I31" s="28">
        <f t="shared" si="6"/>
        <v>220</v>
      </c>
      <c r="J31" s="27">
        <f t="shared" si="2"/>
        <v>19.434628975265017</v>
      </c>
      <c r="K31" s="29">
        <f t="shared" si="3"/>
        <v>69.4006309148265</v>
      </c>
    </row>
    <row r="32" spans="1:11" s="94" customFormat="1" ht="19.5" customHeight="1">
      <c r="A32" s="66" t="s">
        <v>4</v>
      </c>
      <c r="B32" s="34">
        <f>B33</f>
        <v>7453</v>
      </c>
      <c r="C32" s="35">
        <f>C33</f>
        <v>36762</v>
      </c>
      <c r="D32" s="35">
        <f>D33</f>
        <v>2</v>
      </c>
      <c r="E32" s="37">
        <f t="shared" si="5"/>
        <v>44217</v>
      </c>
      <c r="F32" s="38">
        <f>F33</f>
        <v>20800</v>
      </c>
      <c r="G32" s="39">
        <f>G33</f>
        <v>16961</v>
      </c>
      <c r="H32" s="35">
        <f>H33</f>
        <v>12</v>
      </c>
      <c r="I32" s="40">
        <f t="shared" si="6"/>
        <v>16973</v>
      </c>
      <c r="J32" s="41">
        <f t="shared" si="2"/>
        <v>38.38568876224077</v>
      </c>
      <c r="K32" s="42">
        <f t="shared" si="3"/>
        <v>81.60096153846153</v>
      </c>
    </row>
    <row r="33" spans="1:11" ht="19.5" customHeight="1">
      <c r="A33" s="103" t="s">
        <v>51</v>
      </c>
      <c r="B33" s="23">
        <v>7453</v>
      </c>
      <c r="C33" s="24">
        <v>36762</v>
      </c>
      <c r="D33" s="24">
        <v>2</v>
      </c>
      <c r="E33" s="30">
        <f t="shared" si="5"/>
        <v>44217</v>
      </c>
      <c r="F33" s="26">
        <v>20800</v>
      </c>
      <c r="G33" s="27">
        <v>16961</v>
      </c>
      <c r="H33" s="24">
        <v>12</v>
      </c>
      <c r="I33" s="28">
        <f t="shared" si="6"/>
        <v>16973</v>
      </c>
      <c r="J33" s="27">
        <f t="shared" si="2"/>
        <v>38.38568876224077</v>
      </c>
      <c r="K33" s="29">
        <f t="shared" si="3"/>
        <v>81.60096153846153</v>
      </c>
    </row>
    <row r="34" spans="1:11" ht="19.5" customHeight="1">
      <c r="A34" s="64" t="s">
        <v>28</v>
      </c>
      <c r="B34" s="34">
        <f>SUM(B35:B36)</f>
        <v>526</v>
      </c>
      <c r="C34" s="35">
        <f>SUM(C35:C36)</f>
        <v>3222</v>
      </c>
      <c r="D34" s="35">
        <f>SUM(D35:D36)</f>
        <v>197</v>
      </c>
      <c r="E34" s="37">
        <f t="shared" si="5"/>
        <v>3945</v>
      </c>
      <c r="F34" s="38">
        <f>SUM(F35:F36)</f>
        <v>829</v>
      </c>
      <c r="G34" s="39">
        <f>SUM(G35:G36)</f>
        <v>440</v>
      </c>
      <c r="H34" s="52">
        <f>SUM(H35:H36)</f>
        <v>4</v>
      </c>
      <c r="I34" s="40">
        <f t="shared" si="6"/>
        <v>444</v>
      </c>
      <c r="J34" s="39">
        <f t="shared" si="2"/>
        <v>11.254752851711027</v>
      </c>
      <c r="K34" s="42">
        <f t="shared" si="3"/>
        <v>53.55850422195416</v>
      </c>
    </row>
    <row r="35" spans="1:11" ht="19.5" customHeight="1">
      <c r="A35" s="67" t="s">
        <v>52</v>
      </c>
      <c r="B35" s="23">
        <v>209</v>
      </c>
      <c r="C35" s="24">
        <v>161</v>
      </c>
      <c r="D35" s="24"/>
      <c r="E35" s="30">
        <f t="shared" si="5"/>
        <v>370</v>
      </c>
      <c r="F35" s="26">
        <v>144</v>
      </c>
      <c r="G35" s="27">
        <v>47</v>
      </c>
      <c r="H35" s="24"/>
      <c r="I35" s="28">
        <f t="shared" si="6"/>
        <v>47</v>
      </c>
      <c r="J35" s="27">
        <f t="shared" si="2"/>
        <v>12.702702702702704</v>
      </c>
      <c r="K35" s="29">
        <f t="shared" si="3"/>
        <v>32.63888888888889</v>
      </c>
    </row>
    <row r="36" spans="1:11" s="93" customFormat="1" ht="19.5" customHeight="1">
      <c r="A36" s="67" t="s">
        <v>53</v>
      </c>
      <c r="B36" s="23">
        <v>317</v>
      </c>
      <c r="C36" s="24">
        <v>3061</v>
      </c>
      <c r="D36" s="24">
        <v>197</v>
      </c>
      <c r="E36" s="30">
        <f t="shared" si="5"/>
        <v>3575</v>
      </c>
      <c r="F36" s="26">
        <v>685</v>
      </c>
      <c r="G36" s="27">
        <v>393</v>
      </c>
      <c r="H36" s="95">
        <v>4</v>
      </c>
      <c r="I36" s="28">
        <f t="shared" si="6"/>
        <v>397</v>
      </c>
      <c r="J36" s="27">
        <f t="shared" si="2"/>
        <v>11.104895104895105</v>
      </c>
      <c r="K36" s="29">
        <f t="shared" si="3"/>
        <v>57.956204379562045</v>
      </c>
    </row>
    <row r="37" spans="1:11" s="94" customFormat="1" ht="19.5" customHeight="1">
      <c r="A37" s="64" t="s">
        <v>44</v>
      </c>
      <c r="B37" s="34">
        <f>B38</f>
        <v>279</v>
      </c>
      <c r="C37" s="35">
        <f>C38</f>
        <v>20329</v>
      </c>
      <c r="D37" s="35">
        <f>D38</f>
        <v>5738</v>
      </c>
      <c r="E37" s="37">
        <f t="shared" si="5"/>
        <v>26346</v>
      </c>
      <c r="F37" s="38">
        <f>F38</f>
        <v>15848</v>
      </c>
      <c r="G37" s="39">
        <f>G38</f>
        <v>11688</v>
      </c>
      <c r="H37" s="35"/>
      <c r="I37" s="40">
        <f t="shared" si="6"/>
        <v>11688</v>
      </c>
      <c r="J37" s="39">
        <f t="shared" si="2"/>
        <v>44.363470735595534</v>
      </c>
      <c r="K37" s="42">
        <f t="shared" si="3"/>
        <v>73.75063099444725</v>
      </c>
    </row>
    <row r="38" spans="1:11" ht="19.5" customHeight="1">
      <c r="A38" s="67" t="s">
        <v>54</v>
      </c>
      <c r="B38" s="23">
        <v>279</v>
      </c>
      <c r="C38" s="24">
        <v>20329</v>
      </c>
      <c r="D38" s="24">
        <v>5738</v>
      </c>
      <c r="E38" s="30">
        <f t="shared" si="5"/>
        <v>26346</v>
      </c>
      <c r="F38" s="26">
        <v>15848</v>
      </c>
      <c r="G38" s="27">
        <v>11688</v>
      </c>
      <c r="H38" s="24"/>
      <c r="I38" s="28">
        <f t="shared" si="6"/>
        <v>11688</v>
      </c>
      <c r="J38" s="27">
        <f t="shared" si="2"/>
        <v>44.363470735595534</v>
      </c>
      <c r="K38" s="29">
        <f t="shared" si="3"/>
        <v>73.75063099444725</v>
      </c>
    </row>
    <row r="39" spans="1:11" ht="19.5" customHeight="1">
      <c r="A39" s="64" t="s">
        <v>27</v>
      </c>
      <c r="B39" s="34">
        <f>B40</f>
        <v>90</v>
      </c>
      <c r="C39" s="35">
        <f>C40</f>
        <v>119</v>
      </c>
      <c r="D39" s="36">
        <f>D40</f>
        <v>0</v>
      </c>
      <c r="E39" s="37">
        <f t="shared" si="5"/>
        <v>209</v>
      </c>
      <c r="F39" s="38">
        <f>F40</f>
        <v>102</v>
      </c>
      <c r="G39" s="39">
        <f>G40</f>
        <v>60</v>
      </c>
      <c r="H39" s="36"/>
      <c r="I39" s="40">
        <f t="shared" si="6"/>
        <v>60</v>
      </c>
      <c r="J39" s="39">
        <f t="shared" si="2"/>
        <v>28.708133971291865</v>
      </c>
      <c r="K39" s="42">
        <f t="shared" si="3"/>
        <v>58.82352941176471</v>
      </c>
    </row>
    <row r="40" spans="1:11" ht="19.5" customHeight="1">
      <c r="A40" s="67" t="s">
        <v>55</v>
      </c>
      <c r="B40" s="23">
        <v>90</v>
      </c>
      <c r="C40" s="24">
        <v>119</v>
      </c>
      <c r="D40" s="24"/>
      <c r="E40" s="30">
        <f t="shared" si="5"/>
        <v>209</v>
      </c>
      <c r="F40" s="26">
        <v>102</v>
      </c>
      <c r="G40" s="27">
        <v>60</v>
      </c>
      <c r="H40" s="24"/>
      <c r="I40" s="28">
        <f t="shared" si="6"/>
        <v>60</v>
      </c>
      <c r="J40" s="27">
        <f t="shared" si="2"/>
        <v>28.708133971291865</v>
      </c>
      <c r="K40" s="29">
        <f t="shared" si="3"/>
        <v>58.82352941176471</v>
      </c>
    </row>
    <row r="41" spans="1:11" ht="19.5" customHeight="1">
      <c r="A41" s="64" t="s">
        <v>26</v>
      </c>
      <c r="B41" s="34"/>
      <c r="C41" s="35">
        <f>C42</f>
        <v>109</v>
      </c>
      <c r="D41" s="36">
        <f>D42</f>
        <v>15</v>
      </c>
      <c r="E41" s="37">
        <f t="shared" si="5"/>
        <v>124</v>
      </c>
      <c r="F41" s="47">
        <f>F42</f>
        <v>25</v>
      </c>
      <c r="G41" s="53">
        <f>G42</f>
        <v>3</v>
      </c>
      <c r="H41" s="35"/>
      <c r="I41" s="54">
        <f t="shared" si="6"/>
        <v>3</v>
      </c>
      <c r="J41" s="39">
        <f t="shared" si="2"/>
        <v>2.4193548387096775</v>
      </c>
      <c r="K41" s="42">
        <f t="shared" si="3"/>
        <v>12</v>
      </c>
    </row>
    <row r="42" spans="1:11" ht="19.5" customHeight="1">
      <c r="A42" s="67" t="s">
        <v>56</v>
      </c>
      <c r="B42" s="23"/>
      <c r="C42" s="24">
        <v>109</v>
      </c>
      <c r="D42" s="24">
        <v>15</v>
      </c>
      <c r="E42" s="30">
        <f t="shared" si="5"/>
        <v>124</v>
      </c>
      <c r="F42" s="26">
        <v>25</v>
      </c>
      <c r="G42" s="27">
        <v>3</v>
      </c>
      <c r="H42" s="24"/>
      <c r="I42" s="28">
        <f t="shared" si="6"/>
        <v>3</v>
      </c>
      <c r="J42" s="27">
        <f t="shared" si="2"/>
        <v>2.4193548387096775</v>
      </c>
      <c r="K42" s="29">
        <f t="shared" si="3"/>
        <v>12</v>
      </c>
    </row>
    <row r="43" spans="1:11" ht="19.5" customHeight="1">
      <c r="A43" s="64" t="s">
        <v>25</v>
      </c>
      <c r="B43" s="34">
        <f>SUM(B44:B45)</f>
        <v>974</v>
      </c>
      <c r="C43" s="35">
        <f>SUM(C44:C45)</f>
        <v>1489</v>
      </c>
      <c r="D43" s="36">
        <f>SUM(D44:D45)</f>
        <v>0</v>
      </c>
      <c r="E43" s="37">
        <f t="shared" si="5"/>
        <v>2463</v>
      </c>
      <c r="F43" s="47">
        <f>SUM(F44:F45)</f>
        <v>923</v>
      </c>
      <c r="G43" s="53">
        <f>SUM(G44:G45)</f>
        <v>389</v>
      </c>
      <c r="H43" s="36"/>
      <c r="I43" s="54">
        <f t="shared" si="6"/>
        <v>389</v>
      </c>
      <c r="J43" s="39">
        <f t="shared" si="2"/>
        <v>15.793747462444173</v>
      </c>
      <c r="K43" s="42">
        <f t="shared" si="3"/>
        <v>42.145178764897075</v>
      </c>
    </row>
    <row r="44" spans="1:11" ht="19.5" customHeight="1">
      <c r="A44" s="67" t="s">
        <v>57</v>
      </c>
      <c r="B44" s="23">
        <v>974</v>
      </c>
      <c r="C44" s="24">
        <v>1476</v>
      </c>
      <c r="D44" s="24"/>
      <c r="E44" s="30">
        <f t="shared" si="5"/>
        <v>2450</v>
      </c>
      <c r="F44" s="26">
        <v>921</v>
      </c>
      <c r="G44" s="27">
        <v>388</v>
      </c>
      <c r="H44" s="24"/>
      <c r="I44" s="43">
        <f t="shared" si="6"/>
        <v>388</v>
      </c>
      <c r="J44" s="27">
        <f t="shared" si="2"/>
        <v>15.836734693877553</v>
      </c>
      <c r="K44" s="29">
        <f t="shared" si="3"/>
        <v>42.12812160694897</v>
      </c>
    </row>
    <row r="45" spans="1:11" s="93" customFormat="1" ht="19.5" customHeight="1">
      <c r="A45" s="67" t="s">
        <v>58</v>
      </c>
      <c r="B45" s="23"/>
      <c r="C45" s="24">
        <v>13</v>
      </c>
      <c r="D45" s="92"/>
      <c r="E45" s="30">
        <f t="shared" si="5"/>
        <v>13</v>
      </c>
      <c r="F45" s="96">
        <v>2</v>
      </c>
      <c r="G45" s="33">
        <v>1</v>
      </c>
      <c r="H45" s="92"/>
      <c r="I45" s="43">
        <f t="shared" si="6"/>
        <v>1</v>
      </c>
      <c r="J45" s="27">
        <f t="shared" si="2"/>
        <v>7.6923076923076925</v>
      </c>
      <c r="K45" s="29">
        <f t="shared" si="3"/>
        <v>50</v>
      </c>
    </row>
    <row r="46" spans="1:11" s="94" customFormat="1" ht="19.5" customHeight="1">
      <c r="A46" s="64" t="s">
        <v>45</v>
      </c>
      <c r="B46" s="34">
        <f>SUM(B47:B48)</f>
        <v>20</v>
      </c>
      <c r="C46" s="35">
        <f>SUM(C47:C48)</f>
        <v>14</v>
      </c>
      <c r="D46" s="35"/>
      <c r="E46" s="37">
        <f t="shared" si="5"/>
        <v>34</v>
      </c>
      <c r="F46" s="38">
        <f>SUM(F47:F48)</f>
        <v>21</v>
      </c>
      <c r="G46" s="39">
        <f>SUM(G47:G48)</f>
        <v>21</v>
      </c>
      <c r="H46" s="35"/>
      <c r="I46" s="97">
        <f t="shared" si="6"/>
        <v>21</v>
      </c>
      <c r="J46" s="39">
        <f t="shared" si="2"/>
        <v>61.76470588235294</v>
      </c>
      <c r="K46" s="42">
        <f t="shared" si="3"/>
        <v>100</v>
      </c>
    </row>
    <row r="47" spans="1:11" ht="19.5" customHeight="1">
      <c r="A47" s="67" t="s">
        <v>59</v>
      </c>
      <c r="B47" s="23">
        <v>20</v>
      </c>
      <c r="C47" s="24">
        <v>11</v>
      </c>
      <c r="D47" s="24"/>
      <c r="E47" s="30">
        <f t="shared" si="5"/>
        <v>31</v>
      </c>
      <c r="F47" s="26">
        <v>20</v>
      </c>
      <c r="G47" s="27">
        <v>20</v>
      </c>
      <c r="H47" s="24"/>
      <c r="I47" s="55">
        <f t="shared" si="6"/>
        <v>20</v>
      </c>
      <c r="J47" s="27">
        <f t="shared" si="2"/>
        <v>64.51612903225806</v>
      </c>
      <c r="K47" s="43">
        <f t="shared" si="3"/>
        <v>100</v>
      </c>
    </row>
    <row r="48" spans="1:11" s="93" customFormat="1" ht="19.5" customHeight="1">
      <c r="A48" s="67" t="s">
        <v>60</v>
      </c>
      <c r="B48" s="98">
        <v>0</v>
      </c>
      <c r="C48" s="24">
        <v>3</v>
      </c>
      <c r="D48" s="92">
        <v>0</v>
      </c>
      <c r="E48" s="30">
        <f t="shared" si="5"/>
        <v>3</v>
      </c>
      <c r="F48" s="96">
        <v>1</v>
      </c>
      <c r="G48" s="33">
        <v>1</v>
      </c>
      <c r="H48" s="92">
        <v>0</v>
      </c>
      <c r="I48" s="43">
        <f t="shared" si="6"/>
        <v>1</v>
      </c>
      <c r="J48" s="33">
        <f t="shared" si="2"/>
        <v>33.33333333333333</v>
      </c>
      <c r="K48" s="43">
        <f t="shared" si="3"/>
        <v>100</v>
      </c>
    </row>
    <row r="49" spans="1:11" s="94" customFormat="1" ht="19.5" customHeight="1">
      <c r="A49" s="64" t="s">
        <v>46</v>
      </c>
      <c r="B49" s="34"/>
      <c r="C49" s="35">
        <f>C50</f>
        <v>1</v>
      </c>
      <c r="D49" s="35"/>
      <c r="E49" s="37">
        <f t="shared" si="5"/>
        <v>1</v>
      </c>
      <c r="F49" s="38"/>
      <c r="G49" s="39"/>
      <c r="H49" s="35"/>
      <c r="I49" s="54">
        <v>0</v>
      </c>
      <c r="J49" s="53">
        <f t="shared" si="2"/>
        <v>0</v>
      </c>
      <c r="K49" s="54"/>
    </row>
    <row r="50" spans="1:11" ht="19.5" customHeight="1">
      <c r="A50" s="103" t="s">
        <v>61</v>
      </c>
      <c r="B50" s="23"/>
      <c r="C50" s="24">
        <v>1</v>
      </c>
      <c r="D50" s="24"/>
      <c r="E50" s="30">
        <f t="shared" si="5"/>
        <v>1</v>
      </c>
      <c r="F50" s="26"/>
      <c r="G50" s="27"/>
      <c r="H50" s="24"/>
      <c r="I50" s="43">
        <f>G50+H50</f>
        <v>0</v>
      </c>
      <c r="J50" s="33">
        <f t="shared" si="2"/>
        <v>0</v>
      </c>
      <c r="K50" s="43"/>
    </row>
    <row r="51" spans="1:11" s="94" customFormat="1" ht="19.5" customHeight="1">
      <c r="A51" s="66" t="s">
        <v>23</v>
      </c>
      <c r="B51" s="34"/>
      <c r="C51" s="35">
        <f>C52</f>
        <v>87</v>
      </c>
      <c r="D51" s="35"/>
      <c r="E51" s="37">
        <f t="shared" si="5"/>
        <v>87</v>
      </c>
      <c r="F51" s="38">
        <f>F52</f>
        <v>1</v>
      </c>
      <c r="G51" s="39"/>
      <c r="H51" s="35"/>
      <c r="I51" s="54">
        <f>G51+H51</f>
        <v>0</v>
      </c>
      <c r="J51" s="53">
        <f t="shared" si="2"/>
        <v>0</v>
      </c>
      <c r="K51" s="54"/>
    </row>
    <row r="52" spans="1:11" s="93" customFormat="1" ht="19.5" customHeight="1">
      <c r="A52" s="67" t="s">
        <v>62</v>
      </c>
      <c r="B52" s="98"/>
      <c r="C52" s="24">
        <v>87</v>
      </c>
      <c r="D52" s="92"/>
      <c r="E52" s="30">
        <f t="shared" si="5"/>
        <v>87</v>
      </c>
      <c r="F52" s="96">
        <v>1</v>
      </c>
      <c r="G52" s="33"/>
      <c r="H52" s="92"/>
      <c r="I52" s="43">
        <f>G52+H52</f>
        <v>0</v>
      </c>
      <c r="J52" s="33">
        <f t="shared" si="2"/>
        <v>0</v>
      </c>
      <c r="K52" s="29"/>
    </row>
    <row r="53" spans="1:11" ht="19.5" customHeight="1">
      <c r="A53" s="66" t="s">
        <v>35</v>
      </c>
      <c r="B53" s="85"/>
      <c r="C53" s="86">
        <f>C54</f>
        <v>1</v>
      </c>
      <c r="D53" s="87"/>
      <c r="E53" s="88">
        <f t="shared" si="5"/>
        <v>1</v>
      </c>
      <c r="F53" s="89">
        <f>F54</f>
        <v>1</v>
      </c>
      <c r="G53" s="90"/>
      <c r="H53" s="87"/>
      <c r="I53" s="91">
        <f>G53+H53</f>
        <v>0</v>
      </c>
      <c r="J53" s="90">
        <f t="shared" si="2"/>
        <v>0</v>
      </c>
      <c r="K53" s="56"/>
    </row>
    <row r="54" spans="1:11" ht="19.5" customHeight="1">
      <c r="A54" s="76" t="s">
        <v>63</v>
      </c>
      <c r="B54" s="77"/>
      <c r="C54" s="78">
        <v>1</v>
      </c>
      <c r="D54" s="78"/>
      <c r="E54" s="79">
        <f t="shared" si="5"/>
        <v>1</v>
      </c>
      <c r="F54" s="80">
        <v>1</v>
      </c>
      <c r="G54" s="81"/>
      <c r="H54" s="78"/>
      <c r="I54" s="82">
        <f>G54+H54</f>
        <v>0</v>
      </c>
      <c r="J54" s="83">
        <f t="shared" si="2"/>
        <v>0</v>
      </c>
      <c r="K54" s="84"/>
    </row>
    <row r="55" spans="1:11" ht="19.5" customHeight="1" thickBot="1">
      <c r="A55" s="68" t="s">
        <v>24</v>
      </c>
      <c r="B55" s="69">
        <f aca="true" t="shared" si="7" ref="B55:I55">+B6+B15+B9+B11+B19+B26+B28+B32+B34+B37+B46+B49+B51+B53+B39+B41+B43</f>
        <v>16964</v>
      </c>
      <c r="C55" s="70">
        <f t="shared" si="7"/>
        <v>76921</v>
      </c>
      <c r="D55" s="70">
        <f t="shared" si="7"/>
        <v>6744</v>
      </c>
      <c r="E55" s="71">
        <f t="shared" si="7"/>
        <v>100629</v>
      </c>
      <c r="F55" s="72">
        <f t="shared" si="7"/>
        <v>47549</v>
      </c>
      <c r="G55" s="73">
        <f t="shared" si="7"/>
        <v>34045</v>
      </c>
      <c r="H55" s="70">
        <f t="shared" si="7"/>
        <v>25</v>
      </c>
      <c r="I55" s="74">
        <f t="shared" si="7"/>
        <v>34070</v>
      </c>
      <c r="J55" s="73">
        <f t="shared" si="2"/>
        <v>33.85703922328553</v>
      </c>
      <c r="K55" s="75">
        <f t="shared" si="3"/>
        <v>71.65240068140234</v>
      </c>
    </row>
    <row r="56" spans="1:11" s="2" customFormat="1" ht="19.5" customHeight="1">
      <c r="A56" s="107" t="s">
        <v>66</v>
      </c>
      <c r="B56" s="107"/>
      <c r="C56" s="107"/>
      <c r="D56" s="107"/>
      <c r="E56" s="107"/>
      <c r="F56" s="107"/>
      <c r="G56" s="107"/>
      <c r="H56" s="107"/>
      <c r="I56" s="107"/>
      <c r="J56" s="107"/>
      <c r="K56" s="107"/>
    </row>
    <row r="57" ht="16.5">
      <c r="A57" s="13"/>
    </row>
  </sheetData>
  <mergeCells count="5">
    <mergeCell ref="A56:K56"/>
    <mergeCell ref="A2:K2"/>
    <mergeCell ref="A4:A5"/>
    <mergeCell ref="F4:F5"/>
    <mergeCell ref="G4:K4"/>
  </mergeCells>
  <printOptions horizontalCentered="1"/>
  <pageMargins left="0.4" right="0.3937007874015748" top="0.7480314960629921" bottom="0.7480314960629921" header="0.5118110236220472" footer="0.2755905511811024"/>
  <pageSetup horizontalDpi="300" verticalDpi="300" orientation="landscape" paperSize="9" r:id="rId1"/>
  <headerFooter alignWithMargins="0">
    <oddFooter>&amp;C&amp;"Times New Roman,標準"&amp;P+23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</dc:title>
  <dc:subject>8</dc:subject>
  <dc:creator>行政院主計處</dc:creator>
  <cp:keywords/>
  <dc:description> </dc:description>
  <cp:lastModifiedBy>Administrator</cp:lastModifiedBy>
  <cp:lastPrinted>2002-09-09T00:43:44Z</cp:lastPrinted>
  <dcterms:created xsi:type="dcterms:W3CDTF">2000-02-23T02:18:29Z</dcterms:created>
  <dcterms:modified xsi:type="dcterms:W3CDTF">2008-11-13T10:09:07Z</dcterms:modified>
  <cp:category>I14</cp:category>
  <cp:version/>
  <cp:contentType/>
  <cp:contentStatus/>
</cp:coreProperties>
</file>