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9495" windowHeight="4710" tabRatio="599" activeTab="0"/>
  </bookViews>
  <sheets>
    <sheet name="表6營業固" sheetId="1" r:id="rId1"/>
  </sheets>
  <definedNames>
    <definedName name="_xlnm.Print_Titles" localSheetId="0">'表6營業固'!$1:$6</definedName>
  </definedNames>
  <calcPr fullCalcOnLoad="1"/>
</workbook>
</file>

<file path=xl/sharedStrings.xml><?xml version="1.0" encoding="utf-8"?>
<sst xmlns="http://schemas.openxmlformats.org/spreadsheetml/2006/main" count="68" uniqueCount="66">
  <si>
    <t>單位：百萬元</t>
  </si>
  <si>
    <t>行政院主管</t>
  </si>
  <si>
    <t>財政部主管</t>
  </si>
  <si>
    <t>經濟部主管</t>
  </si>
  <si>
    <t>合計</t>
  </si>
  <si>
    <t>附屬單位預算</t>
  </si>
  <si>
    <t>交通部主管</t>
  </si>
  <si>
    <t>教育部主管</t>
  </si>
  <si>
    <t>全部國營事業合計</t>
  </si>
  <si>
    <t>可  支  用  預  算  數</t>
  </si>
  <si>
    <t>節餘數</t>
  </si>
  <si>
    <t xml:space="preserve"> </t>
  </si>
  <si>
    <t>(含應付未付數)</t>
  </si>
  <si>
    <t>以前年度保留數</t>
  </si>
  <si>
    <t>奉准先行辦理補辦預算</t>
  </si>
  <si>
    <t>實支數</t>
  </si>
  <si>
    <t>表六</t>
  </si>
  <si>
    <t>國軍退除役官兵輔導委員會主管</t>
  </si>
  <si>
    <t>本年度
預算數</t>
  </si>
  <si>
    <t>占可支用預算數％</t>
  </si>
  <si>
    <r>
      <t>占累計分配數
％</t>
    </r>
    <r>
      <rPr>
        <sz val="11"/>
        <rFont val="Times New Roman"/>
        <family val="1"/>
      </rPr>
      <t xml:space="preserve"> </t>
    </r>
  </si>
  <si>
    <t>機 關 名 稱</t>
  </si>
  <si>
    <t>行政院衛生署主管</t>
  </si>
  <si>
    <t>1.中央銀行</t>
  </si>
  <si>
    <t>2.臺灣糖業公司</t>
  </si>
  <si>
    <t>3.臺鹽實業公司</t>
  </si>
  <si>
    <t>4.中國造船公司</t>
  </si>
  <si>
    <t>5.中國石油公司</t>
  </si>
  <si>
    <t>6.臺灣電力公司</t>
  </si>
  <si>
    <t>7.漢翔航空工業公司</t>
  </si>
  <si>
    <t>8.高雄硫酸錏公司</t>
  </si>
  <si>
    <t>9.臺灣省農工企業公司</t>
  </si>
  <si>
    <t>10.唐榮鐵工廠公司</t>
  </si>
  <si>
    <t>11.臺灣省自來水公司</t>
  </si>
  <si>
    <t>12.中國輸出入銀行</t>
  </si>
  <si>
    <t>13.中央信託局</t>
  </si>
  <si>
    <t>33.郵政儲金匯業局</t>
  </si>
  <si>
    <t>34.臺灣鐵路貨物搬運公司</t>
  </si>
  <si>
    <t>15.臺灣銀行</t>
  </si>
  <si>
    <t>16.臺灣土地銀行</t>
  </si>
  <si>
    <t>17.合作金庫銀行</t>
  </si>
  <si>
    <t>18.財政部印刷廠</t>
  </si>
  <si>
    <t>20.郵政總局</t>
  </si>
  <si>
    <t>21.中華電信公司</t>
  </si>
  <si>
    <t>22.臺灣鐵路管理局</t>
  </si>
  <si>
    <t>23.基隆港務局</t>
  </si>
  <si>
    <t>24.臺中港務局</t>
  </si>
  <si>
    <t>25.高雄港務局</t>
  </si>
  <si>
    <t>26.花蓮港務局</t>
  </si>
  <si>
    <t>27.臺儒文化公司(台灣書店)</t>
  </si>
  <si>
    <t>28.榮民工程公司</t>
  </si>
  <si>
    <t>行政院勞工委員會主管</t>
  </si>
  <si>
    <t>29.勞工保險局</t>
  </si>
  <si>
    <r>
      <t>30</t>
    </r>
    <r>
      <rPr>
        <sz val="12"/>
        <color indexed="8"/>
        <rFont val="新細明體"/>
        <family val="1"/>
      </rPr>
      <t>.中央健康保險局</t>
    </r>
  </si>
  <si>
    <r>
      <t>九十一年度國營事業截至</t>
    </r>
    <r>
      <rPr>
        <sz val="16"/>
        <rFont val="Times New Roman"/>
        <family val="1"/>
      </rPr>
      <t>91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>9</t>
    </r>
    <r>
      <rPr>
        <sz val="16"/>
        <rFont val="標楷體"/>
        <family val="4"/>
      </rPr>
      <t>月底固定資產投資計畫預算執行情形</t>
    </r>
  </si>
  <si>
    <r>
      <t>截至</t>
    </r>
    <r>
      <rPr>
        <sz val="12"/>
        <rFont val="Times New Roman"/>
        <family val="1"/>
      </rPr>
      <t>91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 xml:space="preserve">月底
累計分配數 </t>
    </r>
  </si>
  <si>
    <r>
      <t>截至</t>
    </r>
    <r>
      <rPr>
        <sz val="12"/>
        <rFont val="Times New Roman"/>
        <family val="1"/>
      </rPr>
      <t>91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月底累計執行數</t>
    </r>
  </si>
  <si>
    <t xml:space="preserve"> </t>
  </si>
  <si>
    <t xml:space="preserve"> </t>
  </si>
  <si>
    <t>14.中央存款保險公司</t>
  </si>
  <si>
    <t>31. 中央造幣廠</t>
  </si>
  <si>
    <t>32.中央印製廠</t>
  </si>
  <si>
    <t>附屬單位預算分預算</t>
  </si>
  <si>
    <t xml:space="preserve">        2.臺灣銀行歐洲公司及臺灣聯合銀行等2家附屬單位預算分預算單位無固定資產投資計畫列數。</t>
  </si>
  <si>
    <r>
      <t xml:space="preserve"> 註：1.本表不含台電公司核四計畫（原計畫投資總額</t>
    </r>
    <r>
      <rPr>
        <sz val="12"/>
        <rFont val="新細明體"/>
        <family val="1"/>
      </rPr>
      <t>1,080</t>
    </r>
    <r>
      <rPr>
        <sz val="12"/>
        <rFont val="新細明體"/>
        <family val="1"/>
      </rPr>
      <t>億元，</t>
    </r>
    <r>
      <rPr>
        <sz val="12"/>
        <rFont val="新細明體"/>
        <family val="1"/>
      </rPr>
      <t>75-82</t>
    </r>
    <r>
      <rPr>
        <sz val="12"/>
        <rFont val="新細明體"/>
        <family val="1"/>
      </rPr>
      <t>年度追加</t>
    </r>
    <r>
      <rPr>
        <sz val="12"/>
        <rFont val="新細明體"/>
        <family val="1"/>
      </rPr>
      <t>704</t>
    </r>
    <r>
      <rPr>
        <sz val="12"/>
        <rFont val="新細明體"/>
        <family val="1"/>
      </rPr>
      <t>億元，</t>
    </r>
    <r>
      <rPr>
        <sz val="12"/>
        <rFont val="新細明體"/>
        <family val="1"/>
      </rPr>
      <t>83</t>
    </r>
    <r>
      <rPr>
        <sz val="12"/>
        <rFont val="新細明體"/>
        <family val="1"/>
      </rPr>
      <t>年度計畫變更減列</t>
    </r>
    <r>
      <rPr>
        <sz val="12"/>
        <rFont val="新細明體"/>
        <family val="1"/>
      </rPr>
      <t>87</t>
    </r>
    <r>
      <rPr>
        <sz val="12"/>
        <rFont val="新細明體"/>
        <family val="1"/>
      </rPr>
      <t>億元，合計為</t>
    </r>
    <r>
      <rPr>
        <sz val="12"/>
        <rFont val="新細明體"/>
        <family val="1"/>
      </rPr>
      <t>1,697</t>
    </r>
    <r>
      <rPr>
        <sz val="12"/>
        <rFont val="新細明體"/>
        <family val="1"/>
      </rPr>
      <t xml:space="preserve">億元，
</t>
    </r>
    <r>
      <rPr>
        <sz val="12"/>
        <rFont val="新細明體"/>
        <family val="1"/>
      </rPr>
      <t xml:space="preserve">            截至90</t>
    </r>
    <r>
      <rPr>
        <sz val="12"/>
        <rFont val="新細明體"/>
        <family val="1"/>
      </rPr>
      <t>年度決算，已編列</t>
    </r>
    <r>
      <rPr>
        <sz val="12"/>
        <rFont val="新細明體"/>
        <family val="1"/>
      </rPr>
      <t xml:space="preserve"> 1,239</t>
    </r>
    <r>
      <rPr>
        <sz val="12"/>
        <rFont val="新細明體"/>
        <family val="1"/>
      </rPr>
      <t>億元，已支用數</t>
    </r>
    <r>
      <rPr>
        <sz val="12"/>
        <rFont val="新細明體"/>
        <family val="1"/>
      </rPr>
      <t>656</t>
    </r>
    <r>
      <rPr>
        <sz val="12"/>
        <rFont val="新細明體"/>
        <family val="1"/>
      </rPr>
      <t>億元，保留數</t>
    </r>
    <r>
      <rPr>
        <sz val="12"/>
        <rFont val="新細明體"/>
        <family val="1"/>
      </rPr>
      <t>583</t>
    </r>
    <r>
      <rPr>
        <sz val="12"/>
        <rFont val="新細明體"/>
        <family val="1"/>
      </rPr>
      <t>億元，截至</t>
    </r>
    <r>
      <rPr>
        <sz val="12"/>
        <rFont val="新細明體"/>
        <family val="1"/>
      </rPr>
      <t>91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月底止執行上年度保留數，計累計分配數</t>
    </r>
    <r>
      <rPr>
        <sz val="12"/>
        <rFont val="新細明體"/>
        <family val="1"/>
      </rPr>
      <t>79億</t>
    </r>
    <r>
      <rPr>
        <sz val="12"/>
        <rFont val="新細明體"/>
        <family val="1"/>
      </rPr>
      <t xml:space="preserve">
</t>
    </r>
    <r>
      <rPr>
        <sz val="12"/>
        <rFont val="新細明體"/>
        <family val="1"/>
      </rPr>
      <t xml:space="preserve">            元</t>
    </r>
    <r>
      <rPr>
        <sz val="12"/>
        <rFont val="新細明體"/>
        <family val="1"/>
      </rPr>
      <t>，累計實支數</t>
    </r>
    <r>
      <rPr>
        <sz val="12"/>
        <rFont val="新細明體"/>
        <family val="1"/>
      </rPr>
      <t>83</t>
    </r>
    <r>
      <rPr>
        <sz val="12"/>
        <rFont val="新細明體"/>
        <family val="1"/>
      </rPr>
      <t>億元。</t>
    </r>
    <r>
      <rPr>
        <sz val="12"/>
        <rFont val="新細明體"/>
        <family val="1"/>
      </rPr>
      <t>)</t>
    </r>
  </si>
  <si>
    <r>
      <t>19</t>
    </r>
    <r>
      <rPr>
        <sz val="12"/>
        <color indexed="8"/>
        <rFont val="新細明體"/>
        <family val="1"/>
      </rPr>
      <t>.臺灣菸酒公司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</si>
</sst>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_(* #,##0_);_(* \(#,##0\);_(* &quot;-&quot;_);_(@_)"/>
    <numFmt numFmtId="178" formatCode="#,##0_ "/>
    <numFmt numFmtId="179" formatCode="#,##0.0_ "/>
    <numFmt numFmtId="180" formatCode="_-* #,##0_-;\-* #,##0_-;_-* &quot;-&quot;??_-;_-@_-"/>
    <numFmt numFmtId="181" formatCode="0.00_);[Red]\(0.00\)"/>
    <numFmt numFmtId="182" formatCode="0.0_ "/>
    <numFmt numFmtId="183" formatCode="#,##0_);[Red]\(#,##0\)"/>
    <numFmt numFmtId="184" formatCode="#,##0.0"/>
    <numFmt numFmtId="185" formatCode="0.0_);[Red]\(0.0\)"/>
    <numFmt numFmtId="186" formatCode="_(* #,##0_);_(* \(#,##0\);_(* &quot; &quot;_);_(@_)"/>
    <numFmt numFmtId="187" formatCode="_(* #,##0.0_);_(* \(#,##0.0\);_(* &quot;-&quot;??_);_(@_)"/>
    <numFmt numFmtId="188" formatCode="0_);[Red]\(0\)"/>
    <numFmt numFmtId="189" formatCode="_-* #,##0_-;\-* #,##0_-;_-* &quot; &quot;_-;_-@_-"/>
    <numFmt numFmtId="190" formatCode="0_ "/>
    <numFmt numFmtId="191" formatCode="0.00_ "/>
    <numFmt numFmtId="192" formatCode="m&quot;月&quot;d&quot;日&quot;"/>
    <numFmt numFmtId="193" formatCode="#,##0.00_ "/>
    <numFmt numFmtId="194" formatCode="_(* #,##0.00_);_(* \(#,##0.00\);_(* &quot;-&quot;??_);_(@_)"/>
    <numFmt numFmtId="195" formatCode="_(* #,##0_);_(* \(#,##0\);_(* &quot;-&quot;??_);_(@_)"/>
  </numFmts>
  <fonts count="22">
    <font>
      <sz val="12"/>
      <name val="新細明體"/>
      <family val="1"/>
    </font>
    <font>
      <sz val="9"/>
      <name val="新細明體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標楷體"/>
      <family val="4"/>
    </font>
    <font>
      <sz val="12"/>
      <name val="標楷體"/>
      <family val="4"/>
    </font>
    <font>
      <sz val="9"/>
      <name val="細明體"/>
      <family val="3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標楷體"/>
      <family val="4"/>
    </font>
    <font>
      <sz val="16"/>
      <name val="標楷體"/>
      <family val="4"/>
    </font>
    <font>
      <sz val="16"/>
      <name val="Times New Roman"/>
      <family val="1"/>
    </font>
    <font>
      <sz val="16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1"/>
      <name val="新細明體"/>
      <family val="1"/>
    </font>
    <font>
      <sz val="10"/>
      <name val="Geneva"/>
      <family val="2"/>
    </font>
    <font>
      <b/>
      <sz val="14"/>
      <name val="新細明體"/>
      <family val="1"/>
    </font>
    <font>
      <sz val="10"/>
      <name val="標楷體"/>
      <family val="4"/>
    </font>
    <font>
      <sz val="12"/>
      <color indexed="8"/>
      <name val="新細明體"/>
      <family val="1"/>
    </font>
    <font>
      <b/>
      <sz val="12"/>
      <color indexed="8"/>
      <name val="新細明體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19" fillId="0" borderId="2" xfId="0" applyFont="1" applyBorder="1" applyAlignment="1">
      <alignment horizontal="center" vertical="top" wrapText="1"/>
    </xf>
    <xf numFmtId="3" fontId="20" fillId="0" borderId="3" xfId="0" applyNumberFormat="1" applyFont="1" applyBorder="1" applyAlignment="1" applyProtection="1">
      <alignment horizontal="left" vertical="center" wrapText="1" indent="1"/>
      <protection/>
    </xf>
    <xf numFmtId="3" fontId="21" fillId="0" borderId="3" xfId="0" applyNumberFormat="1" applyFont="1" applyBorder="1" applyAlignment="1">
      <alignment horizontal="left" vertical="center" wrapText="1"/>
    </xf>
    <xf numFmtId="3" fontId="21" fillId="0" borderId="4" xfId="0" applyNumberFormat="1" applyFont="1" applyBorder="1" applyAlignment="1">
      <alignment horizontal="left" vertical="center" wrapText="1"/>
    </xf>
    <xf numFmtId="3" fontId="21" fillId="0" borderId="3" xfId="0" applyNumberFormat="1" applyFont="1" applyBorder="1" applyAlignment="1" applyProtection="1" quotePrefix="1">
      <alignment horizontal="left" vertical="center" wrapText="1"/>
      <protection/>
    </xf>
    <xf numFmtId="3" fontId="21" fillId="0" borderId="5" xfId="0" applyNumberFormat="1" applyFont="1" applyBorder="1" applyAlignment="1">
      <alignment horizontal="left" vertical="center" wrapText="1"/>
    </xf>
    <xf numFmtId="3" fontId="20" fillId="0" borderId="4" xfId="0" applyNumberFormat="1" applyFont="1" applyBorder="1" applyAlignment="1" applyProtection="1">
      <alignment horizontal="left" vertical="center" wrapText="1" indent="1"/>
      <protection/>
    </xf>
    <xf numFmtId="3" fontId="20" fillId="0" borderId="6" xfId="0" applyNumberFormat="1" applyFont="1" applyBorder="1" applyAlignment="1" applyProtection="1">
      <alignment horizontal="left" vertical="center" wrapText="1" indent="1"/>
      <protection/>
    </xf>
    <xf numFmtId="3" fontId="7" fillId="0" borderId="3" xfId="0" applyNumberFormat="1" applyFont="1" applyBorder="1" applyAlignment="1" applyProtection="1">
      <alignment horizontal="left" vertical="center" wrapText="1" indent="1"/>
      <protection/>
    </xf>
    <xf numFmtId="3" fontId="8" fillId="0" borderId="7" xfId="15" applyNumberFormat="1" applyFont="1" applyFill="1" applyBorder="1" applyAlignment="1" applyProtection="1">
      <alignment horizontal="right" vertical="center"/>
      <protection/>
    </xf>
    <xf numFmtId="3" fontId="8" fillId="0" borderId="3" xfId="15" applyNumberFormat="1" applyFont="1" applyFill="1" applyBorder="1" applyAlignment="1" applyProtection="1">
      <alignment horizontal="right" vertical="center"/>
      <protection/>
    </xf>
    <xf numFmtId="3" fontId="3" fillId="0" borderId="3" xfId="15" applyNumberFormat="1" applyFont="1" applyFill="1" applyBorder="1" applyAlignment="1" applyProtection="1" quotePrefix="1">
      <alignment horizontal="right" vertical="center" wrapText="1"/>
      <protection/>
    </xf>
    <xf numFmtId="3" fontId="3" fillId="0" borderId="3" xfId="15" applyNumberFormat="1" applyFont="1" applyFill="1" applyBorder="1" applyAlignment="1" applyProtection="1" quotePrefix="1">
      <alignment horizontal="right" vertical="center"/>
      <protection/>
    </xf>
    <xf numFmtId="3" fontId="3" fillId="0" borderId="3" xfId="15" applyNumberFormat="1" applyFont="1" applyFill="1" applyBorder="1" applyAlignment="1" applyProtection="1">
      <alignment horizontal="right" vertical="center" wrapText="1"/>
      <protection/>
    </xf>
    <xf numFmtId="3" fontId="8" fillId="0" borderId="3" xfId="15" applyNumberFormat="1" applyFont="1" applyFill="1" applyBorder="1" applyAlignment="1" applyProtection="1" quotePrefix="1">
      <alignment horizontal="right" vertical="center"/>
      <protection/>
    </xf>
    <xf numFmtId="3" fontId="3" fillId="0" borderId="3" xfId="15" applyNumberFormat="1" applyFont="1" applyFill="1" applyBorder="1" applyAlignment="1" applyProtection="1">
      <alignment horizontal="right" vertical="center" wrapText="1"/>
      <protection locked="0"/>
    </xf>
    <xf numFmtId="3" fontId="8" fillId="0" borderId="7" xfId="15" applyNumberFormat="1" applyFont="1" applyFill="1" applyBorder="1" applyAlignment="1" applyProtection="1">
      <alignment horizontal="right" vertical="center"/>
      <protection locked="0"/>
    </xf>
    <xf numFmtId="3" fontId="8" fillId="0" borderId="3" xfId="15" applyNumberFormat="1" applyFont="1" applyFill="1" applyBorder="1" applyAlignment="1" applyProtection="1">
      <alignment horizontal="right" vertical="center"/>
      <protection locked="0"/>
    </xf>
    <xf numFmtId="3" fontId="3" fillId="0" borderId="3" xfId="15" applyNumberFormat="1" applyFont="1" applyFill="1" applyBorder="1" applyAlignment="1" applyProtection="1">
      <alignment horizontal="right" vertical="center"/>
      <protection locked="0"/>
    </xf>
    <xf numFmtId="3" fontId="20" fillId="0" borderId="5" xfId="0" applyNumberFormat="1" applyFont="1" applyBorder="1" applyAlignment="1" applyProtection="1">
      <alignment horizontal="left" vertical="center" wrapText="1" indent="1"/>
      <protection/>
    </xf>
    <xf numFmtId="3" fontId="3" fillId="0" borderId="5" xfId="15" applyNumberFormat="1" applyFont="1" applyFill="1" applyBorder="1" applyAlignment="1" applyProtection="1" quotePrefix="1">
      <alignment horizontal="right" vertical="center" wrapText="1"/>
      <protection/>
    </xf>
    <xf numFmtId="3" fontId="3" fillId="0" borderId="5" xfId="15" applyNumberFormat="1" applyFont="1" applyFill="1" applyBorder="1" applyAlignment="1" applyProtection="1" quotePrefix="1">
      <alignment horizontal="right" vertical="center"/>
      <protection/>
    </xf>
    <xf numFmtId="3" fontId="3" fillId="0" borderId="5" xfId="15" applyNumberFormat="1" applyFont="1" applyFill="1" applyBorder="1" applyAlignment="1" applyProtection="1">
      <alignment horizontal="right" vertical="center" wrapText="1"/>
      <protection locked="0"/>
    </xf>
    <xf numFmtId="3" fontId="3" fillId="0" borderId="5" xfId="15" applyNumberFormat="1" applyFont="1" applyFill="1" applyBorder="1" applyAlignment="1" applyProtection="1">
      <alignment horizontal="right" vertical="center"/>
      <protection locked="0"/>
    </xf>
    <xf numFmtId="0" fontId="18" fillId="0" borderId="8" xfId="0" applyFont="1" applyBorder="1" applyAlignment="1">
      <alignment vertical="center"/>
    </xf>
    <xf numFmtId="3" fontId="2" fillId="0" borderId="8" xfId="15" applyNumberFormat="1" applyFont="1" applyBorder="1" applyAlignment="1" applyProtection="1">
      <alignment horizontal="right" vertical="center"/>
      <protection/>
    </xf>
    <xf numFmtId="3" fontId="2" fillId="0" borderId="8" xfId="15" applyNumberFormat="1" applyFont="1" applyBorder="1" applyAlignment="1" applyProtection="1">
      <alignment horizontal="right" vertical="center"/>
      <protection locked="0"/>
    </xf>
    <xf numFmtId="3" fontId="0" fillId="0" borderId="0" xfId="15" applyNumberFormat="1" applyFont="1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 horizontal="left" vertical="center" wrapText="1"/>
    </xf>
    <xf numFmtId="3" fontId="0" fillId="0" borderId="9" xfId="15" applyNumberFormat="1" applyFont="1" applyFill="1" applyBorder="1" applyAlignment="1">
      <alignment horizontal="left" vertical="center" wrapText="1"/>
      <protection/>
    </xf>
    <xf numFmtId="0" fontId="0" fillId="0" borderId="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10">
    <cellStyle name="Normal" xfId="0"/>
    <cellStyle name="一般_表五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貨幣[0]_LU1_03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9"/>
  <sheetViews>
    <sheetView tabSelected="1" zoomScale="75" zoomScaleNormal="75" workbookViewId="0" topLeftCell="A1">
      <selection activeCell="A15" sqref="A15"/>
    </sheetView>
  </sheetViews>
  <sheetFormatPr defaultColWidth="9.00390625" defaultRowHeight="16.5"/>
  <cols>
    <col min="1" max="1" width="34.375" style="0" customWidth="1"/>
    <col min="2" max="2" width="10.50390625" style="0" customWidth="1"/>
    <col min="3" max="3" width="9.50390625" style="0" customWidth="1"/>
    <col min="4" max="4" width="11.875" style="0" customWidth="1"/>
    <col min="5" max="5" width="9.25390625" style="0" customWidth="1"/>
    <col min="6" max="6" width="11.125" style="0" customWidth="1"/>
    <col min="7" max="7" width="10.25390625" style="0" customWidth="1"/>
    <col min="9" max="9" width="9.375" style="0" bestFit="1" customWidth="1"/>
    <col min="10" max="10" width="8.50390625" style="0" customWidth="1"/>
    <col min="11" max="11" width="8.375" style="0" customWidth="1"/>
  </cols>
  <sheetData>
    <row r="1" ht="16.5" customHeight="1">
      <c r="A1" s="2" t="s">
        <v>16</v>
      </c>
    </row>
    <row r="2" spans="1:11" ht="24" customHeight="1">
      <c r="A2" s="45" t="s">
        <v>54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0:11" ht="16.5">
      <c r="J3" s="3"/>
      <c r="K3" s="1" t="s">
        <v>0</v>
      </c>
    </row>
    <row r="4" spans="1:11" ht="21.75" customHeight="1">
      <c r="A4" s="37" t="s">
        <v>21</v>
      </c>
      <c r="B4" s="47" t="s">
        <v>9</v>
      </c>
      <c r="C4" s="47"/>
      <c r="D4" s="47"/>
      <c r="E4" s="47"/>
      <c r="F4" s="38" t="s">
        <v>55</v>
      </c>
      <c r="G4" s="39" t="s">
        <v>56</v>
      </c>
      <c r="H4" s="40"/>
      <c r="I4" s="40"/>
      <c r="J4" s="41"/>
      <c r="K4" s="42"/>
    </row>
    <row r="5" spans="1:11" ht="15" customHeight="1">
      <c r="A5" s="37"/>
      <c r="B5" s="38" t="s">
        <v>13</v>
      </c>
      <c r="C5" s="38" t="s">
        <v>18</v>
      </c>
      <c r="D5" s="38" t="s">
        <v>14</v>
      </c>
      <c r="E5" s="47" t="s">
        <v>4</v>
      </c>
      <c r="F5" s="38"/>
      <c r="G5" s="4" t="s">
        <v>15</v>
      </c>
      <c r="H5" s="47" t="s">
        <v>10</v>
      </c>
      <c r="I5" s="47" t="s">
        <v>4</v>
      </c>
      <c r="J5" s="43" t="s">
        <v>19</v>
      </c>
      <c r="K5" s="43" t="s">
        <v>20</v>
      </c>
    </row>
    <row r="6" spans="1:11" ht="31.5" customHeight="1">
      <c r="A6" s="37"/>
      <c r="B6" s="38"/>
      <c r="C6" s="38"/>
      <c r="D6" s="38"/>
      <c r="E6" s="47"/>
      <c r="F6" s="38"/>
      <c r="G6" s="6" t="s">
        <v>12</v>
      </c>
      <c r="H6" s="47"/>
      <c r="I6" s="47"/>
      <c r="J6" s="44"/>
      <c r="K6" s="44"/>
    </row>
    <row r="7" spans="1:11" ht="15.75" customHeight="1">
      <c r="A7" s="9" t="s">
        <v>5</v>
      </c>
      <c r="B7" s="15">
        <f aca="true" t="shared" si="0" ref="B7:H7">B8+B10+B21+B30+B38+B40+B42+B44</f>
        <v>34931</v>
      </c>
      <c r="C7" s="15">
        <f t="shared" si="0"/>
        <v>208365</v>
      </c>
      <c r="D7" s="15">
        <f t="shared" si="0"/>
        <v>1676</v>
      </c>
      <c r="E7" s="15">
        <f t="shared" si="0"/>
        <v>244972</v>
      </c>
      <c r="F7" s="15">
        <f t="shared" si="0"/>
        <v>141782</v>
      </c>
      <c r="G7" s="15">
        <f t="shared" si="0"/>
        <v>125675</v>
      </c>
      <c r="H7" s="15">
        <f t="shared" si="0"/>
        <v>2492</v>
      </c>
      <c r="I7" s="22">
        <f aca="true" t="shared" si="1" ref="I7:I51">G7+H7</f>
        <v>128167</v>
      </c>
      <c r="J7" s="22">
        <f aca="true" t="shared" si="2" ref="J7:J51">IF(E7&gt;0,ROUND(I7/E7*100,4),0)</f>
        <v>52.319</v>
      </c>
      <c r="K7" s="22">
        <f aca="true" t="shared" si="3" ref="K7:K51">IF(F7&gt;0,ROUND(I7/F7*100,4),0)</f>
        <v>90.3972</v>
      </c>
    </row>
    <row r="8" spans="1:11" ht="15.75" customHeight="1">
      <c r="A8" s="10" t="s">
        <v>1</v>
      </c>
      <c r="B8" s="16"/>
      <c r="C8" s="16">
        <f>C9</f>
        <v>74</v>
      </c>
      <c r="D8" s="16"/>
      <c r="E8" s="16">
        <f>E9</f>
        <v>74</v>
      </c>
      <c r="F8" s="16">
        <f>F9</f>
        <v>38</v>
      </c>
      <c r="G8" s="16">
        <f>G9</f>
        <v>36</v>
      </c>
      <c r="H8" s="16"/>
      <c r="I8" s="23">
        <f t="shared" si="1"/>
        <v>36</v>
      </c>
      <c r="J8" s="23">
        <f t="shared" si="2"/>
        <v>48.6486</v>
      </c>
      <c r="K8" s="23">
        <f t="shared" si="3"/>
        <v>94.7368</v>
      </c>
    </row>
    <row r="9" spans="1:11" ht="15.75" customHeight="1">
      <c r="A9" s="7" t="s">
        <v>23</v>
      </c>
      <c r="B9" s="17"/>
      <c r="C9" s="17">
        <v>74</v>
      </c>
      <c r="D9" s="17"/>
      <c r="E9" s="18">
        <f>SUM(B9:D9)</f>
        <v>74</v>
      </c>
      <c r="F9" s="21">
        <v>38</v>
      </c>
      <c r="G9" s="21">
        <v>36</v>
      </c>
      <c r="H9" s="21"/>
      <c r="I9" s="24">
        <f t="shared" si="1"/>
        <v>36</v>
      </c>
      <c r="J9" s="24">
        <f t="shared" si="2"/>
        <v>48.6486</v>
      </c>
      <c r="K9" s="24">
        <f t="shared" si="3"/>
        <v>94.7368</v>
      </c>
    </row>
    <row r="10" spans="1:11" ht="15.75" customHeight="1">
      <c r="A10" s="10" t="s">
        <v>3</v>
      </c>
      <c r="B10" s="16">
        <f aca="true" t="shared" si="4" ref="B10:H10">SUM(B11:B20)</f>
        <v>11492</v>
      </c>
      <c r="C10" s="16">
        <f t="shared" si="4"/>
        <v>143988</v>
      </c>
      <c r="D10" s="16">
        <f t="shared" si="4"/>
        <v>1160</v>
      </c>
      <c r="E10" s="16">
        <f t="shared" si="4"/>
        <v>156639</v>
      </c>
      <c r="F10" s="16">
        <f t="shared" si="4"/>
        <v>99070</v>
      </c>
      <c r="G10" s="16">
        <f t="shared" si="4"/>
        <v>87610</v>
      </c>
      <c r="H10" s="16">
        <f t="shared" si="4"/>
        <v>2426</v>
      </c>
      <c r="I10" s="23">
        <f t="shared" si="1"/>
        <v>90036</v>
      </c>
      <c r="J10" s="23">
        <f t="shared" si="2"/>
        <v>57.4799</v>
      </c>
      <c r="K10" s="23">
        <f t="shared" si="3"/>
        <v>90.8812</v>
      </c>
    </row>
    <row r="11" spans="1:11" ht="15.75" customHeight="1">
      <c r="A11" s="7" t="s">
        <v>24</v>
      </c>
      <c r="B11" s="17">
        <v>2222</v>
      </c>
      <c r="C11" s="17">
        <v>5444</v>
      </c>
      <c r="D11" s="17">
        <v>60</v>
      </c>
      <c r="E11" s="18">
        <f>SUM(B11:D11)</f>
        <v>7726</v>
      </c>
      <c r="F11" s="21">
        <v>3789</v>
      </c>
      <c r="G11" s="21">
        <v>2534</v>
      </c>
      <c r="H11" s="21">
        <v>987</v>
      </c>
      <c r="I11" s="24">
        <f t="shared" si="1"/>
        <v>3521</v>
      </c>
      <c r="J11" s="24">
        <f t="shared" si="2"/>
        <v>45.5734</v>
      </c>
      <c r="K11" s="24">
        <f t="shared" si="3"/>
        <v>92.9269</v>
      </c>
    </row>
    <row r="12" spans="1:11" ht="15.75" customHeight="1">
      <c r="A12" s="7" t="s">
        <v>25</v>
      </c>
      <c r="B12" s="17">
        <v>110</v>
      </c>
      <c r="C12" s="17">
        <v>145</v>
      </c>
      <c r="D12" s="17"/>
      <c r="E12" s="18">
        <f aca="true" t="shared" si="5" ref="E12:E28">SUM(B12:D12)</f>
        <v>255</v>
      </c>
      <c r="F12" s="21">
        <v>168</v>
      </c>
      <c r="G12" s="21">
        <v>91</v>
      </c>
      <c r="H12" s="21"/>
      <c r="I12" s="24">
        <f t="shared" si="1"/>
        <v>91</v>
      </c>
      <c r="J12" s="24">
        <f t="shared" si="2"/>
        <v>35.6863</v>
      </c>
      <c r="K12" s="24">
        <f t="shared" si="3"/>
        <v>54.1667</v>
      </c>
    </row>
    <row r="13" spans="1:11" ht="15.75" customHeight="1">
      <c r="A13" s="7" t="s">
        <v>26</v>
      </c>
      <c r="B13" s="17">
        <v>26</v>
      </c>
      <c r="C13" s="17">
        <v>175</v>
      </c>
      <c r="D13" s="17"/>
      <c r="E13" s="18">
        <f t="shared" si="5"/>
        <v>201</v>
      </c>
      <c r="F13" s="21">
        <v>109</v>
      </c>
      <c r="G13" s="21">
        <v>19</v>
      </c>
      <c r="H13" s="21"/>
      <c r="I13" s="24">
        <f t="shared" si="1"/>
        <v>19</v>
      </c>
      <c r="J13" s="24">
        <f t="shared" si="2"/>
        <v>9.4527</v>
      </c>
      <c r="K13" s="24">
        <f t="shared" si="3"/>
        <v>17.4312</v>
      </c>
    </row>
    <row r="14" spans="1:11" ht="15.75" customHeight="1">
      <c r="A14" s="7" t="s">
        <v>27</v>
      </c>
      <c r="B14" s="17">
        <v>2686</v>
      </c>
      <c r="C14" s="17">
        <v>12316</v>
      </c>
      <c r="D14" s="17">
        <v>8</v>
      </c>
      <c r="E14" s="18">
        <f t="shared" si="5"/>
        <v>15010</v>
      </c>
      <c r="F14" s="21">
        <v>9030</v>
      </c>
      <c r="G14" s="21">
        <v>8716</v>
      </c>
      <c r="H14" s="21">
        <v>264</v>
      </c>
      <c r="I14" s="24">
        <f t="shared" si="1"/>
        <v>8980</v>
      </c>
      <c r="J14" s="24">
        <f t="shared" si="2"/>
        <v>59.8268</v>
      </c>
      <c r="K14" s="24">
        <f t="shared" si="3"/>
        <v>99.4463</v>
      </c>
    </row>
    <row r="15" spans="1:11" ht="15.75" customHeight="1">
      <c r="A15" s="7" t="s">
        <v>28</v>
      </c>
      <c r="B15" s="17">
        <v>1646</v>
      </c>
      <c r="C15" s="17">
        <v>111215</v>
      </c>
      <c r="D15" s="17">
        <v>492</v>
      </c>
      <c r="E15" s="18">
        <f t="shared" si="5"/>
        <v>113353</v>
      </c>
      <c r="F15" s="21">
        <v>76170</v>
      </c>
      <c r="G15" s="21">
        <v>70859</v>
      </c>
      <c r="H15" s="21">
        <v>684</v>
      </c>
      <c r="I15" s="24">
        <f t="shared" si="1"/>
        <v>71543</v>
      </c>
      <c r="J15" s="24">
        <f t="shared" si="2"/>
        <v>63.1152</v>
      </c>
      <c r="K15" s="24">
        <f t="shared" si="3"/>
        <v>93.9254</v>
      </c>
    </row>
    <row r="16" spans="1:11" ht="15.75" customHeight="1">
      <c r="A16" s="7" t="s">
        <v>29</v>
      </c>
      <c r="B16" s="17">
        <v>19</v>
      </c>
      <c r="C16" s="17">
        <v>295</v>
      </c>
      <c r="D16" s="17"/>
      <c r="E16" s="18">
        <v>313</v>
      </c>
      <c r="F16" s="21">
        <v>158</v>
      </c>
      <c r="G16" s="21">
        <v>112</v>
      </c>
      <c r="H16" s="21"/>
      <c r="I16" s="24">
        <f t="shared" si="1"/>
        <v>112</v>
      </c>
      <c r="J16" s="24">
        <f t="shared" si="2"/>
        <v>35.7827</v>
      </c>
      <c r="K16" s="24">
        <f t="shared" si="3"/>
        <v>70.8861</v>
      </c>
    </row>
    <row r="17" spans="1:11" ht="15.75" customHeight="1">
      <c r="A17" s="7" t="s">
        <v>30</v>
      </c>
      <c r="B17" s="17">
        <v>41</v>
      </c>
      <c r="C17" s="17">
        <v>2</v>
      </c>
      <c r="D17" s="17"/>
      <c r="E17" s="18">
        <v>43</v>
      </c>
      <c r="F17" s="21">
        <v>43</v>
      </c>
      <c r="G17" s="21">
        <v>39</v>
      </c>
      <c r="H17" s="21"/>
      <c r="I17" s="24">
        <f t="shared" si="1"/>
        <v>39</v>
      </c>
      <c r="J17" s="24">
        <f t="shared" si="2"/>
        <v>90.6977</v>
      </c>
      <c r="K17" s="24">
        <f t="shared" si="3"/>
        <v>90.6977</v>
      </c>
    </row>
    <row r="18" spans="1:11" ht="15.75" customHeight="1">
      <c r="A18" s="7" t="s">
        <v>31</v>
      </c>
      <c r="B18" s="17"/>
      <c r="C18" s="17">
        <v>5</v>
      </c>
      <c r="D18" s="17"/>
      <c r="E18" s="18">
        <f t="shared" si="5"/>
        <v>5</v>
      </c>
      <c r="F18" s="21">
        <v>1</v>
      </c>
      <c r="G18" s="21"/>
      <c r="H18" s="21">
        <v>1</v>
      </c>
      <c r="I18" s="24">
        <f t="shared" si="1"/>
        <v>1</v>
      </c>
      <c r="J18" s="24">
        <f t="shared" si="2"/>
        <v>20</v>
      </c>
      <c r="K18" s="24">
        <f t="shared" si="3"/>
        <v>100</v>
      </c>
    </row>
    <row r="19" spans="1:11" ht="15.75" customHeight="1">
      <c r="A19" s="7" t="s">
        <v>32</v>
      </c>
      <c r="B19" s="17">
        <v>216</v>
      </c>
      <c r="C19" s="17">
        <v>314</v>
      </c>
      <c r="D19" s="19" t="s">
        <v>57</v>
      </c>
      <c r="E19" s="18">
        <f t="shared" si="5"/>
        <v>530</v>
      </c>
      <c r="F19" s="21">
        <v>397</v>
      </c>
      <c r="G19" s="21">
        <v>133</v>
      </c>
      <c r="H19" s="21">
        <v>2</v>
      </c>
      <c r="I19" s="24">
        <f t="shared" si="1"/>
        <v>135</v>
      </c>
      <c r="J19" s="24">
        <f t="shared" si="2"/>
        <v>25.4717</v>
      </c>
      <c r="K19" s="24">
        <f t="shared" si="3"/>
        <v>34.005</v>
      </c>
    </row>
    <row r="20" spans="1:11" ht="15.75" customHeight="1">
      <c r="A20" s="7" t="s">
        <v>33</v>
      </c>
      <c r="B20" s="17">
        <v>4526</v>
      </c>
      <c r="C20" s="17">
        <v>14077</v>
      </c>
      <c r="D20" s="17">
        <v>600</v>
      </c>
      <c r="E20" s="18">
        <f t="shared" si="5"/>
        <v>19203</v>
      </c>
      <c r="F20" s="21">
        <v>9205</v>
      </c>
      <c r="G20" s="21">
        <v>5107</v>
      </c>
      <c r="H20" s="21">
        <v>488</v>
      </c>
      <c r="I20" s="24">
        <f t="shared" si="1"/>
        <v>5595</v>
      </c>
      <c r="J20" s="24">
        <f t="shared" si="2"/>
        <v>29.1361</v>
      </c>
      <c r="K20" s="24">
        <f t="shared" si="3"/>
        <v>60.7822</v>
      </c>
    </row>
    <row r="21" spans="1:11" ht="15.75" customHeight="1">
      <c r="A21" s="10" t="s">
        <v>2</v>
      </c>
      <c r="B21" s="16">
        <f>SUM(B22:B29)</f>
        <v>2093</v>
      </c>
      <c r="C21" s="16">
        <f>SUM(C22:C29)</f>
        <v>4275</v>
      </c>
      <c r="D21" s="16">
        <f>SUM(D22:D29)</f>
        <v>426</v>
      </c>
      <c r="E21" s="20">
        <f t="shared" si="5"/>
        <v>6794</v>
      </c>
      <c r="F21" s="16">
        <f>SUM(F22:F29)</f>
        <v>2568</v>
      </c>
      <c r="G21" s="16">
        <f>SUM(G22:G29)</f>
        <v>1924</v>
      </c>
      <c r="H21" s="16">
        <f>SUM(H22:H29)</f>
        <v>41</v>
      </c>
      <c r="I21" s="23">
        <f t="shared" si="1"/>
        <v>1965</v>
      </c>
      <c r="J21" s="23">
        <f t="shared" si="2"/>
        <v>28.9226</v>
      </c>
      <c r="K21" s="23">
        <f t="shared" si="3"/>
        <v>76.5187</v>
      </c>
    </row>
    <row r="22" spans="1:11" ht="15.75" customHeight="1">
      <c r="A22" s="7" t="s">
        <v>34</v>
      </c>
      <c r="B22" s="19" t="s">
        <v>58</v>
      </c>
      <c r="C22" s="17">
        <v>11</v>
      </c>
      <c r="D22" s="19" t="s">
        <v>58</v>
      </c>
      <c r="E22" s="18">
        <f t="shared" si="5"/>
        <v>11</v>
      </c>
      <c r="F22" s="21">
        <v>6</v>
      </c>
      <c r="G22" s="21">
        <v>5</v>
      </c>
      <c r="H22" s="21"/>
      <c r="I22" s="24">
        <f t="shared" si="1"/>
        <v>5</v>
      </c>
      <c r="J22" s="24">
        <f t="shared" si="2"/>
        <v>45.4545</v>
      </c>
      <c r="K22" s="24">
        <f t="shared" si="3"/>
        <v>83.3333</v>
      </c>
    </row>
    <row r="23" spans="1:11" ht="15.75" customHeight="1">
      <c r="A23" s="7" t="s">
        <v>35</v>
      </c>
      <c r="B23" s="17"/>
      <c r="C23" s="17">
        <v>105</v>
      </c>
      <c r="D23" s="17"/>
      <c r="E23" s="18">
        <f t="shared" si="5"/>
        <v>105</v>
      </c>
      <c r="F23" s="21">
        <v>32</v>
      </c>
      <c r="G23" s="21">
        <v>16</v>
      </c>
      <c r="H23" s="21"/>
      <c r="I23" s="24">
        <f t="shared" si="1"/>
        <v>16</v>
      </c>
      <c r="J23" s="24">
        <f t="shared" si="2"/>
        <v>15.2381</v>
      </c>
      <c r="K23" s="24">
        <f t="shared" si="3"/>
        <v>50</v>
      </c>
    </row>
    <row r="24" spans="1:11" ht="15.75" customHeight="1">
      <c r="A24" s="7" t="s">
        <v>59</v>
      </c>
      <c r="B24" s="17"/>
      <c r="C24" s="17">
        <v>54</v>
      </c>
      <c r="D24" s="17"/>
      <c r="E24" s="18">
        <f t="shared" si="5"/>
        <v>54</v>
      </c>
      <c r="F24" s="21">
        <v>40</v>
      </c>
      <c r="G24" s="21">
        <v>15</v>
      </c>
      <c r="H24" s="21"/>
      <c r="I24" s="24">
        <f t="shared" si="1"/>
        <v>15</v>
      </c>
      <c r="J24" s="24">
        <f t="shared" si="2"/>
        <v>27.7778</v>
      </c>
      <c r="K24" s="24">
        <f t="shared" si="3"/>
        <v>37.5</v>
      </c>
    </row>
    <row r="25" spans="1:11" ht="15.75" customHeight="1">
      <c r="A25" s="7" t="s">
        <v>38</v>
      </c>
      <c r="B25" s="17">
        <v>545</v>
      </c>
      <c r="C25" s="17">
        <v>994</v>
      </c>
      <c r="D25" s="17"/>
      <c r="E25" s="18">
        <f t="shared" si="5"/>
        <v>1539</v>
      </c>
      <c r="F25" s="21">
        <v>1017</v>
      </c>
      <c r="G25" s="21">
        <v>431</v>
      </c>
      <c r="H25" s="21"/>
      <c r="I25" s="24">
        <f t="shared" si="1"/>
        <v>431</v>
      </c>
      <c r="J25" s="24">
        <f t="shared" si="2"/>
        <v>28.0052</v>
      </c>
      <c r="K25" s="24">
        <f t="shared" si="3"/>
        <v>42.3795</v>
      </c>
    </row>
    <row r="26" spans="1:11" ht="15.75" customHeight="1">
      <c r="A26" s="7" t="s">
        <v>39</v>
      </c>
      <c r="B26" s="17">
        <v>25</v>
      </c>
      <c r="C26" s="17">
        <v>786</v>
      </c>
      <c r="D26" s="17">
        <v>76</v>
      </c>
      <c r="E26" s="18">
        <f t="shared" si="5"/>
        <v>887</v>
      </c>
      <c r="F26" s="21">
        <v>80</v>
      </c>
      <c r="G26" s="21">
        <v>123</v>
      </c>
      <c r="H26" s="21"/>
      <c r="I26" s="24">
        <f t="shared" si="1"/>
        <v>123</v>
      </c>
      <c r="J26" s="24">
        <f t="shared" si="2"/>
        <v>13.867</v>
      </c>
      <c r="K26" s="24">
        <f t="shared" si="3"/>
        <v>153.75</v>
      </c>
    </row>
    <row r="27" spans="1:11" ht="15.75" customHeight="1">
      <c r="A27" s="7" t="s">
        <v>40</v>
      </c>
      <c r="B27" s="17">
        <v>66</v>
      </c>
      <c r="C27" s="17">
        <v>775</v>
      </c>
      <c r="D27" s="17">
        <v>350</v>
      </c>
      <c r="E27" s="18">
        <f t="shared" si="5"/>
        <v>1191</v>
      </c>
      <c r="F27" s="21">
        <v>468</v>
      </c>
      <c r="G27" s="21">
        <v>96</v>
      </c>
      <c r="H27" s="21">
        <v>41</v>
      </c>
      <c r="I27" s="24">
        <f t="shared" si="1"/>
        <v>137</v>
      </c>
      <c r="J27" s="24">
        <f t="shared" si="2"/>
        <v>11.5029</v>
      </c>
      <c r="K27" s="24">
        <f t="shared" si="3"/>
        <v>29.2735</v>
      </c>
    </row>
    <row r="28" spans="1:11" ht="15.75" customHeight="1">
      <c r="A28" s="7" t="s">
        <v>41</v>
      </c>
      <c r="B28" s="17">
        <v>307</v>
      </c>
      <c r="C28" s="17">
        <v>5</v>
      </c>
      <c r="D28" s="17"/>
      <c r="E28" s="18">
        <f t="shared" si="5"/>
        <v>312</v>
      </c>
      <c r="F28" s="21">
        <v>12</v>
      </c>
      <c r="G28" s="21">
        <v>8</v>
      </c>
      <c r="H28" s="21"/>
      <c r="I28" s="24">
        <f t="shared" si="1"/>
        <v>8</v>
      </c>
      <c r="J28" s="24">
        <f t="shared" si="2"/>
        <v>2.5641</v>
      </c>
      <c r="K28" s="24">
        <f t="shared" si="3"/>
        <v>66.6667</v>
      </c>
    </row>
    <row r="29" spans="1:11" ht="15.75" customHeight="1">
      <c r="A29" s="14" t="s">
        <v>65</v>
      </c>
      <c r="B29" s="17">
        <v>1150</v>
      </c>
      <c r="C29" s="17">
        <v>1545</v>
      </c>
      <c r="D29" s="17"/>
      <c r="E29" s="18">
        <v>2694</v>
      </c>
      <c r="F29" s="21">
        <v>913</v>
      </c>
      <c r="G29" s="21">
        <v>1230</v>
      </c>
      <c r="H29" s="21"/>
      <c r="I29" s="24">
        <f t="shared" si="1"/>
        <v>1230</v>
      </c>
      <c r="J29" s="24">
        <f t="shared" si="2"/>
        <v>45.657</v>
      </c>
      <c r="K29" s="24">
        <f t="shared" si="3"/>
        <v>134.7207</v>
      </c>
    </row>
    <row r="30" spans="1:11" ht="15.75" customHeight="1">
      <c r="A30" s="11" t="s">
        <v>6</v>
      </c>
      <c r="B30" s="16">
        <f aca="true" t="shared" si="6" ref="B30:H30">SUM(B31:B37)</f>
        <v>21081</v>
      </c>
      <c r="C30" s="16">
        <f t="shared" si="6"/>
        <v>59522</v>
      </c>
      <c r="D30" s="16">
        <f t="shared" si="6"/>
        <v>90</v>
      </c>
      <c r="E30" s="16">
        <f t="shared" si="6"/>
        <v>80693</v>
      </c>
      <c r="F30" s="16">
        <f t="shared" si="6"/>
        <v>39563</v>
      </c>
      <c r="G30" s="16">
        <f t="shared" si="6"/>
        <v>35912</v>
      </c>
      <c r="H30" s="16">
        <f t="shared" si="6"/>
        <v>25</v>
      </c>
      <c r="I30" s="23">
        <f t="shared" si="1"/>
        <v>35937</v>
      </c>
      <c r="J30" s="23">
        <f t="shared" si="2"/>
        <v>44.5355</v>
      </c>
      <c r="K30" s="23">
        <f t="shared" si="3"/>
        <v>90.8349</v>
      </c>
    </row>
    <row r="31" spans="1:11" ht="15.75" customHeight="1">
      <c r="A31" s="7" t="s">
        <v>42</v>
      </c>
      <c r="B31" s="17">
        <v>11</v>
      </c>
      <c r="C31" s="17">
        <v>1254</v>
      </c>
      <c r="D31" s="17"/>
      <c r="E31" s="18">
        <f>SUM(B31:D31)</f>
        <v>1265</v>
      </c>
      <c r="F31" s="21">
        <v>626</v>
      </c>
      <c r="G31" s="21">
        <v>323</v>
      </c>
      <c r="H31" s="21"/>
      <c r="I31" s="24">
        <f t="shared" si="1"/>
        <v>323</v>
      </c>
      <c r="J31" s="24">
        <f t="shared" si="2"/>
        <v>25.5336</v>
      </c>
      <c r="K31" s="24">
        <f t="shared" si="3"/>
        <v>51.5974</v>
      </c>
    </row>
    <row r="32" spans="1:11" ht="15.75" customHeight="1">
      <c r="A32" s="13" t="s">
        <v>43</v>
      </c>
      <c r="B32" s="17">
        <v>578</v>
      </c>
      <c r="C32" s="17">
        <v>47074</v>
      </c>
      <c r="D32" s="17"/>
      <c r="E32" s="18">
        <f aca="true" t="shared" si="7" ref="E32:E37">SUM(B32:D32)</f>
        <v>47652</v>
      </c>
      <c r="F32" s="21">
        <v>23859</v>
      </c>
      <c r="G32" s="21">
        <v>25057</v>
      </c>
      <c r="H32" s="21"/>
      <c r="I32" s="24">
        <f t="shared" si="1"/>
        <v>25057</v>
      </c>
      <c r="J32" s="24">
        <f t="shared" si="2"/>
        <v>52.5833</v>
      </c>
      <c r="K32" s="24">
        <f t="shared" si="3"/>
        <v>105.0212</v>
      </c>
    </row>
    <row r="33" spans="1:11" ht="15.75" customHeight="1">
      <c r="A33" s="12" t="s">
        <v>44</v>
      </c>
      <c r="B33" s="17">
        <v>15752</v>
      </c>
      <c r="C33" s="17">
        <v>6108</v>
      </c>
      <c r="D33" s="17"/>
      <c r="E33" s="18">
        <f t="shared" si="7"/>
        <v>21860</v>
      </c>
      <c r="F33" s="21">
        <v>9268</v>
      </c>
      <c r="G33" s="21">
        <v>5303</v>
      </c>
      <c r="H33" s="21"/>
      <c r="I33" s="24">
        <f t="shared" si="1"/>
        <v>5303</v>
      </c>
      <c r="J33" s="24">
        <f t="shared" si="2"/>
        <v>24.2589</v>
      </c>
      <c r="K33" s="24">
        <f t="shared" si="3"/>
        <v>57.2184</v>
      </c>
    </row>
    <row r="34" spans="1:11" ht="15.75" customHeight="1">
      <c r="A34" s="7" t="s">
        <v>45</v>
      </c>
      <c r="B34" s="17">
        <v>636</v>
      </c>
      <c r="C34" s="17">
        <v>2117</v>
      </c>
      <c r="D34" s="17"/>
      <c r="E34" s="18">
        <f t="shared" si="7"/>
        <v>2753</v>
      </c>
      <c r="F34" s="21">
        <v>1800</v>
      </c>
      <c r="G34" s="21">
        <v>1344</v>
      </c>
      <c r="H34" s="21">
        <v>10</v>
      </c>
      <c r="I34" s="24">
        <f t="shared" si="1"/>
        <v>1354</v>
      </c>
      <c r="J34" s="24">
        <f t="shared" si="2"/>
        <v>49.1827</v>
      </c>
      <c r="K34" s="24">
        <f t="shared" si="3"/>
        <v>75.2222</v>
      </c>
    </row>
    <row r="35" spans="1:11" ht="15.75" customHeight="1">
      <c r="A35" s="7" t="s">
        <v>46</v>
      </c>
      <c r="B35" s="17">
        <v>1588</v>
      </c>
      <c r="C35" s="17">
        <v>883</v>
      </c>
      <c r="D35" s="17"/>
      <c r="E35" s="18">
        <f t="shared" si="7"/>
        <v>2471</v>
      </c>
      <c r="F35" s="21">
        <v>1684</v>
      </c>
      <c r="G35" s="21">
        <v>1668</v>
      </c>
      <c r="H35" s="21"/>
      <c r="I35" s="24">
        <f t="shared" si="1"/>
        <v>1668</v>
      </c>
      <c r="J35" s="24">
        <f t="shared" si="2"/>
        <v>67.503</v>
      </c>
      <c r="K35" s="24">
        <f t="shared" si="3"/>
        <v>99.0499</v>
      </c>
    </row>
    <row r="36" spans="1:11" ht="15.75" customHeight="1">
      <c r="A36" s="7" t="s">
        <v>47</v>
      </c>
      <c r="B36" s="17">
        <v>2516</v>
      </c>
      <c r="C36" s="17">
        <v>2011</v>
      </c>
      <c r="D36" s="17">
        <v>90</v>
      </c>
      <c r="E36" s="18">
        <f t="shared" si="7"/>
        <v>4617</v>
      </c>
      <c r="F36" s="21">
        <v>2288</v>
      </c>
      <c r="G36" s="21">
        <v>2205</v>
      </c>
      <c r="H36" s="21">
        <v>15</v>
      </c>
      <c r="I36" s="24">
        <f t="shared" si="1"/>
        <v>2220</v>
      </c>
      <c r="J36" s="24">
        <f t="shared" si="2"/>
        <v>48.0832</v>
      </c>
      <c r="K36" s="24">
        <f t="shared" si="3"/>
        <v>97.028</v>
      </c>
    </row>
    <row r="37" spans="1:11" ht="15.75" customHeight="1">
      <c r="A37" s="7" t="s">
        <v>48</v>
      </c>
      <c r="B37" s="17"/>
      <c r="C37" s="17">
        <v>75</v>
      </c>
      <c r="D37" s="17" t="s">
        <v>11</v>
      </c>
      <c r="E37" s="18">
        <f t="shared" si="7"/>
        <v>75</v>
      </c>
      <c r="F37" s="21">
        <v>38</v>
      </c>
      <c r="G37" s="21">
        <v>12</v>
      </c>
      <c r="H37" s="21"/>
      <c r="I37" s="24">
        <f t="shared" si="1"/>
        <v>12</v>
      </c>
      <c r="J37" s="24">
        <f t="shared" si="2"/>
        <v>16</v>
      </c>
      <c r="K37" s="24">
        <f t="shared" si="3"/>
        <v>31.5789</v>
      </c>
    </row>
    <row r="38" spans="1:11" ht="15.75" customHeight="1">
      <c r="A38" s="8" t="s">
        <v>7</v>
      </c>
      <c r="B38" s="16"/>
      <c r="C38" s="16">
        <f>C39</f>
        <v>1</v>
      </c>
      <c r="D38" s="16"/>
      <c r="E38" s="16">
        <f>E39</f>
        <v>2</v>
      </c>
      <c r="F38" s="16">
        <f>F39</f>
        <v>2</v>
      </c>
      <c r="G38" s="16">
        <f>G39</f>
        <v>2</v>
      </c>
      <c r="H38" s="16"/>
      <c r="I38" s="24">
        <f t="shared" si="1"/>
        <v>2</v>
      </c>
      <c r="J38" s="24">
        <f t="shared" si="2"/>
        <v>100</v>
      </c>
      <c r="K38" s="24">
        <f t="shared" si="3"/>
        <v>100</v>
      </c>
    </row>
    <row r="39" spans="1:11" ht="15.75" customHeight="1">
      <c r="A39" s="7" t="s">
        <v>49</v>
      </c>
      <c r="B39" s="17">
        <v>1</v>
      </c>
      <c r="C39" s="17">
        <v>1</v>
      </c>
      <c r="D39" s="17"/>
      <c r="E39" s="18">
        <f>SUM(B39:D39)</f>
        <v>2</v>
      </c>
      <c r="F39" s="21">
        <v>2</v>
      </c>
      <c r="G39" s="21">
        <v>2</v>
      </c>
      <c r="H39" s="21"/>
      <c r="I39" s="24">
        <f t="shared" si="1"/>
        <v>2</v>
      </c>
      <c r="J39" s="24">
        <f t="shared" si="2"/>
        <v>100</v>
      </c>
      <c r="K39" s="24">
        <f t="shared" si="3"/>
        <v>100</v>
      </c>
    </row>
    <row r="40" spans="1:11" ht="15.75" customHeight="1">
      <c r="A40" s="8" t="s">
        <v>17</v>
      </c>
      <c r="B40" s="16">
        <f>B41</f>
        <v>250</v>
      </c>
      <c r="C40" s="16">
        <f>C41</f>
        <v>232</v>
      </c>
      <c r="D40" s="16"/>
      <c r="E40" s="16">
        <f>E41</f>
        <v>482</v>
      </c>
      <c r="F40" s="16">
        <f>F41</f>
        <v>368</v>
      </c>
      <c r="G40" s="16">
        <f>G41</f>
        <v>103</v>
      </c>
      <c r="H40" s="16"/>
      <c r="I40" s="23">
        <f t="shared" si="1"/>
        <v>103</v>
      </c>
      <c r="J40" s="23">
        <f t="shared" si="2"/>
        <v>21.3693</v>
      </c>
      <c r="K40" s="23">
        <f t="shared" si="3"/>
        <v>27.9891</v>
      </c>
    </row>
    <row r="41" spans="1:11" ht="15.75" customHeight="1">
      <c r="A41" s="7" t="s">
        <v>50</v>
      </c>
      <c r="B41" s="17">
        <v>250</v>
      </c>
      <c r="C41" s="17">
        <v>232</v>
      </c>
      <c r="D41" s="17"/>
      <c r="E41" s="18">
        <f>SUM(B41:D41)</f>
        <v>482</v>
      </c>
      <c r="F41" s="21">
        <v>368</v>
      </c>
      <c r="G41" s="21">
        <v>103</v>
      </c>
      <c r="H41" s="21"/>
      <c r="I41" s="24">
        <f t="shared" si="1"/>
        <v>103</v>
      </c>
      <c r="J41" s="24">
        <f t="shared" si="2"/>
        <v>21.3693</v>
      </c>
      <c r="K41" s="24">
        <f t="shared" si="3"/>
        <v>27.9891</v>
      </c>
    </row>
    <row r="42" spans="1:11" ht="15.75" customHeight="1">
      <c r="A42" s="8" t="s">
        <v>51</v>
      </c>
      <c r="B42" s="16">
        <f>B43</f>
        <v>5</v>
      </c>
      <c r="C42" s="16">
        <f>C43</f>
        <v>11</v>
      </c>
      <c r="D42" s="16"/>
      <c r="E42" s="16">
        <f>E43</f>
        <v>16</v>
      </c>
      <c r="F42" s="16">
        <f>F43</f>
        <v>8</v>
      </c>
      <c r="G42" s="16">
        <f>G43</f>
        <v>6</v>
      </c>
      <c r="H42" s="16"/>
      <c r="I42" s="23">
        <f t="shared" si="1"/>
        <v>6</v>
      </c>
      <c r="J42" s="23">
        <f t="shared" si="2"/>
        <v>37.5</v>
      </c>
      <c r="K42" s="23">
        <f t="shared" si="3"/>
        <v>75</v>
      </c>
    </row>
    <row r="43" spans="1:11" ht="15.75" customHeight="1">
      <c r="A43" s="7" t="s">
        <v>52</v>
      </c>
      <c r="B43" s="17">
        <v>5</v>
      </c>
      <c r="C43" s="17">
        <v>11</v>
      </c>
      <c r="D43" s="17"/>
      <c r="E43" s="18">
        <f>SUM(B43:D43)</f>
        <v>16</v>
      </c>
      <c r="F43" s="21">
        <v>8</v>
      </c>
      <c r="G43" s="21">
        <v>6</v>
      </c>
      <c r="H43" s="21"/>
      <c r="I43" s="24">
        <f t="shared" si="1"/>
        <v>6</v>
      </c>
      <c r="J43" s="24">
        <f t="shared" si="2"/>
        <v>37.5</v>
      </c>
      <c r="K43" s="24">
        <f t="shared" si="3"/>
        <v>75</v>
      </c>
    </row>
    <row r="44" spans="1:11" ht="15.75" customHeight="1">
      <c r="A44" s="8" t="s">
        <v>22</v>
      </c>
      <c r="B44" s="16">
        <f>SUM(B45:B45)</f>
        <v>10</v>
      </c>
      <c r="C44" s="16">
        <f>SUM(C45:C45)</f>
        <v>262</v>
      </c>
      <c r="D44" s="16"/>
      <c r="E44" s="16">
        <f>SUM(E45:E45)</f>
        <v>272</v>
      </c>
      <c r="F44" s="16">
        <f>F45</f>
        <v>165</v>
      </c>
      <c r="G44" s="16">
        <f>G45</f>
        <v>82</v>
      </c>
      <c r="H44" s="16"/>
      <c r="I44" s="23">
        <f t="shared" si="1"/>
        <v>82</v>
      </c>
      <c r="J44" s="23">
        <f t="shared" si="2"/>
        <v>30.1471</v>
      </c>
      <c r="K44" s="23">
        <f t="shared" si="3"/>
        <v>49.697</v>
      </c>
    </row>
    <row r="45" spans="1:11" ht="15.75" customHeight="1">
      <c r="A45" s="14" t="s">
        <v>53</v>
      </c>
      <c r="B45" s="17">
        <v>10</v>
      </c>
      <c r="C45" s="17">
        <v>262</v>
      </c>
      <c r="D45" s="17"/>
      <c r="E45" s="18">
        <f>SUM(B45:D45)</f>
        <v>272</v>
      </c>
      <c r="F45" s="21">
        <v>165</v>
      </c>
      <c r="G45" s="21">
        <v>82</v>
      </c>
      <c r="H45" s="21"/>
      <c r="I45" s="24">
        <f t="shared" si="1"/>
        <v>82</v>
      </c>
      <c r="J45" s="24">
        <f t="shared" si="2"/>
        <v>30.1471</v>
      </c>
      <c r="K45" s="24">
        <f t="shared" si="3"/>
        <v>49.697</v>
      </c>
    </row>
    <row r="46" spans="1:11" ht="15.75" customHeight="1">
      <c r="A46" s="8" t="s">
        <v>62</v>
      </c>
      <c r="B46" s="16">
        <f>SUM(B47:B50)</f>
        <v>64</v>
      </c>
      <c r="C46" s="16">
        <f>SUM(C47:C50)</f>
        <v>2861</v>
      </c>
      <c r="D46" s="16"/>
      <c r="E46" s="16">
        <f>SUM(E47:E50)</f>
        <v>2925</v>
      </c>
      <c r="F46" s="16">
        <f>SUM(F47:F50)</f>
        <v>1056</v>
      </c>
      <c r="G46" s="16">
        <f>SUM(G47:G50)</f>
        <v>856</v>
      </c>
      <c r="H46" s="16"/>
      <c r="I46" s="23">
        <f t="shared" si="1"/>
        <v>856</v>
      </c>
      <c r="J46" s="23">
        <f t="shared" si="2"/>
        <v>29.265</v>
      </c>
      <c r="K46" s="23">
        <f t="shared" si="3"/>
        <v>81.0606</v>
      </c>
    </row>
    <row r="47" spans="1:11" ht="15.75" customHeight="1">
      <c r="A47" s="7" t="s">
        <v>60</v>
      </c>
      <c r="B47" s="17"/>
      <c r="C47" s="17">
        <v>64</v>
      </c>
      <c r="D47" s="17"/>
      <c r="E47" s="18">
        <f>SUM(B47:D47)</f>
        <v>64</v>
      </c>
      <c r="F47" s="21">
        <v>25</v>
      </c>
      <c r="G47" s="21">
        <v>25</v>
      </c>
      <c r="H47" s="21"/>
      <c r="I47" s="24">
        <f t="shared" si="1"/>
        <v>25</v>
      </c>
      <c r="J47" s="24">
        <f t="shared" si="2"/>
        <v>39.0625</v>
      </c>
      <c r="K47" s="24">
        <f t="shared" si="3"/>
        <v>100</v>
      </c>
    </row>
    <row r="48" spans="1:11" ht="15.75" customHeight="1">
      <c r="A48" s="7" t="s">
        <v>61</v>
      </c>
      <c r="B48" s="17"/>
      <c r="C48" s="17">
        <v>133</v>
      </c>
      <c r="D48" s="17"/>
      <c r="E48" s="18">
        <f>SUM(B48:D48)</f>
        <v>133</v>
      </c>
      <c r="F48" s="21">
        <v>58</v>
      </c>
      <c r="G48" s="21">
        <v>107</v>
      </c>
      <c r="H48" s="21"/>
      <c r="I48" s="24">
        <f t="shared" si="1"/>
        <v>107</v>
      </c>
      <c r="J48" s="24">
        <f t="shared" si="2"/>
        <v>80.4511</v>
      </c>
      <c r="K48" s="24">
        <f t="shared" si="3"/>
        <v>184.4828</v>
      </c>
    </row>
    <row r="49" spans="1:11" ht="15.75" customHeight="1">
      <c r="A49" s="7" t="s">
        <v>36</v>
      </c>
      <c r="B49" s="17">
        <v>49</v>
      </c>
      <c r="C49" s="17">
        <v>2580</v>
      </c>
      <c r="D49" s="17"/>
      <c r="E49" s="18">
        <f>SUM(B49:D49)</f>
        <v>2629</v>
      </c>
      <c r="F49" s="21">
        <v>962</v>
      </c>
      <c r="G49" s="21">
        <v>717</v>
      </c>
      <c r="H49" s="21"/>
      <c r="I49" s="24">
        <f t="shared" si="1"/>
        <v>717</v>
      </c>
      <c r="J49" s="24">
        <f t="shared" si="2"/>
        <v>27.2727</v>
      </c>
      <c r="K49" s="24">
        <f t="shared" si="3"/>
        <v>74.5322</v>
      </c>
    </row>
    <row r="50" spans="1:11" ht="15.75" customHeight="1">
      <c r="A50" s="25" t="s">
        <v>37</v>
      </c>
      <c r="B50" s="26">
        <v>15</v>
      </c>
      <c r="C50" s="26">
        <v>84</v>
      </c>
      <c r="D50" s="26"/>
      <c r="E50" s="27">
        <f>SUM(B50:D50)</f>
        <v>99</v>
      </c>
      <c r="F50" s="28">
        <v>11</v>
      </c>
      <c r="G50" s="28">
        <v>7</v>
      </c>
      <c r="H50" s="28"/>
      <c r="I50" s="29">
        <f t="shared" si="1"/>
        <v>7</v>
      </c>
      <c r="J50" s="29">
        <f t="shared" si="2"/>
        <v>7.0707</v>
      </c>
      <c r="K50" s="29">
        <f t="shared" si="3"/>
        <v>63.6364</v>
      </c>
    </row>
    <row r="51" spans="1:11" ht="27" customHeight="1">
      <c r="A51" s="30" t="s">
        <v>8</v>
      </c>
      <c r="B51" s="31">
        <f aca="true" t="shared" si="8" ref="B51:H51">B7+B46</f>
        <v>34995</v>
      </c>
      <c r="C51" s="31">
        <f t="shared" si="8"/>
        <v>211226</v>
      </c>
      <c r="D51" s="31">
        <f t="shared" si="8"/>
        <v>1676</v>
      </c>
      <c r="E51" s="31">
        <f t="shared" si="8"/>
        <v>247897</v>
      </c>
      <c r="F51" s="31">
        <f t="shared" si="8"/>
        <v>142838</v>
      </c>
      <c r="G51" s="31">
        <f t="shared" si="8"/>
        <v>126531</v>
      </c>
      <c r="H51" s="31">
        <f t="shared" si="8"/>
        <v>2492</v>
      </c>
      <c r="I51" s="32">
        <f t="shared" si="1"/>
        <v>129023</v>
      </c>
      <c r="J51" s="32">
        <f t="shared" si="2"/>
        <v>52.047</v>
      </c>
      <c r="K51" s="32">
        <f t="shared" si="3"/>
        <v>90.3282</v>
      </c>
    </row>
    <row r="52" spans="1:11" ht="51.75" customHeight="1">
      <c r="A52" s="35" t="s">
        <v>64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</row>
    <row r="53" spans="1:11" ht="16.5" customHeight="1">
      <c r="A53" s="33" t="s">
        <v>63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</row>
    <row r="54" ht="16.5">
      <c r="A54" s="5"/>
    </row>
    <row r="63" ht="16.5">
      <c r="A63" s="3"/>
    </row>
    <row r="64" ht="16.5">
      <c r="A64" s="3"/>
    </row>
    <row r="65" ht="16.5">
      <c r="A65" s="3"/>
    </row>
    <row r="66" ht="16.5">
      <c r="A66" s="3"/>
    </row>
    <row r="67" ht="16.5">
      <c r="A67" s="3"/>
    </row>
    <row r="68" ht="16.5">
      <c r="A68" s="3"/>
    </row>
    <row r="69" ht="16.5">
      <c r="A69" s="3"/>
    </row>
    <row r="70" ht="16.5">
      <c r="A70" s="3"/>
    </row>
    <row r="71" ht="16.5">
      <c r="A71" s="3"/>
    </row>
    <row r="72" ht="16.5">
      <c r="A72" s="3"/>
    </row>
    <row r="73" ht="16.5">
      <c r="A73" s="3"/>
    </row>
    <row r="74" ht="16.5">
      <c r="A74" s="3"/>
    </row>
    <row r="75" ht="16.5">
      <c r="A75" s="3"/>
    </row>
    <row r="76" ht="16.5">
      <c r="A76" s="3"/>
    </row>
    <row r="77" ht="16.5">
      <c r="A77" s="3"/>
    </row>
    <row r="78" ht="16.5">
      <c r="A78" s="3"/>
    </row>
    <row r="79" ht="16.5">
      <c r="A79" s="3"/>
    </row>
    <row r="80" ht="16.5">
      <c r="A80" s="3"/>
    </row>
    <row r="81" ht="16.5">
      <c r="A81" s="3"/>
    </row>
    <row r="82" ht="16.5">
      <c r="A82" s="3"/>
    </row>
    <row r="83" ht="16.5">
      <c r="A83" s="3"/>
    </row>
    <row r="84" ht="16.5">
      <c r="A84" s="3"/>
    </row>
    <row r="85" ht="16.5">
      <c r="A85" s="3"/>
    </row>
    <row r="86" ht="16.5">
      <c r="A86" s="3"/>
    </row>
    <row r="87" ht="16.5">
      <c r="A87" s="3"/>
    </row>
    <row r="88" ht="16.5">
      <c r="A88" s="3"/>
    </row>
    <row r="89" ht="16.5">
      <c r="A89" s="3"/>
    </row>
    <row r="90" ht="16.5">
      <c r="A90" s="3"/>
    </row>
    <row r="91" ht="16.5">
      <c r="A91" s="3"/>
    </row>
    <row r="92" ht="16.5">
      <c r="A92" s="3"/>
    </row>
    <row r="93" ht="16.5">
      <c r="A93" s="3"/>
    </row>
    <row r="94" ht="16.5">
      <c r="A94" s="3"/>
    </row>
    <row r="95" ht="16.5">
      <c r="A95" s="3"/>
    </row>
    <row r="96" ht="16.5">
      <c r="A96" s="3"/>
    </row>
    <row r="97" ht="16.5">
      <c r="A97" s="3"/>
    </row>
    <row r="98" ht="16.5">
      <c r="A98" s="3"/>
    </row>
    <row r="99" ht="16.5">
      <c r="A99" s="3"/>
    </row>
    <row r="100" ht="16.5">
      <c r="A100" s="3"/>
    </row>
    <row r="101" ht="16.5">
      <c r="A101" s="3"/>
    </row>
    <row r="102" ht="16.5">
      <c r="A102" s="3"/>
    </row>
    <row r="103" ht="16.5">
      <c r="A103" s="3"/>
    </row>
    <row r="104" ht="16.5">
      <c r="A104" s="3"/>
    </row>
    <row r="105" ht="16.5">
      <c r="A105" s="3"/>
    </row>
    <row r="106" ht="16.5">
      <c r="A106" s="3"/>
    </row>
    <row r="107" ht="16.5">
      <c r="A107" s="3"/>
    </row>
    <row r="108" ht="16.5">
      <c r="A108" s="3"/>
    </row>
    <row r="109" ht="16.5">
      <c r="A109" s="3"/>
    </row>
    <row r="110" ht="16.5">
      <c r="A110" s="3"/>
    </row>
    <row r="111" ht="16.5">
      <c r="A111" s="3"/>
    </row>
    <row r="112" ht="16.5">
      <c r="A112" s="3"/>
    </row>
    <row r="113" ht="16.5">
      <c r="A113" s="3"/>
    </row>
    <row r="114" ht="16.5">
      <c r="A114" s="3"/>
    </row>
    <row r="115" ht="16.5">
      <c r="A115" s="3"/>
    </row>
    <row r="116" ht="16.5">
      <c r="A116" s="3"/>
    </row>
    <row r="117" ht="16.5">
      <c r="A117" s="3"/>
    </row>
    <row r="118" ht="16.5">
      <c r="A118" s="3"/>
    </row>
    <row r="119" ht="16.5">
      <c r="A119" s="3"/>
    </row>
    <row r="120" ht="16.5">
      <c r="A120" s="3"/>
    </row>
    <row r="121" ht="16.5">
      <c r="A121" s="3"/>
    </row>
    <row r="122" ht="16.5">
      <c r="A122" s="3"/>
    </row>
    <row r="123" ht="16.5">
      <c r="A123" s="3"/>
    </row>
    <row r="124" ht="16.5">
      <c r="A124" s="3"/>
    </row>
    <row r="125" ht="16.5">
      <c r="A125" s="3"/>
    </row>
    <row r="126" ht="16.5">
      <c r="A126" s="3"/>
    </row>
    <row r="127" ht="16.5">
      <c r="A127" s="3"/>
    </row>
    <row r="128" ht="16.5">
      <c r="A128" s="3"/>
    </row>
    <row r="129" ht="16.5">
      <c r="A129" s="3"/>
    </row>
  </sheetData>
  <mergeCells count="15">
    <mergeCell ref="A2:K2"/>
    <mergeCell ref="B5:B6"/>
    <mergeCell ref="C5:C6"/>
    <mergeCell ref="D5:D6"/>
    <mergeCell ref="E5:E6"/>
    <mergeCell ref="H5:H6"/>
    <mergeCell ref="I5:I6"/>
    <mergeCell ref="B4:E4"/>
    <mergeCell ref="A53:K53"/>
    <mergeCell ref="A52:K52"/>
    <mergeCell ref="A4:A6"/>
    <mergeCell ref="F4:F6"/>
    <mergeCell ref="G4:K4"/>
    <mergeCell ref="J5:J6"/>
    <mergeCell ref="K5:K6"/>
  </mergeCells>
  <printOptions horizontalCentered="1"/>
  <pageMargins left="0.4330708661417323" right="0.5118110236220472" top="0.55" bottom="0.59" header="0.29" footer="0.2755905511811024"/>
  <pageSetup horizontalDpi="600" verticalDpi="600" orientation="landscape" pageOrder="overThenDown" paperSize="9" r:id="rId1"/>
  <headerFooter alignWithMargins="0">
    <oddFooter>&amp;C&amp;"Times New Roman,標準"&amp;P+16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</dc:title>
  <dc:subject>6</dc:subject>
  <dc:creator>行政院主計處</dc:creator>
  <cp:keywords/>
  <dc:description> </dc:description>
  <cp:lastModifiedBy>Administrator</cp:lastModifiedBy>
  <cp:lastPrinted>2002-11-08T10:01:49Z</cp:lastPrinted>
  <dcterms:created xsi:type="dcterms:W3CDTF">2000-02-23T02:18:29Z</dcterms:created>
  <dcterms:modified xsi:type="dcterms:W3CDTF">2008-11-13T10:09:14Z</dcterms:modified>
  <cp:category>I14</cp:category>
  <cp:version/>
  <cp:contentType/>
  <cp:contentStatus/>
</cp:coreProperties>
</file>