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50" windowHeight="5955" activeTab="0"/>
  </bookViews>
  <sheets>
    <sheet name="表7非營餘絀" sheetId="1" r:id="rId1"/>
  </sheets>
  <definedNames>
    <definedName name="_xlnm.Print_Titles" localSheetId="0">'表7非營餘絀'!$1:$6</definedName>
  </definedNames>
  <calcPr fullCalcOnLoad="1"/>
</workbook>
</file>

<file path=xl/sharedStrings.xml><?xml version="1.0" encoding="utf-8"?>
<sst xmlns="http://schemas.openxmlformats.org/spreadsheetml/2006/main" count="83" uniqueCount="82">
  <si>
    <t>表七</t>
  </si>
  <si>
    <t>單位:百萬元</t>
  </si>
  <si>
    <t xml:space="preserve">主 管 機 關 及 基 金 名 稱 </t>
  </si>
  <si>
    <t>基金數額</t>
  </si>
  <si>
    <t>預算數</t>
  </si>
  <si>
    <t>實際數</t>
  </si>
  <si>
    <t>增減數</t>
  </si>
  <si>
    <t>增減比率％</t>
  </si>
  <si>
    <t>(1)</t>
  </si>
  <si>
    <t>(2)</t>
  </si>
  <si>
    <t>(3)=(2)-(1)</t>
  </si>
  <si>
    <t>(4)=(3)/(1)</t>
  </si>
  <si>
    <t>行政院主管</t>
  </si>
  <si>
    <t>故宮文物藝術發展基金</t>
  </si>
  <si>
    <t>中美經濟社會發展基金</t>
  </si>
  <si>
    <t>行政院國家科學技術發展基金</t>
  </si>
  <si>
    <t>九二一震災社區重建更新基金</t>
  </si>
  <si>
    <t>離島建設基金</t>
  </si>
  <si>
    <t>醫療服務業開發基金</t>
  </si>
  <si>
    <t xml:space="preserve"> </t>
  </si>
  <si>
    <t>行政院公營事業民營化基金</t>
  </si>
  <si>
    <t>內政部主管</t>
  </si>
  <si>
    <t>營建建設基金</t>
  </si>
  <si>
    <t>公共造產基金</t>
  </si>
  <si>
    <t>社會福利基金</t>
  </si>
  <si>
    <t>國防部主管</t>
  </si>
  <si>
    <t>國軍生產及服務作業基金</t>
  </si>
  <si>
    <t>國軍官兵購置住宅貸款基金</t>
  </si>
  <si>
    <t>國軍老舊眷村改建基金</t>
  </si>
  <si>
    <t>國軍老舊營舍改建基金</t>
  </si>
  <si>
    <t>財政部主管</t>
  </si>
  <si>
    <t>行政院開發基金</t>
  </si>
  <si>
    <t>中央政府債務基金</t>
  </si>
  <si>
    <t>地方建設基金</t>
  </si>
  <si>
    <t>行政院金融重建基金</t>
  </si>
  <si>
    <t>教育部主管</t>
  </si>
  <si>
    <t>國立大學校院校務基金(彙總)</t>
  </si>
  <si>
    <t>國立臺灣大學附設醫院作業基金</t>
  </si>
  <si>
    <t>國立成功大學附設醫院作業基金</t>
  </si>
  <si>
    <t>國立臺北護理學院附設醫院作業基金</t>
  </si>
  <si>
    <t>國立中正文化中心作業基金</t>
  </si>
  <si>
    <t>學產基金</t>
  </si>
  <si>
    <t>法務部主管</t>
  </si>
  <si>
    <t>法務部監所作業基金</t>
  </si>
  <si>
    <t>經濟部主管</t>
  </si>
  <si>
    <t>經濟發展基金</t>
  </si>
  <si>
    <t>核能發電後端營運基金</t>
  </si>
  <si>
    <t>水資源作業基金</t>
  </si>
  <si>
    <t>交通部主管</t>
  </si>
  <si>
    <t>交通建設基金</t>
  </si>
  <si>
    <t>退輔會主管</t>
  </si>
  <si>
    <t>國軍退除役官兵安置基金</t>
  </si>
  <si>
    <t>榮民醫療作業基金</t>
  </si>
  <si>
    <t>國科會主管</t>
  </si>
  <si>
    <t>科學工業園區管理局作業基金</t>
  </si>
  <si>
    <t>農委會主管</t>
  </si>
  <si>
    <t>農業綜合基金</t>
  </si>
  <si>
    <t>農產品受進口損害救助基金</t>
  </si>
  <si>
    <t>勞委會主管</t>
  </si>
  <si>
    <t>就業安定基金</t>
  </si>
  <si>
    <t>衛生署主管</t>
  </si>
  <si>
    <t>健康照護基金</t>
  </si>
  <si>
    <t>醫療藥品基金</t>
  </si>
  <si>
    <t>管制藥品管理局製藥工廠作業基金</t>
  </si>
  <si>
    <t>環保署主管</t>
  </si>
  <si>
    <t>空氣污染防制基金</t>
  </si>
  <si>
    <t>資源回收管理基金</t>
  </si>
  <si>
    <t>土壤及地下水污染整治基金</t>
  </si>
  <si>
    <t>文建會主管</t>
  </si>
  <si>
    <t>文化建設基金</t>
  </si>
  <si>
    <t>大陸委員會主管</t>
  </si>
  <si>
    <t>中華發展基金</t>
  </si>
  <si>
    <t>新聞局主管</t>
  </si>
  <si>
    <t>有線廣播電視事業發展基金</t>
  </si>
  <si>
    <t>人事行政局主管</t>
  </si>
  <si>
    <t>中央公務人員購置住宅貸款基金</t>
  </si>
  <si>
    <t>原住民委員會主管</t>
  </si>
  <si>
    <t>原住民族綜合發展基金</t>
  </si>
  <si>
    <t xml:space="preserve">       合          計</t>
  </si>
  <si>
    <r>
      <t>九十一年度非營業特種基金賸餘預算截至</t>
    </r>
    <r>
      <rPr>
        <sz val="16"/>
        <color indexed="8"/>
        <rFont val="Times New Roman"/>
        <family val="1"/>
      </rPr>
      <t>91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月底執行情形</t>
    </r>
  </si>
  <si>
    <r>
      <t>註：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「國立大學校院校務基金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彙總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」係彙計國立大學校院校務基金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標楷體"/>
        <family val="4"/>
      </rPr>
      <t>單位。</t>
    </r>
  </si>
  <si>
    <r>
      <t xml:space="preserve">        2.</t>
    </r>
    <r>
      <rPr>
        <sz val="12"/>
        <color indexed="8"/>
        <rFont val="標楷體"/>
        <family val="4"/>
      </rPr>
      <t>醫療服務業開發基金年度預算係收支兩平，惟決算發生短絀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標楷體"/>
        <family val="4"/>
      </rPr>
      <t>萬餘元。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</si>
</sst>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0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2"/>
      <color indexed="12"/>
      <name val="華康中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b/>
      <sz val="12"/>
      <name val="標楷體"/>
      <family val="4"/>
    </font>
    <font>
      <b/>
      <sz val="12"/>
      <color indexed="8"/>
      <name val="Times New Roman"/>
      <family val="1"/>
    </font>
    <font>
      <sz val="13"/>
      <name val="華康標楷體W5"/>
      <family val="3"/>
    </font>
    <font>
      <sz val="12"/>
      <color indexed="8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176" fontId="7" fillId="0" borderId="0" xfId="15" applyFont="1" applyBorder="1" applyAlignment="1" applyProtection="1">
      <alignment horizontal="center"/>
      <protection/>
    </xf>
    <xf numFmtId="176" fontId="9" fillId="0" borderId="0" xfId="15" applyFont="1" applyBorder="1" applyAlignment="1" applyProtection="1" quotePrefix="1">
      <alignment horizontal="left"/>
      <protection/>
    </xf>
    <xf numFmtId="176" fontId="1" fillId="0" borderId="0" xfId="15" applyBorder="1">
      <alignment/>
      <protection/>
    </xf>
    <xf numFmtId="176" fontId="10" fillId="0" borderId="0" xfId="15" applyFont="1" applyAlignment="1" applyProtection="1" quotePrefix="1">
      <alignment horizontal="right"/>
      <protection/>
    </xf>
    <xf numFmtId="176" fontId="12" fillId="0" borderId="1" xfId="15" applyFont="1" applyBorder="1" applyAlignment="1" quotePrefix="1">
      <alignment horizontal="center"/>
      <protection/>
    </xf>
    <xf numFmtId="176" fontId="13" fillId="0" borderId="2" xfId="15" applyFont="1" applyFill="1" applyBorder="1" applyAlignment="1" applyProtection="1">
      <alignment horizontal="left" wrapText="1"/>
      <protection/>
    </xf>
    <xf numFmtId="37" fontId="14" fillId="0" borderId="3" xfId="0" applyNumberFormat="1" applyFont="1" applyBorder="1" applyAlignment="1" applyProtection="1">
      <alignment horizontal="right" wrapText="1"/>
      <protection/>
    </xf>
    <xf numFmtId="178" fontId="14" fillId="0" borderId="2" xfId="0" applyNumberFormat="1" applyFont="1" applyBorder="1" applyAlignment="1" applyProtection="1">
      <alignment horizontal="right" wrapText="1"/>
      <protection/>
    </xf>
    <xf numFmtId="41" fontId="15" fillId="0" borderId="2" xfId="0" applyNumberFormat="1" applyFont="1" applyFill="1" applyBorder="1" applyAlignment="1">
      <alignment/>
    </xf>
    <xf numFmtId="37" fontId="14" fillId="0" borderId="4" xfId="0" applyNumberFormat="1" applyFont="1" applyBorder="1" applyAlignment="1" applyProtection="1">
      <alignment horizontal="right" wrapText="1"/>
      <protection/>
    </xf>
    <xf numFmtId="178" fontId="16" fillId="0" borderId="2" xfId="0" applyNumberFormat="1" applyFont="1" applyBorder="1" applyAlignment="1" applyProtection="1">
      <alignment horizontal="right" wrapText="1"/>
      <protection/>
    </xf>
    <xf numFmtId="41" fontId="15" fillId="0" borderId="2" xfId="0" applyNumberFormat="1" applyFont="1" applyFill="1" applyBorder="1" applyAlignment="1">
      <alignment/>
    </xf>
    <xf numFmtId="37" fontId="16" fillId="0" borderId="5" xfId="0" applyNumberFormat="1" applyFont="1" applyBorder="1" applyAlignment="1" applyProtection="1">
      <alignment horizontal="right" wrapText="1"/>
      <protection/>
    </xf>
    <xf numFmtId="43" fontId="16" fillId="0" borderId="2" xfId="16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176" fontId="13" fillId="0" borderId="2" xfId="15" applyFont="1" applyFill="1" applyBorder="1" applyAlignment="1" applyProtection="1">
      <alignment horizontal="left"/>
      <protection/>
    </xf>
    <xf numFmtId="37" fontId="14" fillId="0" borderId="5" xfId="0" applyNumberFormat="1" applyFont="1" applyBorder="1" applyAlignment="1" applyProtection="1">
      <alignment horizontal="right" wrapText="1"/>
      <protection/>
    </xf>
    <xf numFmtId="176" fontId="17" fillId="0" borderId="2" xfId="15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176" fontId="19" fillId="0" borderId="2" xfId="15" applyFont="1" applyFill="1" applyBorder="1" applyAlignment="1" applyProtection="1">
      <alignment horizontal="left" vertical="center" wrapText="1"/>
      <protection/>
    </xf>
    <xf numFmtId="37" fontId="14" fillId="0" borderId="6" xfId="0" applyNumberFormat="1" applyFont="1" applyBorder="1" applyAlignment="1" applyProtection="1">
      <alignment horizontal="right" wrapText="1"/>
      <protection/>
    </xf>
    <xf numFmtId="176" fontId="11" fillId="0" borderId="0" xfId="15" applyFont="1">
      <alignment/>
      <protection/>
    </xf>
    <xf numFmtId="176" fontId="9" fillId="0" borderId="0" xfId="15" applyFont="1">
      <alignment/>
      <protection/>
    </xf>
    <xf numFmtId="176" fontId="1" fillId="0" borderId="0" xfId="15" applyFont="1">
      <alignment/>
      <protection/>
    </xf>
    <xf numFmtId="176" fontId="1" fillId="0" borderId="0" xfId="15">
      <alignment/>
      <protection/>
    </xf>
    <xf numFmtId="176" fontId="16" fillId="0" borderId="0" xfId="15" applyFont="1" applyAlignment="1">
      <alignment horizontal="left"/>
      <protection/>
    </xf>
    <xf numFmtId="176" fontId="11" fillId="0" borderId="2" xfId="15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76" fontId="7" fillId="0" borderId="0" xfId="15" applyFont="1" applyBorder="1" applyAlignment="1" applyProtection="1">
      <alignment horizontal="center" wrapText="1"/>
      <protection/>
    </xf>
    <xf numFmtId="176" fontId="11" fillId="0" borderId="7" xfId="15" applyFont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4"/>
  <sheetViews>
    <sheetView tabSelected="1" zoomScale="75" zoomScaleNormal="75" workbookViewId="0" topLeftCell="A1">
      <selection activeCell="A76" sqref="A76"/>
    </sheetView>
  </sheetViews>
  <sheetFormatPr defaultColWidth="9.00390625" defaultRowHeight="16.5"/>
  <cols>
    <col min="1" max="1" width="42.75390625" style="0" customWidth="1"/>
    <col min="2" max="2" width="13.25390625" style="0" hidden="1" customWidth="1"/>
    <col min="3" max="3" width="14.25390625" style="0" customWidth="1"/>
    <col min="4" max="4" width="15.50390625" style="0" customWidth="1"/>
    <col min="5" max="5" width="15.375" style="0" customWidth="1"/>
    <col min="6" max="6" width="20.50390625" style="0" customWidth="1"/>
    <col min="7" max="7" width="12.00390625" style="0" customWidth="1"/>
    <col min="8" max="8" width="14.50390625" style="0" customWidth="1"/>
  </cols>
  <sheetData>
    <row r="1" ht="15" customHeight="1">
      <c r="A1" s="1" t="s">
        <v>0</v>
      </c>
    </row>
    <row r="2" spans="1:8" ht="22.5" customHeight="1">
      <c r="A2" s="30" t="s">
        <v>79</v>
      </c>
      <c r="B2" s="30"/>
      <c r="C2" s="30"/>
      <c r="D2" s="30"/>
      <c r="E2" s="30"/>
      <c r="F2" s="30"/>
      <c r="G2" s="2"/>
      <c r="H2" s="2"/>
    </row>
    <row r="3" spans="1:7" ht="13.5" customHeight="1">
      <c r="A3" s="3"/>
      <c r="B3" s="3"/>
      <c r="C3" s="3"/>
      <c r="D3" s="4"/>
      <c r="E3" s="4"/>
      <c r="F3" s="5" t="s">
        <v>1</v>
      </c>
      <c r="G3" s="4"/>
    </row>
    <row r="4" spans="1:6" ht="16.5" customHeight="1">
      <c r="A4" s="28" t="s">
        <v>2</v>
      </c>
      <c r="B4" s="28" t="s">
        <v>3</v>
      </c>
      <c r="C4" s="31" t="s">
        <v>4</v>
      </c>
      <c r="D4" s="31" t="s">
        <v>5</v>
      </c>
      <c r="E4" s="31" t="s">
        <v>6</v>
      </c>
      <c r="F4" s="31" t="s">
        <v>7</v>
      </c>
    </row>
    <row r="5" spans="1:6" ht="16.5">
      <c r="A5" s="29"/>
      <c r="B5" s="29"/>
      <c r="C5" s="32"/>
      <c r="D5" s="32"/>
      <c r="E5" s="32"/>
      <c r="F5" s="32"/>
    </row>
    <row r="6" spans="1:6" ht="16.5">
      <c r="A6" s="29"/>
      <c r="B6" s="29"/>
      <c r="C6" s="6" t="s">
        <v>8</v>
      </c>
      <c r="D6" s="6" t="s">
        <v>9</v>
      </c>
      <c r="E6" s="6" t="s">
        <v>10</v>
      </c>
      <c r="F6" s="6" t="s">
        <v>11</v>
      </c>
    </row>
    <row r="7" spans="1:6" ht="15.75" customHeight="1">
      <c r="A7" s="7" t="s">
        <v>12</v>
      </c>
      <c r="B7" s="8">
        <v>20625</v>
      </c>
      <c r="C7" s="9">
        <f>SUM(C8:C14)</f>
        <v>-20171</v>
      </c>
      <c r="D7" s="9">
        <f>SUM(D8:D14)</f>
        <v>-18694</v>
      </c>
      <c r="E7" s="9">
        <f aca="true" t="shared" si="0" ref="E7:E12">D7-C7</f>
        <v>1477</v>
      </c>
      <c r="F7" s="9">
        <f aca="true" t="shared" si="1" ref="F7:F12">E7/C7*100</f>
        <v>-7.322393535273412</v>
      </c>
    </row>
    <row r="8" spans="1:6" ht="15.75" customHeight="1">
      <c r="A8" s="10" t="s">
        <v>13</v>
      </c>
      <c r="B8" s="11"/>
      <c r="C8" s="12">
        <v>27</v>
      </c>
      <c r="D8" s="12">
        <v>20</v>
      </c>
      <c r="E8" s="12">
        <f t="shared" si="0"/>
        <v>-7</v>
      </c>
      <c r="F8" s="12">
        <f t="shared" si="1"/>
        <v>-25.925925925925924</v>
      </c>
    </row>
    <row r="9" spans="1:6" ht="15.75" customHeight="1">
      <c r="A9" s="13" t="s">
        <v>14</v>
      </c>
      <c r="B9" s="11"/>
      <c r="C9" s="12">
        <v>689</v>
      </c>
      <c r="D9" s="12">
        <v>475</v>
      </c>
      <c r="E9" s="12">
        <f t="shared" si="0"/>
        <v>-214</v>
      </c>
      <c r="F9" s="12">
        <f t="shared" si="1"/>
        <v>-31.059506531204644</v>
      </c>
    </row>
    <row r="10" spans="1:6" ht="15.75" customHeight="1">
      <c r="A10" s="13" t="s">
        <v>15</v>
      </c>
      <c r="B10" s="11"/>
      <c r="C10" s="12">
        <v>-19061</v>
      </c>
      <c r="D10" s="12">
        <v>-17601</v>
      </c>
      <c r="E10" s="12">
        <f t="shared" si="0"/>
        <v>1460</v>
      </c>
      <c r="F10" s="12">
        <f t="shared" si="1"/>
        <v>-7.659619117569908</v>
      </c>
    </row>
    <row r="11" spans="1:6" ht="15.75" customHeight="1">
      <c r="A11" s="13" t="s">
        <v>16</v>
      </c>
      <c r="B11" s="14">
        <v>213</v>
      </c>
      <c r="C11" s="12">
        <v>-213</v>
      </c>
      <c r="D11" s="12">
        <v>-960</v>
      </c>
      <c r="E11" s="12">
        <f t="shared" si="0"/>
        <v>-747</v>
      </c>
      <c r="F11" s="12">
        <f t="shared" si="1"/>
        <v>350.7042253521127</v>
      </c>
    </row>
    <row r="12" spans="1:6" ht="15.75" customHeight="1">
      <c r="A12" s="13" t="s">
        <v>17</v>
      </c>
      <c r="B12" s="14">
        <v>20311</v>
      </c>
      <c r="C12" s="12">
        <v>-3067</v>
      </c>
      <c r="D12" s="12">
        <v>-2683</v>
      </c>
      <c r="E12" s="12">
        <f t="shared" si="0"/>
        <v>384</v>
      </c>
      <c r="F12" s="12">
        <f t="shared" si="1"/>
        <v>-12.52037821975872</v>
      </c>
    </row>
    <row r="13" spans="1:60" ht="15.75" customHeight="1">
      <c r="A13" s="13" t="s">
        <v>18</v>
      </c>
      <c r="B13" s="14">
        <v>101</v>
      </c>
      <c r="C13" s="15">
        <v>0</v>
      </c>
      <c r="D13" s="15">
        <v>0</v>
      </c>
      <c r="E13" s="15">
        <v>0</v>
      </c>
      <c r="F13" s="12" t="s">
        <v>19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15.75" customHeight="1">
      <c r="A14" s="13" t="s">
        <v>20</v>
      </c>
      <c r="B14" s="14">
        <v>101</v>
      </c>
      <c r="C14" s="12">
        <v>1454</v>
      </c>
      <c r="D14" s="12">
        <v>2055</v>
      </c>
      <c r="E14" s="12">
        <f aca="true" t="shared" si="2" ref="E14:E45">D14-C14</f>
        <v>601</v>
      </c>
      <c r="F14" s="12" t="s">
        <v>19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" ht="15.75" customHeight="1">
      <c r="A15" s="17" t="s">
        <v>21</v>
      </c>
      <c r="B15" s="18">
        <v>54226</v>
      </c>
      <c r="C15" s="9">
        <f>SUM(C16:C18)</f>
        <v>-3110</v>
      </c>
      <c r="D15" s="9">
        <f>SUM(D16:D18)</f>
        <v>-5082</v>
      </c>
      <c r="E15" s="9">
        <f t="shared" si="2"/>
        <v>-1972</v>
      </c>
      <c r="F15" s="9">
        <f aca="true" t="shared" si="3" ref="F15:F46">E15/C15*100</f>
        <v>63.40836012861736</v>
      </c>
    </row>
    <row r="16" spans="1:6" ht="15.75" customHeight="1">
      <c r="A16" s="10" t="s">
        <v>22</v>
      </c>
      <c r="B16" s="14">
        <v>12573</v>
      </c>
      <c r="C16" s="12">
        <v>-3155</v>
      </c>
      <c r="D16" s="12">
        <v>-5141</v>
      </c>
      <c r="E16" s="12">
        <f t="shared" si="2"/>
        <v>-1986</v>
      </c>
      <c r="F16" s="12">
        <f t="shared" si="3"/>
        <v>62.947702060221864</v>
      </c>
    </row>
    <row r="17" spans="1:6" ht="15.75" customHeight="1">
      <c r="A17" s="10" t="s">
        <v>23</v>
      </c>
      <c r="B17" s="14"/>
      <c r="C17" s="12">
        <v>33</v>
      </c>
      <c r="D17" s="15">
        <v>0</v>
      </c>
      <c r="E17" s="12">
        <f t="shared" si="2"/>
        <v>-33</v>
      </c>
      <c r="F17" s="12">
        <f t="shared" si="3"/>
        <v>-100</v>
      </c>
    </row>
    <row r="18" spans="1:6" ht="15.75" customHeight="1">
      <c r="A18" s="10" t="s">
        <v>24</v>
      </c>
      <c r="B18" s="14">
        <v>742</v>
      </c>
      <c r="C18" s="12">
        <v>12</v>
      </c>
      <c r="D18" s="12">
        <v>59</v>
      </c>
      <c r="E18" s="12">
        <f t="shared" si="2"/>
        <v>47</v>
      </c>
      <c r="F18" s="12">
        <f t="shared" si="3"/>
        <v>391.66666666666663</v>
      </c>
    </row>
    <row r="19" spans="1:6" ht="15.75" customHeight="1">
      <c r="A19" s="19" t="s">
        <v>25</v>
      </c>
      <c r="B19" s="18">
        <v>234889</v>
      </c>
      <c r="C19" s="9">
        <f>SUM(C20:C23)</f>
        <v>-5334</v>
      </c>
      <c r="D19" s="9">
        <f>SUM(D20:D23)</f>
        <v>3567</v>
      </c>
      <c r="E19" s="9">
        <f t="shared" si="2"/>
        <v>8901</v>
      </c>
      <c r="F19" s="9">
        <f t="shared" si="3"/>
        <v>-166.87289088863892</v>
      </c>
    </row>
    <row r="20" spans="1:6" ht="15.75" customHeight="1">
      <c r="A20" s="10" t="s">
        <v>26</v>
      </c>
      <c r="B20" s="14">
        <v>30848</v>
      </c>
      <c r="C20" s="12">
        <v>1886</v>
      </c>
      <c r="D20" s="12">
        <v>1298</v>
      </c>
      <c r="E20" s="12">
        <f t="shared" si="2"/>
        <v>-588</v>
      </c>
      <c r="F20" s="12">
        <f t="shared" si="3"/>
        <v>-31.17709437963945</v>
      </c>
    </row>
    <row r="21" spans="1:6" ht="15.75" customHeight="1">
      <c r="A21" s="10" t="s">
        <v>27</v>
      </c>
      <c r="B21" s="14">
        <v>41357</v>
      </c>
      <c r="C21" s="12">
        <v>1520</v>
      </c>
      <c r="D21" s="12">
        <v>1255</v>
      </c>
      <c r="E21" s="12">
        <f t="shared" si="2"/>
        <v>-265</v>
      </c>
      <c r="F21" s="12">
        <f t="shared" si="3"/>
        <v>-17.434210526315788</v>
      </c>
    </row>
    <row r="22" spans="1:6" ht="15.75" customHeight="1">
      <c r="A22" s="10" t="s">
        <v>28</v>
      </c>
      <c r="B22" s="14">
        <v>3643</v>
      </c>
      <c r="C22" s="12">
        <v>-9308</v>
      </c>
      <c r="D22" s="12">
        <v>-862</v>
      </c>
      <c r="E22" s="12">
        <f t="shared" si="2"/>
        <v>8446</v>
      </c>
      <c r="F22" s="12">
        <f t="shared" si="3"/>
        <v>-90.73914911903739</v>
      </c>
    </row>
    <row r="23" spans="1:6" ht="15.75" customHeight="1">
      <c r="A23" s="10" t="s">
        <v>29</v>
      </c>
      <c r="B23" s="14">
        <v>149150</v>
      </c>
      <c r="C23" s="12">
        <v>568</v>
      </c>
      <c r="D23" s="12">
        <v>1876</v>
      </c>
      <c r="E23" s="12">
        <f t="shared" si="2"/>
        <v>1308</v>
      </c>
      <c r="F23" s="12">
        <f t="shared" si="3"/>
        <v>230.28169014084506</v>
      </c>
    </row>
    <row r="24" spans="1:6" s="20" customFormat="1" ht="15.75" customHeight="1">
      <c r="A24" s="19" t="s">
        <v>30</v>
      </c>
      <c r="B24" s="18">
        <v>90510</v>
      </c>
      <c r="C24" s="9">
        <f>SUM(C25:C28)</f>
        <v>20868</v>
      </c>
      <c r="D24" s="9">
        <f>SUM(D25:D28)</f>
        <v>39302</v>
      </c>
      <c r="E24" s="9">
        <f t="shared" si="2"/>
        <v>18434</v>
      </c>
      <c r="F24" s="9">
        <f t="shared" si="3"/>
        <v>88.3362085489745</v>
      </c>
    </row>
    <row r="25" spans="1:6" ht="15.75" customHeight="1">
      <c r="A25" s="10" t="s">
        <v>31</v>
      </c>
      <c r="B25" s="14">
        <v>70581</v>
      </c>
      <c r="C25" s="12">
        <v>15901</v>
      </c>
      <c r="D25" s="12">
        <v>24602</v>
      </c>
      <c r="E25" s="12">
        <f t="shared" si="2"/>
        <v>8701</v>
      </c>
      <c r="F25" s="12">
        <f t="shared" si="3"/>
        <v>54.719828941576</v>
      </c>
    </row>
    <row r="26" spans="1:6" ht="15.75" customHeight="1">
      <c r="A26" s="10" t="s">
        <v>32</v>
      </c>
      <c r="B26" s="14">
        <v>100</v>
      </c>
      <c r="C26" s="12">
        <v>9</v>
      </c>
      <c r="D26" s="12">
        <v>16</v>
      </c>
      <c r="E26" s="12">
        <f t="shared" si="2"/>
        <v>7</v>
      </c>
      <c r="F26" s="12">
        <f t="shared" si="3"/>
        <v>77.77777777777779</v>
      </c>
    </row>
    <row r="27" spans="1:6" s="16" customFormat="1" ht="15.75" customHeight="1">
      <c r="A27" s="10" t="s">
        <v>33</v>
      </c>
      <c r="B27" s="14">
        <v>19829</v>
      </c>
      <c r="C27" s="12">
        <v>1248</v>
      </c>
      <c r="D27" s="12">
        <v>849</v>
      </c>
      <c r="E27" s="12">
        <f t="shared" si="2"/>
        <v>-399</v>
      </c>
      <c r="F27" s="12">
        <f t="shared" si="3"/>
        <v>-31.971153846153843</v>
      </c>
    </row>
    <row r="28" spans="1:6" s="16" customFormat="1" ht="15.75" customHeight="1">
      <c r="A28" s="10" t="s">
        <v>34</v>
      </c>
      <c r="B28" s="14">
        <v>19829</v>
      </c>
      <c r="C28" s="12">
        <v>3710</v>
      </c>
      <c r="D28" s="12">
        <v>13835</v>
      </c>
      <c r="E28" s="12">
        <f t="shared" si="2"/>
        <v>10125</v>
      </c>
      <c r="F28" s="12">
        <f t="shared" si="3"/>
        <v>272.911051212938</v>
      </c>
    </row>
    <row r="29" spans="1:6" s="20" customFormat="1" ht="15.75" customHeight="1">
      <c r="A29" s="19" t="s">
        <v>35</v>
      </c>
      <c r="B29" s="18">
        <v>285095</v>
      </c>
      <c r="C29" s="9">
        <f>SUM(C30:C35)</f>
        <v>511</v>
      </c>
      <c r="D29" s="9">
        <f>SUM(D30:D35)</f>
        <v>5401</v>
      </c>
      <c r="E29" s="9">
        <f t="shared" si="2"/>
        <v>4890</v>
      </c>
      <c r="F29" s="9">
        <f t="shared" si="3"/>
        <v>956.9471624266145</v>
      </c>
    </row>
    <row r="30" spans="1:6" ht="15.75" customHeight="1">
      <c r="A30" s="10" t="s">
        <v>36</v>
      </c>
      <c r="B30" s="14">
        <v>699</v>
      </c>
      <c r="C30" s="12">
        <v>821</v>
      </c>
      <c r="D30" s="12">
        <v>5550</v>
      </c>
      <c r="E30" s="12">
        <f t="shared" si="2"/>
        <v>4729</v>
      </c>
      <c r="F30" s="12">
        <f t="shared" si="3"/>
        <v>576.0048721071864</v>
      </c>
    </row>
    <row r="31" spans="1:6" ht="15.75" customHeight="1">
      <c r="A31" s="10" t="s">
        <v>37</v>
      </c>
      <c r="B31" s="14">
        <v>79319</v>
      </c>
      <c r="C31" s="12">
        <v>80</v>
      </c>
      <c r="D31" s="12">
        <v>223</v>
      </c>
      <c r="E31" s="12">
        <f t="shared" si="2"/>
        <v>143</v>
      </c>
      <c r="F31" s="12">
        <f t="shared" si="3"/>
        <v>178.75</v>
      </c>
    </row>
    <row r="32" spans="1:6" ht="15.75" customHeight="1">
      <c r="A32" s="10" t="s">
        <v>38</v>
      </c>
      <c r="B32" s="14">
        <v>14164</v>
      </c>
      <c r="C32" s="12">
        <v>35</v>
      </c>
      <c r="D32" s="12">
        <v>18</v>
      </c>
      <c r="E32" s="12">
        <f t="shared" si="2"/>
        <v>-17</v>
      </c>
      <c r="F32" s="12">
        <f t="shared" si="3"/>
        <v>-48.57142857142857</v>
      </c>
    </row>
    <row r="33" spans="1:6" ht="15.75" customHeight="1">
      <c r="A33" s="10" t="s">
        <v>39</v>
      </c>
      <c r="B33" s="14">
        <v>4917</v>
      </c>
      <c r="C33" s="12">
        <v>-58</v>
      </c>
      <c r="D33" s="12">
        <v>-54</v>
      </c>
      <c r="E33" s="12">
        <f t="shared" si="2"/>
        <v>4</v>
      </c>
      <c r="F33" s="12">
        <f t="shared" si="3"/>
        <v>-6.896551724137931</v>
      </c>
    </row>
    <row r="34" spans="1:6" ht="15.75" customHeight="1">
      <c r="A34" s="10" t="s">
        <v>40</v>
      </c>
      <c r="B34" s="14">
        <v>200</v>
      </c>
      <c r="C34" s="12">
        <v>-476</v>
      </c>
      <c r="D34" s="12">
        <v>-335</v>
      </c>
      <c r="E34" s="12">
        <f t="shared" si="2"/>
        <v>141</v>
      </c>
      <c r="F34" s="12">
        <f t="shared" si="3"/>
        <v>-29.6218487394958</v>
      </c>
    </row>
    <row r="35" spans="1:48" ht="15.75" customHeight="1">
      <c r="A35" s="10" t="s">
        <v>41</v>
      </c>
      <c r="B35" s="14">
        <v>3700</v>
      </c>
      <c r="C35" s="12">
        <v>109</v>
      </c>
      <c r="D35" s="12">
        <v>-1</v>
      </c>
      <c r="E35" s="12">
        <f t="shared" si="2"/>
        <v>-110</v>
      </c>
      <c r="F35" s="12">
        <f t="shared" si="3"/>
        <v>-100.91743119266054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6" s="20" customFormat="1" ht="15.75" customHeight="1">
      <c r="A36" s="19" t="s">
        <v>42</v>
      </c>
      <c r="B36" s="18">
        <v>2881</v>
      </c>
      <c r="C36" s="9">
        <f>SUM(C37)</f>
        <v>179</v>
      </c>
      <c r="D36" s="9">
        <f>SUM(D37)</f>
        <v>176</v>
      </c>
      <c r="E36" s="9">
        <f t="shared" si="2"/>
        <v>-3</v>
      </c>
      <c r="F36" s="9">
        <f t="shared" si="3"/>
        <v>-1.675977653631285</v>
      </c>
    </row>
    <row r="37" spans="1:48" ht="15.75" customHeight="1">
      <c r="A37" s="10" t="s">
        <v>43</v>
      </c>
      <c r="B37" s="14">
        <v>2881</v>
      </c>
      <c r="C37" s="12">
        <v>179</v>
      </c>
      <c r="D37" s="12">
        <v>176</v>
      </c>
      <c r="E37" s="12">
        <f t="shared" si="2"/>
        <v>-3</v>
      </c>
      <c r="F37" s="12">
        <f t="shared" si="3"/>
        <v>-1.675977653631285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" s="20" customFormat="1" ht="15.75" customHeight="1">
      <c r="A38" s="19" t="s">
        <v>44</v>
      </c>
      <c r="B38" s="18">
        <v>30467</v>
      </c>
      <c r="C38" s="9">
        <f>SUM(C39:C41)</f>
        <v>15640</v>
      </c>
      <c r="D38" s="9">
        <f>SUM(D39:D41)</f>
        <v>16430</v>
      </c>
      <c r="E38" s="9">
        <f t="shared" si="2"/>
        <v>790</v>
      </c>
      <c r="F38" s="9">
        <f t="shared" si="3"/>
        <v>5.051150895140665</v>
      </c>
    </row>
    <row r="39" spans="1:48" ht="15.75" customHeight="1">
      <c r="A39" s="10" t="s">
        <v>45</v>
      </c>
      <c r="B39" s="14">
        <v>30467</v>
      </c>
      <c r="C39" s="12">
        <v>805</v>
      </c>
      <c r="D39" s="12">
        <v>9942</v>
      </c>
      <c r="E39" s="12">
        <f t="shared" si="2"/>
        <v>9137</v>
      </c>
      <c r="F39" s="12">
        <f t="shared" si="3"/>
        <v>1135.0310559006211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ht="15.75" customHeight="1">
      <c r="A40" s="10" t="s">
        <v>46</v>
      </c>
      <c r="B40" s="14">
        <v>0</v>
      </c>
      <c r="C40" s="12">
        <v>14125</v>
      </c>
      <c r="D40" s="12">
        <v>10037</v>
      </c>
      <c r="E40" s="12">
        <f t="shared" si="2"/>
        <v>-4088</v>
      </c>
      <c r="F40" s="12">
        <f t="shared" si="3"/>
        <v>-28.94159292035398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ht="15.75" customHeight="1">
      <c r="A41" s="10" t="s">
        <v>47</v>
      </c>
      <c r="B41" s="14">
        <v>0</v>
      </c>
      <c r="C41" s="12">
        <v>710</v>
      </c>
      <c r="D41" s="12">
        <v>-3549</v>
      </c>
      <c r="E41" s="12">
        <f t="shared" si="2"/>
        <v>-4259</v>
      </c>
      <c r="F41" s="12">
        <f t="shared" si="3"/>
        <v>-599.8591549295775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6" s="20" customFormat="1" ht="15.75" customHeight="1">
      <c r="A42" s="19" t="s">
        <v>48</v>
      </c>
      <c r="B42" s="18">
        <v>365002</v>
      </c>
      <c r="C42" s="9">
        <f>SUM(C43:C43)</f>
        <v>19628</v>
      </c>
      <c r="D42" s="9">
        <f>SUM(D43:D43)</f>
        <v>20695</v>
      </c>
      <c r="E42" s="9">
        <f t="shared" si="2"/>
        <v>1067</v>
      </c>
      <c r="F42" s="9">
        <f t="shared" si="3"/>
        <v>5.436111677195843</v>
      </c>
    </row>
    <row r="43" spans="1:48" ht="15.75" customHeight="1">
      <c r="A43" s="10" t="s">
        <v>49</v>
      </c>
      <c r="B43" s="14">
        <v>363517</v>
      </c>
      <c r="C43" s="12">
        <v>19628</v>
      </c>
      <c r="D43" s="12">
        <v>20695</v>
      </c>
      <c r="E43" s="12">
        <f t="shared" si="2"/>
        <v>1067</v>
      </c>
      <c r="F43" s="12">
        <f t="shared" si="3"/>
        <v>5.436111677195843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6" s="20" customFormat="1" ht="15.75" customHeight="1">
      <c r="A44" s="19" t="s">
        <v>50</v>
      </c>
      <c r="B44" s="18">
        <v>38009</v>
      </c>
      <c r="C44" s="9">
        <f>SUM(C45:C46)</f>
        <v>953</v>
      </c>
      <c r="D44" s="9">
        <f>SUM(D45:D46)</f>
        <v>798</v>
      </c>
      <c r="E44" s="9">
        <f t="shared" si="2"/>
        <v>-155</v>
      </c>
      <c r="F44" s="9">
        <f t="shared" si="3"/>
        <v>-16.26442812172088</v>
      </c>
    </row>
    <row r="45" spans="1:48" ht="15.75" customHeight="1">
      <c r="A45" s="10" t="s">
        <v>51</v>
      </c>
      <c r="B45" s="14">
        <v>14601</v>
      </c>
      <c r="C45" s="12">
        <v>307</v>
      </c>
      <c r="D45" s="12">
        <v>181</v>
      </c>
      <c r="E45" s="12">
        <f t="shared" si="2"/>
        <v>-126</v>
      </c>
      <c r="F45" s="12">
        <f t="shared" si="3"/>
        <v>-41.042345276872965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ht="15.75" customHeight="1">
      <c r="A46" s="10" t="s">
        <v>52</v>
      </c>
      <c r="B46" s="14">
        <v>23408</v>
      </c>
      <c r="C46" s="12">
        <v>646</v>
      </c>
      <c r="D46" s="12">
        <v>617</v>
      </c>
      <c r="E46" s="12">
        <f aca="true" t="shared" si="4" ref="E46:E72">D46-C46</f>
        <v>-29</v>
      </c>
      <c r="F46" s="12">
        <f t="shared" si="3"/>
        <v>-4.489164086687306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6" s="20" customFormat="1" ht="15.75" customHeight="1">
      <c r="A47" s="19" t="s">
        <v>53</v>
      </c>
      <c r="B47" s="18">
        <v>15705</v>
      </c>
      <c r="C47" s="9">
        <f>SUM(C48)</f>
        <v>2602</v>
      </c>
      <c r="D47" s="9">
        <f>SUM(D48)</f>
        <v>1730</v>
      </c>
      <c r="E47" s="9">
        <f t="shared" si="4"/>
        <v>-872</v>
      </c>
      <c r="F47" s="9">
        <f aca="true" t="shared" si="5" ref="F47:F72">E47/C47*100</f>
        <v>-33.51268255188317</v>
      </c>
    </row>
    <row r="48" spans="1:6" ht="15.75" customHeight="1">
      <c r="A48" s="10" t="s">
        <v>54</v>
      </c>
      <c r="B48" s="14">
        <v>15705</v>
      </c>
      <c r="C48" s="12">
        <v>2602</v>
      </c>
      <c r="D48" s="12">
        <v>1730</v>
      </c>
      <c r="E48" s="12">
        <f t="shared" si="4"/>
        <v>-872</v>
      </c>
      <c r="F48" s="12">
        <f t="shared" si="5"/>
        <v>-33.51268255188317</v>
      </c>
    </row>
    <row r="49" spans="1:6" ht="15.75" customHeight="1">
      <c r="A49" s="7" t="s">
        <v>55</v>
      </c>
      <c r="B49" s="18">
        <v>41755</v>
      </c>
      <c r="C49" s="9">
        <f>SUM(C50:C51)</f>
        <v>-19395</v>
      </c>
      <c r="D49" s="9">
        <f>SUM(D50:D51)</f>
        <v>-17459</v>
      </c>
      <c r="E49" s="9">
        <f t="shared" si="4"/>
        <v>1936</v>
      </c>
      <c r="F49" s="9">
        <f t="shared" si="5"/>
        <v>-9.981954111884505</v>
      </c>
    </row>
    <row r="50" spans="1:6" ht="15.75" customHeight="1">
      <c r="A50" s="10" t="s">
        <v>56</v>
      </c>
      <c r="B50" s="14">
        <v>13751</v>
      </c>
      <c r="C50" s="12">
        <v>-17262</v>
      </c>
      <c r="D50" s="12">
        <v>-17677</v>
      </c>
      <c r="E50" s="12">
        <f t="shared" si="4"/>
        <v>-415</v>
      </c>
      <c r="F50" s="12">
        <f t="shared" si="5"/>
        <v>2.4041246668983893</v>
      </c>
    </row>
    <row r="51" spans="1:6" ht="15.75" customHeight="1">
      <c r="A51" s="10" t="s">
        <v>57</v>
      </c>
      <c r="B51" s="14">
        <v>1</v>
      </c>
      <c r="C51" s="12">
        <v>-2133</v>
      </c>
      <c r="D51" s="12">
        <v>218</v>
      </c>
      <c r="E51" s="12">
        <f t="shared" si="4"/>
        <v>2351</v>
      </c>
      <c r="F51" s="12">
        <f t="shared" si="5"/>
        <v>-110.22034692920768</v>
      </c>
    </row>
    <row r="52" spans="1:6" ht="15.75" customHeight="1">
      <c r="A52" s="7" t="s">
        <v>58</v>
      </c>
      <c r="B52" s="18">
        <v>258</v>
      </c>
      <c r="C52" s="9">
        <f>SUM(C53)</f>
        <v>-1048</v>
      </c>
      <c r="D52" s="9">
        <f>SUM(D53)</f>
        <v>2175</v>
      </c>
      <c r="E52" s="9">
        <f t="shared" si="4"/>
        <v>3223</v>
      </c>
      <c r="F52" s="9">
        <f t="shared" si="5"/>
        <v>-307.5381679389313</v>
      </c>
    </row>
    <row r="53" spans="1:6" ht="15.75" customHeight="1">
      <c r="A53" s="10" t="s">
        <v>59</v>
      </c>
      <c r="B53" s="14">
        <v>258</v>
      </c>
      <c r="C53" s="12">
        <v>-1048</v>
      </c>
      <c r="D53" s="12">
        <v>2175</v>
      </c>
      <c r="E53" s="12">
        <f t="shared" si="4"/>
        <v>3223</v>
      </c>
      <c r="F53" s="12">
        <f t="shared" si="5"/>
        <v>-307.5381679389313</v>
      </c>
    </row>
    <row r="54" spans="1:6" ht="15.75" customHeight="1">
      <c r="A54" s="7" t="s">
        <v>60</v>
      </c>
      <c r="B54" s="18">
        <v>6541</v>
      </c>
      <c r="C54" s="9">
        <f>SUM(C55:C57)</f>
        <v>1045</v>
      </c>
      <c r="D54" s="9">
        <f>SUM(D55:D57)</f>
        <v>2305</v>
      </c>
      <c r="E54" s="9">
        <f t="shared" si="4"/>
        <v>1260</v>
      </c>
      <c r="F54" s="9">
        <f t="shared" si="5"/>
        <v>120.57416267942584</v>
      </c>
    </row>
    <row r="55" spans="1:6" ht="15.75" customHeight="1">
      <c r="A55" s="10" t="s">
        <v>61</v>
      </c>
      <c r="B55" s="14">
        <v>5160</v>
      </c>
      <c r="C55" s="12">
        <v>-292</v>
      </c>
      <c r="D55" s="12">
        <v>1026</v>
      </c>
      <c r="E55" s="12">
        <f t="shared" si="4"/>
        <v>1318</v>
      </c>
      <c r="F55" s="12">
        <f t="shared" si="5"/>
        <v>-451.3698630136986</v>
      </c>
    </row>
    <row r="56" spans="1:6" ht="15.75" customHeight="1">
      <c r="A56" s="10" t="s">
        <v>62</v>
      </c>
      <c r="B56" s="14">
        <v>1381</v>
      </c>
      <c r="C56" s="12">
        <v>1218</v>
      </c>
      <c r="D56" s="12">
        <v>1129</v>
      </c>
      <c r="E56" s="12">
        <f t="shared" si="4"/>
        <v>-89</v>
      </c>
      <c r="F56" s="12">
        <f t="shared" si="5"/>
        <v>-7.307060755336617</v>
      </c>
    </row>
    <row r="57" spans="1:6" ht="15.75" customHeight="1">
      <c r="A57" s="10" t="s">
        <v>63</v>
      </c>
      <c r="B57" s="14">
        <v>1381</v>
      </c>
      <c r="C57" s="12">
        <v>119</v>
      </c>
      <c r="D57" s="12">
        <v>150</v>
      </c>
      <c r="E57" s="12">
        <f t="shared" si="4"/>
        <v>31</v>
      </c>
      <c r="F57" s="12">
        <f t="shared" si="5"/>
        <v>26.05042016806723</v>
      </c>
    </row>
    <row r="58" spans="1:6" ht="15.75" customHeight="1">
      <c r="A58" s="7" t="s">
        <v>64</v>
      </c>
      <c r="B58" s="18">
        <v>50</v>
      </c>
      <c r="C58" s="9">
        <f>SUM(C59:C61)</f>
        <v>74</v>
      </c>
      <c r="D58" s="9">
        <f>SUM(D59:D61)</f>
        <v>944</v>
      </c>
      <c r="E58" s="9">
        <f t="shared" si="4"/>
        <v>870</v>
      </c>
      <c r="F58" s="9">
        <f t="shared" si="5"/>
        <v>1175.6756756756756</v>
      </c>
    </row>
    <row r="59" spans="1:6" ht="15.75" customHeight="1">
      <c r="A59" s="10" t="s">
        <v>65</v>
      </c>
      <c r="B59" s="14">
        <v>49</v>
      </c>
      <c r="C59" s="12">
        <v>-12</v>
      </c>
      <c r="D59" s="12">
        <v>75</v>
      </c>
      <c r="E59" s="12">
        <f t="shared" si="4"/>
        <v>87</v>
      </c>
      <c r="F59" s="12">
        <f t="shared" si="5"/>
        <v>-725</v>
      </c>
    </row>
    <row r="60" spans="1:6" ht="15.75" customHeight="1">
      <c r="A60" s="10" t="s">
        <v>66</v>
      </c>
      <c r="B60" s="14">
        <v>1</v>
      </c>
      <c r="C60" s="12">
        <v>9</v>
      </c>
      <c r="D60" s="12">
        <v>362</v>
      </c>
      <c r="E60" s="12">
        <f t="shared" si="4"/>
        <v>353</v>
      </c>
      <c r="F60" s="12">
        <f t="shared" si="5"/>
        <v>3922.222222222222</v>
      </c>
    </row>
    <row r="61" spans="1:6" ht="15.75" customHeight="1">
      <c r="A61" s="10" t="s">
        <v>67</v>
      </c>
      <c r="B61" s="14">
        <v>1</v>
      </c>
      <c r="C61" s="12">
        <v>77</v>
      </c>
      <c r="D61" s="12">
        <v>507</v>
      </c>
      <c r="E61" s="12">
        <f t="shared" si="4"/>
        <v>430</v>
      </c>
      <c r="F61" s="12">
        <f t="shared" si="5"/>
        <v>558.4415584415584</v>
      </c>
    </row>
    <row r="62" spans="1:6" ht="15.75" customHeight="1">
      <c r="A62" s="7" t="s">
        <v>68</v>
      </c>
      <c r="B62" s="18">
        <v>1217</v>
      </c>
      <c r="C62" s="9">
        <f>SUM(C63)</f>
        <v>2</v>
      </c>
      <c r="D62" s="9">
        <f>SUM(D63)</f>
        <v>2</v>
      </c>
      <c r="E62" s="9">
        <f t="shared" si="4"/>
        <v>0</v>
      </c>
      <c r="F62" s="9">
        <f t="shared" si="5"/>
        <v>0</v>
      </c>
    </row>
    <row r="63" spans="1:6" ht="15.75" customHeight="1">
      <c r="A63" s="10" t="s">
        <v>69</v>
      </c>
      <c r="B63" s="14">
        <v>1217</v>
      </c>
      <c r="C63" s="12">
        <v>2</v>
      </c>
      <c r="D63" s="12">
        <v>2</v>
      </c>
      <c r="E63" s="12">
        <f t="shared" si="4"/>
        <v>0</v>
      </c>
      <c r="F63" s="12">
        <f t="shared" si="5"/>
        <v>0</v>
      </c>
    </row>
    <row r="64" spans="1:6" ht="15.75" customHeight="1">
      <c r="A64" s="7" t="s">
        <v>70</v>
      </c>
      <c r="B64" s="18">
        <v>351</v>
      </c>
      <c r="C64" s="9">
        <f>SUM(C65)</f>
        <v>-65</v>
      </c>
      <c r="D64" s="9">
        <f>SUM(D65)</f>
        <v>-57</v>
      </c>
      <c r="E64" s="9">
        <f t="shared" si="4"/>
        <v>8</v>
      </c>
      <c r="F64" s="9">
        <f t="shared" si="5"/>
        <v>-12.307692307692308</v>
      </c>
    </row>
    <row r="65" spans="1:6" ht="15.75" customHeight="1">
      <c r="A65" s="10" t="s">
        <v>71</v>
      </c>
      <c r="B65" s="14">
        <v>351</v>
      </c>
      <c r="C65" s="12">
        <v>-65</v>
      </c>
      <c r="D65" s="12">
        <v>-57</v>
      </c>
      <c r="E65" s="12">
        <f t="shared" si="4"/>
        <v>8</v>
      </c>
      <c r="F65" s="12">
        <f t="shared" si="5"/>
        <v>-12.307692307692308</v>
      </c>
    </row>
    <row r="66" spans="1:6" ht="15.75" customHeight="1">
      <c r="A66" s="7" t="s">
        <v>72</v>
      </c>
      <c r="B66" s="18">
        <v>351</v>
      </c>
      <c r="C66" s="9">
        <f>SUM(C67)</f>
        <v>42</v>
      </c>
      <c r="D66" s="9">
        <f>SUM(D67)</f>
        <v>71</v>
      </c>
      <c r="E66" s="9">
        <f t="shared" si="4"/>
        <v>29</v>
      </c>
      <c r="F66" s="9">
        <f t="shared" si="5"/>
        <v>69.04761904761905</v>
      </c>
    </row>
    <row r="67" spans="1:6" ht="15.75" customHeight="1">
      <c r="A67" s="10" t="s">
        <v>73</v>
      </c>
      <c r="B67" s="14">
        <v>351</v>
      </c>
      <c r="C67" s="12">
        <v>42</v>
      </c>
      <c r="D67" s="12">
        <v>71</v>
      </c>
      <c r="E67" s="12">
        <f t="shared" si="4"/>
        <v>29</v>
      </c>
      <c r="F67" s="12">
        <f t="shared" si="5"/>
        <v>69.04761904761905</v>
      </c>
    </row>
    <row r="68" spans="1:6" ht="15.75" customHeight="1">
      <c r="A68" s="7" t="s">
        <v>74</v>
      </c>
      <c r="B68" s="14">
        <v>2051</v>
      </c>
      <c r="C68" s="9">
        <f>SUM(C69)</f>
        <v>-2810</v>
      </c>
      <c r="D68" s="9">
        <f>SUM(D69)</f>
        <v>-1298</v>
      </c>
      <c r="E68" s="9">
        <f t="shared" si="4"/>
        <v>1512</v>
      </c>
      <c r="F68" s="9">
        <f t="shared" si="5"/>
        <v>-53.80782918149466</v>
      </c>
    </row>
    <row r="69" spans="1:6" ht="15.75" customHeight="1">
      <c r="A69" s="10" t="s">
        <v>75</v>
      </c>
      <c r="B69" s="14">
        <v>2051</v>
      </c>
      <c r="C69" s="12">
        <v>-2810</v>
      </c>
      <c r="D69" s="12">
        <v>-1298</v>
      </c>
      <c r="E69" s="12">
        <f t="shared" si="4"/>
        <v>1512</v>
      </c>
      <c r="F69" s="12">
        <f t="shared" si="5"/>
        <v>-53.80782918149466</v>
      </c>
    </row>
    <row r="70" spans="1:6" ht="15.75" customHeight="1">
      <c r="A70" s="7" t="s">
        <v>76</v>
      </c>
      <c r="B70" s="14">
        <v>27461</v>
      </c>
      <c r="C70" s="9">
        <f>SUM(C71:C71)</f>
        <v>228</v>
      </c>
      <c r="D70" s="9">
        <f>SUM(D71:D71)</f>
        <v>368</v>
      </c>
      <c r="E70" s="9">
        <f t="shared" si="4"/>
        <v>140</v>
      </c>
      <c r="F70" s="9">
        <f t="shared" si="5"/>
        <v>61.40350877192983</v>
      </c>
    </row>
    <row r="71" spans="1:6" ht="15.75" customHeight="1">
      <c r="A71" s="10" t="s">
        <v>77</v>
      </c>
      <c r="B71" s="14">
        <v>21224</v>
      </c>
      <c r="C71" s="12">
        <v>228</v>
      </c>
      <c r="D71" s="12">
        <v>368</v>
      </c>
      <c r="E71" s="12">
        <f t="shared" si="4"/>
        <v>140</v>
      </c>
      <c r="F71" s="12">
        <f t="shared" si="5"/>
        <v>61.40350877192983</v>
      </c>
    </row>
    <row r="72" spans="1:6" ht="21.75" customHeight="1">
      <c r="A72" s="21" t="s">
        <v>78</v>
      </c>
      <c r="B72" s="22">
        <v>1217093</v>
      </c>
      <c r="C72" s="9">
        <f>C7+C15+C19+C24+C29+C36+C38+C42+C44+C47+C49+C52+C54+C58+C62+C64+C66+C68+C70</f>
        <v>9839</v>
      </c>
      <c r="D72" s="9">
        <f>D7+D15+D19+D24+D29+D36+D38+D42+D44+D47+D49+D52+D54+D58+D62+D64+D66+D68+D70</f>
        <v>51374</v>
      </c>
      <c r="E72" s="9">
        <f t="shared" si="4"/>
        <v>41535</v>
      </c>
      <c r="F72" s="9">
        <f t="shared" si="5"/>
        <v>422.14655960971646</v>
      </c>
    </row>
    <row r="73" spans="1:8" ht="16.5">
      <c r="A73" s="23" t="s">
        <v>80</v>
      </c>
      <c r="B73" s="24"/>
      <c r="C73" s="24"/>
      <c r="D73" s="25"/>
      <c r="E73" s="26"/>
      <c r="F73" s="25"/>
      <c r="G73" s="26"/>
      <c r="H73" s="26"/>
    </row>
    <row r="74" spans="1:8" ht="16.5">
      <c r="A74" s="27" t="s">
        <v>81</v>
      </c>
      <c r="B74" s="24"/>
      <c r="C74" s="24"/>
      <c r="D74" s="25"/>
      <c r="E74" s="26"/>
      <c r="F74" s="25"/>
      <c r="G74" s="26"/>
      <c r="H74" s="26"/>
    </row>
  </sheetData>
  <mergeCells count="7">
    <mergeCell ref="A4:A6"/>
    <mergeCell ref="B4:B6"/>
    <mergeCell ref="A2:F2"/>
    <mergeCell ref="D4:D5"/>
    <mergeCell ref="E4:E5"/>
    <mergeCell ref="F4:F5"/>
    <mergeCell ref="C4:C5"/>
  </mergeCells>
  <printOptions horizontalCentered="1"/>
  <pageMargins left="0.7480314960629921" right="0.7480314960629921" top="0.58" bottom="0.87" header="0.35433070866141736" footer="0.2362204724409449"/>
  <pageSetup horizontalDpi="600" verticalDpi="600" orientation="landscape" paperSize="9" r:id="rId1"/>
  <headerFooter alignWithMargins="0">
    <oddFooter>&amp;C&amp;"Times New Roman,標準"&amp;P+18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dcterms:created xsi:type="dcterms:W3CDTF">2003-05-20T08:39:25Z</dcterms:created>
  <dcterms:modified xsi:type="dcterms:W3CDTF">2008-11-13T10:09:26Z</dcterms:modified>
  <cp:category>I14</cp:category>
  <cp:version/>
  <cp:contentType/>
  <cp:contentStatus/>
</cp:coreProperties>
</file>