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6營業固" sheetId="1" r:id="rId1"/>
  </sheets>
  <definedNames>
    <definedName name="_xlnm.Print_Titles" localSheetId="0">'表6營業固'!$1:$6</definedName>
  </definedNames>
  <calcPr fullCalcOnLoad="1"/>
</workbook>
</file>

<file path=xl/sharedStrings.xml><?xml version="1.0" encoding="utf-8"?>
<sst xmlns="http://schemas.openxmlformats.org/spreadsheetml/2006/main" count="53" uniqueCount="53">
  <si>
    <t>可 支 用 預 算 數</t>
  </si>
  <si>
    <t>合  計</t>
  </si>
  <si>
    <t xml:space="preserve">       合          計</t>
  </si>
  <si>
    <t/>
  </si>
  <si>
    <t>單位:百萬元</t>
  </si>
  <si>
    <t>行政院主管</t>
  </si>
  <si>
    <t>經濟部主管</t>
  </si>
  <si>
    <t xml:space="preserve">主管機關及事業單位名稱 </t>
  </si>
  <si>
    <t>表六</t>
  </si>
  <si>
    <t>法定預算數</t>
  </si>
  <si>
    <t>奉准先行辦理補辦預算數</t>
  </si>
  <si>
    <t>上次轉入數</t>
  </si>
  <si>
    <r>
      <t xml:space="preserve">  </t>
    </r>
    <r>
      <rPr>
        <sz val="12"/>
        <rFont val="新細明體"/>
        <family val="1"/>
      </rPr>
      <t>4.中國造船公司</t>
    </r>
  </si>
  <si>
    <r>
      <t xml:space="preserve">  </t>
    </r>
    <r>
      <rPr>
        <sz val="12"/>
        <rFont val="新細明體"/>
        <family val="1"/>
      </rPr>
      <t>5.中國石油公司</t>
    </r>
  </si>
  <si>
    <r>
      <t xml:space="preserve">  </t>
    </r>
    <r>
      <rPr>
        <sz val="12"/>
        <rFont val="新細明體"/>
        <family val="1"/>
      </rPr>
      <t>6.臺灣電力公司</t>
    </r>
  </si>
  <si>
    <r>
      <t xml:space="preserve">  </t>
    </r>
    <r>
      <rPr>
        <sz val="12"/>
        <rFont val="新細明體"/>
        <family val="1"/>
      </rPr>
      <t>7.漢翔航空工業公司</t>
    </r>
  </si>
  <si>
    <r>
      <t xml:space="preserve">  </t>
    </r>
    <r>
      <rPr>
        <sz val="12"/>
        <rFont val="新細明體"/>
        <family val="1"/>
      </rPr>
      <t>8.高雄硫酸錏公司</t>
    </r>
  </si>
  <si>
    <r>
      <t xml:space="preserve">  </t>
    </r>
    <r>
      <rPr>
        <sz val="12"/>
        <rFont val="新細明體"/>
        <family val="1"/>
      </rPr>
      <t>9.臺灣省農工企業公司</t>
    </r>
  </si>
  <si>
    <r>
      <t xml:space="preserve">  </t>
    </r>
    <r>
      <rPr>
        <sz val="12"/>
        <rFont val="新細明體"/>
        <family val="1"/>
      </rPr>
      <t>10.唐榮鐵工廠公司</t>
    </r>
  </si>
  <si>
    <r>
      <t xml:space="preserve">  </t>
    </r>
    <r>
      <rPr>
        <sz val="12"/>
        <rFont val="新細明體"/>
        <family val="1"/>
      </rPr>
      <t>11.臺灣省自來水公司</t>
    </r>
  </si>
  <si>
    <r>
      <t xml:space="preserve">  </t>
    </r>
    <r>
      <rPr>
        <sz val="12"/>
        <rFont val="新細明體"/>
        <family val="1"/>
      </rPr>
      <t>12.中國輸出入銀行</t>
    </r>
  </si>
  <si>
    <r>
      <t xml:space="preserve">  </t>
    </r>
    <r>
      <rPr>
        <sz val="12"/>
        <rFont val="新細明體"/>
        <family val="1"/>
      </rPr>
      <t>13.中央信託局</t>
    </r>
  </si>
  <si>
    <r>
      <t xml:space="preserve">  </t>
    </r>
    <r>
      <rPr>
        <sz val="12"/>
        <rFont val="新細明體"/>
        <family val="1"/>
      </rPr>
      <t>14.中央再保險公司</t>
    </r>
  </si>
  <si>
    <r>
      <t xml:space="preserve">  </t>
    </r>
    <r>
      <rPr>
        <sz val="12"/>
        <rFont val="新細明體"/>
        <family val="1"/>
      </rPr>
      <t>15.中央存款保險公司</t>
    </r>
  </si>
  <si>
    <r>
      <t xml:space="preserve">  </t>
    </r>
    <r>
      <rPr>
        <sz val="12"/>
        <rFont val="新細明體"/>
        <family val="1"/>
      </rPr>
      <t>16.臺灣銀行</t>
    </r>
  </si>
  <si>
    <r>
      <t xml:space="preserve">  </t>
    </r>
    <r>
      <rPr>
        <sz val="12"/>
        <rFont val="新細明體"/>
        <family val="1"/>
      </rPr>
      <t>17.臺灣土地銀行</t>
    </r>
  </si>
  <si>
    <r>
      <t xml:space="preserve">  </t>
    </r>
    <r>
      <rPr>
        <sz val="12"/>
        <rFont val="新細明體"/>
        <family val="1"/>
      </rPr>
      <t>18.合作金庫銀行公司</t>
    </r>
  </si>
  <si>
    <r>
      <t xml:space="preserve">  </t>
    </r>
    <r>
      <rPr>
        <sz val="12"/>
        <rFont val="新細明體"/>
        <family val="1"/>
      </rPr>
      <t>19.財政部印刷廠</t>
    </r>
  </si>
  <si>
    <t>教育部主管</t>
  </si>
  <si>
    <r>
      <t xml:space="preserve">  </t>
    </r>
    <r>
      <rPr>
        <sz val="12"/>
        <rFont val="新細明體"/>
        <family val="1"/>
      </rPr>
      <t>21.臺灣書店</t>
    </r>
  </si>
  <si>
    <t>交通部主管</t>
  </si>
  <si>
    <r>
      <t xml:space="preserve">  </t>
    </r>
    <r>
      <rPr>
        <sz val="12"/>
        <rFont val="新細明體"/>
        <family val="1"/>
      </rPr>
      <t>22.郵政總局</t>
    </r>
  </si>
  <si>
    <r>
      <t xml:space="preserve">  </t>
    </r>
    <r>
      <rPr>
        <sz val="12"/>
        <rFont val="新細明體"/>
        <family val="1"/>
      </rPr>
      <t>23.中華電信公司</t>
    </r>
  </si>
  <si>
    <r>
      <t xml:space="preserve">  </t>
    </r>
    <r>
      <rPr>
        <sz val="12"/>
        <rFont val="新細明體"/>
        <family val="1"/>
      </rPr>
      <t>24.臺灣鐵路管理局</t>
    </r>
  </si>
  <si>
    <r>
      <t xml:space="preserve">  </t>
    </r>
    <r>
      <rPr>
        <sz val="12"/>
        <rFont val="新細明體"/>
        <family val="1"/>
      </rPr>
      <t>25.基隆港務局</t>
    </r>
  </si>
  <si>
    <r>
      <t xml:space="preserve">  </t>
    </r>
    <r>
      <rPr>
        <sz val="12"/>
        <rFont val="新細明體"/>
        <family val="1"/>
      </rPr>
      <t>26.臺中港務局</t>
    </r>
  </si>
  <si>
    <r>
      <t xml:space="preserve">  </t>
    </r>
    <r>
      <rPr>
        <sz val="12"/>
        <rFont val="新細明體"/>
        <family val="1"/>
      </rPr>
      <t>27.高雄港務局</t>
    </r>
  </si>
  <si>
    <t>行政院國軍退除役官兵輔導委員會主管</t>
  </si>
  <si>
    <r>
      <t xml:space="preserve">  </t>
    </r>
    <r>
      <rPr>
        <sz val="12"/>
        <rFont val="新細明體"/>
        <family val="1"/>
      </rPr>
      <t>29.榮民工程公司</t>
    </r>
  </si>
  <si>
    <t>行政院勞工委員會主管</t>
  </si>
  <si>
    <r>
      <t xml:space="preserve">  </t>
    </r>
    <r>
      <rPr>
        <sz val="12"/>
        <rFont val="新細明體"/>
        <family val="1"/>
      </rPr>
      <t>30.勞工保險局</t>
    </r>
  </si>
  <si>
    <t>行政院衛生署主管</t>
  </si>
  <si>
    <r>
      <t xml:space="preserve">  </t>
    </r>
    <r>
      <rPr>
        <sz val="12"/>
        <rFont val="新細明體"/>
        <family val="1"/>
      </rPr>
      <t>31.中央健康保險局</t>
    </r>
  </si>
  <si>
    <r>
      <t xml:space="preserve"> </t>
    </r>
    <r>
      <rPr>
        <sz val="12"/>
        <color indexed="8"/>
        <rFont val="新細明體"/>
        <family val="1"/>
      </rPr>
      <t xml:space="preserve"> 1.中央銀行</t>
    </r>
  </si>
  <si>
    <r>
      <t xml:space="preserve"> </t>
    </r>
    <r>
      <rPr>
        <sz val="12"/>
        <color indexed="8"/>
        <rFont val="新細明體"/>
        <family val="1"/>
      </rPr>
      <t xml:space="preserve"> 2.臺灣糖業公司</t>
    </r>
  </si>
  <si>
    <r>
      <t xml:space="preserve"> </t>
    </r>
    <r>
      <rPr>
        <sz val="12"/>
        <color indexed="8"/>
        <rFont val="新細明體"/>
        <family val="1"/>
      </rPr>
      <t xml:space="preserve"> 3.臺鹽實業公司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</si>
  <si>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20.臺灣省菸酒公賣局</t>
    </r>
  </si>
  <si>
    <r>
      <t xml:space="preserve">  </t>
    </r>
    <r>
      <rPr>
        <sz val="12"/>
        <color indexed="8"/>
        <rFont val="新細明體"/>
        <family val="1"/>
      </rPr>
      <t>28.花蓮港務局</t>
    </r>
  </si>
  <si>
    <t>財政部主管</t>
  </si>
  <si>
    <r>
      <t xml:space="preserve">累計執行數
</t>
    </r>
    <r>
      <rPr>
        <sz val="12"/>
        <rFont val="Times New Roman"/>
        <family val="1"/>
      </rPr>
      <t>(2)</t>
    </r>
  </si>
  <si>
    <r>
      <t>占預算數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 xml:space="preserve">)
</t>
    </r>
    <r>
      <rPr>
        <sz val="12"/>
        <rFont val="新細明體"/>
        <family val="1"/>
      </rPr>
      <t>(3)=(2)/(1)</t>
    </r>
  </si>
  <si>
    <r>
      <t>九十年度國營事業固定資產投資計畫預算截至</t>
    </r>
    <r>
      <rPr>
        <sz val="16"/>
        <rFont val="Times New Roman"/>
        <family val="1"/>
      </rPr>
      <t>90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月底執行情形</t>
    </r>
  </si>
  <si>
    <r>
      <t>截至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</si>
</sst>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Courier"/>
      <family val="3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 quotePrefix="1">
      <alignment horizontal="right" vertical="center"/>
      <protection/>
    </xf>
    <xf numFmtId="3" fontId="3" fillId="0" borderId="2" xfId="0" applyNumberFormat="1" applyFont="1" applyFill="1" applyBorder="1" applyAlignment="1" applyProtection="1" quotePrefix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2" xfId="0" applyNumberFormat="1" applyFont="1" applyFill="1" applyBorder="1" applyAlignment="1" applyProtection="1" quotePrefix="1">
      <alignment horizontal="right" vertical="center" wrapText="1"/>
      <protection/>
    </xf>
    <xf numFmtId="190" fontId="3" fillId="0" borderId="0" xfId="0" applyNumberFormat="1" applyFont="1" applyAlignment="1">
      <alignment/>
    </xf>
    <xf numFmtId="190" fontId="6" fillId="0" borderId="0" xfId="0" applyNumberFormat="1" applyFont="1" applyAlignment="1">
      <alignment horizontal="right"/>
    </xf>
    <xf numFmtId="3" fontId="7" fillId="0" borderId="4" xfId="0" applyNumberFormat="1" applyFont="1" applyBorder="1" applyAlignment="1" applyProtection="1">
      <alignment horizontal="left" vertical="center" wrapText="1" indent="1"/>
      <protection/>
    </xf>
    <xf numFmtId="190" fontId="8" fillId="0" borderId="5" xfId="0" applyNumberFormat="1" applyFont="1" applyBorder="1" applyAlignment="1">
      <alignment/>
    </xf>
    <xf numFmtId="190" fontId="3" fillId="0" borderId="5" xfId="0" applyNumberFormat="1" applyFont="1" applyBorder="1" applyAlignment="1">
      <alignment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 applyProtection="1" quotePrefix="1">
      <alignment horizontal="right" vertical="center" wrapText="1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190" fontId="8" fillId="0" borderId="11" xfId="0" applyNumberFormat="1" applyFont="1" applyBorder="1" applyAlignment="1">
      <alignment/>
    </xf>
    <xf numFmtId="3" fontId="8" fillId="0" borderId="1" xfId="0" applyNumberFormat="1" applyFont="1" applyFill="1" applyBorder="1" applyAlignment="1" applyProtection="1" quotePrefix="1">
      <alignment horizontal="right" vertical="center" wrapText="1"/>
      <protection/>
    </xf>
    <xf numFmtId="3" fontId="8" fillId="0" borderId="2" xfId="0" applyNumberFormat="1" applyFont="1" applyFill="1" applyBorder="1" applyAlignment="1" applyProtection="1" quotePrefix="1">
      <alignment horizontal="right" vertical="center" wrapText="1"/>
      <protection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 quotePrefix="1">
      <alignment horizontal="right" vertical="center"/>
      <protection/>
    </xf>
    <xf numFmtId="3" fontId="8" fillId="0" borderId="2" xfId="0" applyNumberFormat="1" applyFont="1" applyFill="1" applyBorder="1" applyAlignment="1" applyProtection="1" quotePrefix="1">
      <alignment horizontal="right"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Border="1" applyAlignment="1" applyProtection="1">
      <alignment horizontal="left" vertical="center" wrapText="1" indent="1"/>
      <protection/>
    </xf>
    <xf numFmtId="3" fontId="16" fillId="0" borderId="4" xfId="0" applyNumberFormat="1" applyFont="1" applyBorder="1" applyAlignment="1" applyProtection="1">
      <alignment horizontal="left" vertical="center" wrapText="1"/>
      <protection/>
    </xf>
    <xf numFmtId="3" fontId="16" fillId="0" borderId="12" xfId="0" applyNumberFormat="1" applyFont="1" applyBorder="1" applyAlignment="1" applyProtection="1">
      <alignment horizontal="left" vertical="center" wrapText="1"/>
      <protection/>
    </xf>
    <xf numFmtId="3" fontId="17" fillId="0" borderId="13" xfId="0" applyNumberFormat="1" applyFont="1" applyBorder="1" applyAlignment="1" applyProtection="1">
      <alignment horizontal="left" vertical="center" wrapText="1" indent="1"/>
      <protection/>
    </xf>
    <xf numFmtId="3" fontId="3" fillId="0" borderId="14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15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90" fontId="3" fillId="0" borderId="18" xfId="0" applyNumberFormat="1" applyFont="1" applyBorder="1" applyAlignment="1">
      <alignment/>
    </xf>
    <xf numFmtId="3" fontId="16" fillId="0" borderId="19" xfId="0" applyNumberFormat="1" applyFont="1" applyBorder="1" applyAlignment="1" applyProtection="1">
      <alignment horizontal="left" vertical="center" wrapText="1" indent="1"/>
      <protection/>
    </xf>
    <xf numFmtId="3" fontId="8" fillId="0" borderId="20" xfId="0" applyNumberFormat="1" applyFont="1" applyFill="1" applyBorder="1" applyAlignment="1" applyProtection="1" quotePrefix="1">
      <alignment horizontal="right" vertical="center" wrapText="1"/>
      <protection/>
    </xf>
    <xf numFmtId="3" fontId="8" fillId="0" borderId="21" xfId="0" applyNumberFormat="1" applyFont="1" applyFill="1" applyBorder="1" applyAlignment="1" applyProtection="1" quotePrefix="1">
      <alignment horizontal="right" vertical="center" wrapText="1"/>
      <protection/>
    </xf>
    <xf numFmtId="3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90" fontId="8" fillId="0" borderId="24" xfId="0" applyNumberFormat="1" applyFont="1" applyBorder="1" applyAlignment="1">
      <alignment/>
    </xf>
    <xf numFmtId="3" fontId="17" fillId="0" borderId="12" xfId="0" applyNumberFormat="1" applyFont="1" applyBorder="1" applyAlignment="1" applyProtection="1">
      <alignment horizontal="left" vertical="center" wrapText="1" indent="1"/>
      <protection/>
    </xf>
    <xf numFmtId="3" fontId="17" fillId="0" borderId="25" xfId="0" applyNumberFormat="1" applyFont="1" applyBorder="1" applyAlignment="1" applyProtection="1">
      <alignment horizontal="left" vertical="center" wrapText="1" indent="1"/>
      <protection/>
    </xf>
    <xf numFmtId="3" fontId="3" fillId="0" borderId="8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9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27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190" fontId="3" fillId="0" borderId="30" xfId="0" applyNumberFormat="1" applyFont="1" applyBorder="1" applyAlignment="1">
      <alignment/>
    </xf>
    <xf numFmtId="190" fontId="3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0" fillId="0" borderId="19" xfId="15" applyFont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19" xfId="15" applyNumberFormat="1" applyFont="1" applyBorder="1" applyAlignment="1" applyProtection="1">
      <alignment horizontal="center" vertical="center" wrapText="1"/>
      <protection/>
    </xf>
    <xf numFmtId="176" fontId="15" fillId="0" borderId="19" xfId="15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6" fillId="0" borderId="31" xfId="15" applyNumberFormat="1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4" fontId="6" fillId="0" borderId="19" xfId="15" applyNumberFormat="1" applyFont="1" applyBorder="1" applyAlignment="1" applyProtection="1">
      <alignment horizontal="center" vertical="center" wrapText="1"/>
      <protection/>
    </xf>
    <xf numFmtId="176" fontId="2" fillId="0" borderId="19" xfId="15" applyFont="1" applyBorder="1" applyAlignment="1">
      <alignment horizontal="center" vertical="center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workbookViewId="0" topLeftCell="A35">
      <selection activeCell="D30" sqref="D30"/>
    </sheetView>
  </sheetViews>
  <sheetFormatPr defaultColWidth="9.00390625" defaultRowHeight="16.5"/>
  <cols>
    <col min="1" max="1" width="38.25390625" style="2" customWidth="1"/>
    <col min="2" max="2" width="11.625" style="2" customWidth="1"/>
    <col min="3" max="3" width="10.375" style="2" customWidth="1"/>
    <col min="4" max="4" width="15.25390625" style="2" customWidth="1"/>
    <col min="5" max="5" width="11.375" style="2" customWidth="1"/>
    <col min="6" max="6" width="12.625" style="2" customWidth="1"/>
    <col min="7" max="7" width="13.875" style="12" customWidth="1"/>
    <col min="8" max="16384" width="9.00390625" style="2" customWidth="1"/>
  </cols>
  <sheetData>
    <row r="1" ht="16.5" customHeight="1">
      <c r="A1" s="1" t="s">
        <v>8</v>
      </c>
    </row>
    <row r="2" spans="1:7" ht="27.75" customHeight="1">
      <c r="A2" s="62" t="s">
        <v>51</v>
      </c>
      <c r="B2" s="63"/>
      <c r="C2" s="63"/>
      <c r="D2" s="63"/>
      <c r="E2" s="63"/>
      <c r="F2" s="63"/>
      <c r="G2" s="63"/>
    </row>
    <row r="3" ht="16.5">
      <c r="G3" s="13" t="s">
        <v>4</v>
      </c>
    </row>
    <row r="4" spans="1:7" ht="22.5" customHeight="1">
      <c r="A4" s="64" t="s">
        <v>7</v>
      </c>
      <c r="B4" s="72" t="s">
        <v>0</v>
      </c>
      <c r="C4" s="73"/>
      <c r="D4" s="73"/>
      <c r="E4" s="73"/>
      <c r="F4" s="74" t="s">
        <v>52</v>
      </c>
      <c r="G4" s="75"/>
    </row>
    <row r="5" spans="1:7" ht="21" customHeight="1">
      <c r="A5" s="65"/>
      <c r="B5" s="66" t="s">
        <v>11</v>
      </c>
      <c r="C5" s="66" t="s">
        <v>9</v>
      </c>
      <c r="D5" s="68" t="s">
        <v>10</v>
      </c>
      <c r="E5" s="70" t="s">
        <v>1</v>
      </c>
      <c r="F5" s="76" t="s">
        <v>49</v>
      </c>
      <c r="G5" s="76" t="s">
        <v>50</v>
      </c>
    </row>
    <row r="6" spans="1:7" ht="21.75" customHeight="1">
      <c r="A6" s="65"/>
      <c r="B6" s="67"/>
      <c r="C6" s="67" t="s">
        <v>3</v>
      </c>
      <c r="D6" s="69"/>
      <c r="E6" s="71"/>
      <c r="F6" s="77"/>
      <c r="G6" s="77"/>
    </row>
    <row r="7" spans="1:7" s="3" customFormat="1" ht="19.5" customHeight="1">
      <c r="A7" s="37" t="s">
        <v>5</v>
      </c>
      <c r="B7" s="22">
        <f>B8</f>
        <v>3</v>
      </c>
      <c r="C7" s="23">
        <f>C8</f>
        <v>312</v>
      </c>
      <c r="D7" s="23"/>
      <c r="E7" s="24">
        <f aca="true" t="shared" si="0" ref="E7:E46">B7+C7+D7</f>
        <v>315</v>
      </c>
      <c r="F7" s="17">
        <f>F8</f>
        <v>311</v>
      </c>
      <c r="G7" s="25">
        <f>F7/E7*100</f>
        <v>98.73015873015873</v>
      </c>
    </row>
    <row r="8" spans="1:7" ht="18" customHeight="1">
      <c r="A8" s="14" t="s">
        <v>43</v>
      </c>
      <c r="B8" s="7">
        <v>3</v>
      </c>
      <c r="C8" s="8">
        <v>312</v>
      </c>
      <c r="D8" s="8"/>
      <c r="E8" s="9">
        <f t="shared" si="0"/>
        <v>315</v>
      </c>
      <c r="F8" s="19">
        <v>311</v>
      </c>
      <c r="G8" s="16">
        <f>F8/E8*100</f>
        <v>98.73015873015873</v>
      </c>
    </row>
    <row r="9" spans="1:7" s="3" customFormat="1" ht="19.5" customHeight="1">
      <c r="A9" s="36" t="s">
        <v>6</v>
      </c>
      <c r="B9" s="4">
        <f>SUM(B10:B19)</f>
        <v>85156</v>
      </c>
      <c r="C9" s="5">
        <f>SUM(C10:C19)</f>
        <v>155584</v>
      </c>
      <c r="D9" s="5">
        <f>SUM(D10:D19)</f>
        <v>3117</v>
      </c>
      <c r="E9" s="6">
        <f t="shared" si="0"/>
        <v>243857</v>
      </c>
      <c r="F9" s="18">
        <f>SUM(F10:F19)</f>
        <v>157685</v>
      </c>
      <c r="G9" s="15">
        <f aca="true" t="shared" si="1" ref="G9:G43">F9/E9*100</f>
        <v>64.66289669765477</v>
      </c>
    </row>
    <row r="10" spans="1:7" ht="18" customHeight="1">
      <c r="A10" s="14" t="s">
        <v>44</v>
      </c>
      <c r="B10" s="10">
        <v>563</v>
      </c>
      <c r="C10" s="11">
        <v>7311</v>
      </c>
      <c r="D10" s="11">
        <v>944</v>
      </c>
      <c r="E10" s="9">
        <f>B10+C10+D10</f>
        <v>8818</v>
      </c>
      <c r="F10" s="19">
        <v>4630</v>
      </c>
      <c r="G10" s="16">
        <f>F10/E10*100</f>
        <v>52.50623724200499</v>
      </c>
    </row>
    <row r="11" spans="1:7" s="3" customFormat="1" ht="19.5" customHeight="1">
      <c r="A11" s="14" t="s">
        <v>45</v>
      </c>
      <c r="B11" s="29">
        <v>376</v>
      </c>
      <c r="C11" s="30">
        <v>1187</v>
      </c>
      <c r="D11" s="30"/>
      <c r="E11" s="9">
        <f t="shared" si="0"/>
        <v>1563</v>
      </c>
      <c r="F11" s="31">
        <v>1213</v>
      </c>
      <c r="G11" s="16">
        <f t="shared" si="1"/>
        <v>77.60716570697377</v>
      </c>
    </row>
    <row r="12" spans="1:7" ht="18" customHeight="1">
      <c r="A12" s="35" t="s">
        <v>12</v>
      </c>
      <c r="B12" s="10">
        <v>9</v>
      </c>
      <c r="C12" s="11">
        <v>276</v>
      </c>
      <c r="D12" s="11"/>
      <c r="E12" s="9">
        <f t="shared" si="0"/>
        <v>285</v>
      </c>
      <c r="F12" s="19">
        <v>196</v>
      </c>
      <c r="G12" s="16">
        <f t="shared" si="1"/>
        <v>68.77192982456141</v>
      </c>
    </row>
    <row r="13" spans="1:7" ht="18" customHeight="1">
      <c r="A13" s="35" t="s">
        <v>13</v>
      </c>
      <c r="B13" s="10">
        <v>2419</v>
      </c>
      <c r="C13" s="11">
        <v>14950</v>
      </c>
      <c r="D13" s="11">
        <v>149</v>
      </c>
      <c r="E13" s="9">
        <f t="shared" si="0"/>
        <v>17518</v>
      </c>
      <c r="F13" s="20">
        <v>13079</v>
      </c>
      <c r="G13" s="16">
        <f t="shared" si="1"/>
        <v>74.66034935494919</v>
      </c>
    </row>
    <row r="14" spans="1:7" ht="18" customHeight="1">
      <c r="A14" s="35" t="s">
        <v>14</v>
      </c>
      <c r="B14" s="7">
        <v>73949</v>
      </c>
      <c r="C14" s="8">
        <v>119317</v>
      </c>
      <c r="D14" s="8">
        <v>2024</v>
      </c>
      <c r="E14" s="9">
        <f t="shared" si="0"/>
        <v>195290</v>
      </c>
      <c r="F14" s="21">
        <v>126786</v>
      </c>
      <c r="G14" s="16">
        <f t="shared" si="1"/>
        <v>64.92191100414769</v>
      </c>
    </row>
    <row r="15" spans="1:7" ht="18" customHeight="1">
      <c r="A15" s="35" t="s">
        <v>15</v>
      </c>
      <c r="B15" s="7">
        <v>419</v>
      </c>
      <c r="C15" s="8">
        <v>296</v>
      </c>
      <c r="D15" s="8"/>
      <c r="E15" s="9">
        <f t="shared" si="0"/>
        <v>715</v>
      </c>
      <c r="F15" s="21">
        <v>685</v>
      </c>
      <c r="G15" s="16">
        <f t="shared" si="1"/>
        <v>95.8041958041958</v>
      </c>
    </row>
    <row r="16" spans="1:7" ht="18" customHeight="1">
      <c r="A16" s="35" t="s">
        <v>16</v>
      </c>
      <c r="B16" s="7">
        <v>565</v>
      </c>
      <c r="C16" s="8">
        <v>7</v>
      </c>
      <c r="D16" s="8"/>
      <c r="E16" s="9">
        <f t="shared" si="0"/>
        <v>572</v>
      </c>
      <c r="F16" s="21">
        <v>505</v>
      </c>
      <c r="G16" s="16">
        <f t="shared" si="1"/>
        <v>88.2867132867133</v>
      </c>
    </row>
    <row r="17" spans="1:7" ht="18" customHeight="1">
      <c r="A17" s="35" t="s">
        <v>17</v>
      </c>
      <c r="B17" s="10">
        <v>44</v>
      </c>
      <c r="C17" s="11">
        <v>6</v>
      </c>
      <c r="D17" s="11"/>
      <c r="E17" s="9">
        <f t="shared" si="0"/>
        <v>50</v>
      </c>
      <c r="F17" s="20">
        <v>1</v>
      </c>
      <c r="G17" s="16">
        <f t="shared" si="1"/>
        <v>2</v>
      </c>
    </row>
    <row r="18" spans="1:7" ht="18" customHeight="1">
      <c r="A18" s="35" t="s">
        <v>18</v>
      </c>
      <c r="B18" s="7">
        <v>396</v>
      </c>
      <c r="C18" s="8">
        <v>127</v>
      </c>
      <c r="D18" s="8"/>
      <c r="E18" s="9">
        <f t="shared" si="0"/>
        <v>523</v>
      </c>
      <c r="F18" s="21">
        <v>205</v>
      </c>
      <c r="G18" s="16">
        <f t="shared" si="1"/>
        <v>39.19694072657744</v>
      </c>
    </row>
    <row r="19" spans="1:7" ht="18" customHeight="1">
      <c r="A19" s="35" t="s">
        <v>19</v>
      </c>
      <c r="B19" s="10">
        <v>6416</v>
      </c>
      <c r="C19" s="11">
        <v>12107</v>
      </c>
      <c r="D19" s="11"/>
      <c r="E19" s="9">
        <f t="shared" si="0"/>
        <v>18523</v>
      </c>
      <c r="F19" s="20">
        <v>10385</v>
      </c>
      <c r="G19" s="16">
        <f t="shared" si="1"/>
        <v>56.06543216541597</v>
      </c>
    </row>
    <row r="20" spans="1:7" ht="18" customHeight="1">
      <c r="A20" s="36" t="s">
        <v>48</v>
      </c>
      <c r="B20" s="26">
        <f>SUM(B21:B29)</f>
        <v>2707</v>
      </c>
      <c r="C20" s="27">
        <f>SUM(C21:C29)</f>
        <v>4563</v>
      </c>
      <c r="D20" s="27">
        <f>SUM(D21:D29)</f>
        <v>194</v>
      </c>
      <c r="E20" s="6">
        <f>B20+C20+D20</f>
        <v>7464</v>
      </c>
      <c r="F20" s="28">
        <f>SUM(F21:F29)</f>
        <v>4061</v>
      </c>
      <c r="G20" s="15">
        <f>F20/E20*100</f>
        <v>54.40782422293676</v>
      </c>
    </row>
    <row r="21" spans="1:7" ht="18" customHeight="1">
      <c r="A21" s="35" t="s">
        <v>20</v>
      </c>
      <c r="B21" s="10"/>
      <c r="C21" s="11">
        <v>9</v>
      </c>
      <c r="D21" s="11"/>
      <c r="E21" s="9">
        <f t="shared" si="0"/>
        <v>9</v>
      </c>
      <c r="F21" s="20">
        <v>9</v>
      </c>
      <c r="G21" s="16">
        <f t="shared" si="1"/>
        <v>100</v>
      </c>
    </row>
    <row r="22" spans="1:7" ht="18" customHeight="1">
      <c r="A22" s="35" t="s">
        <v>21</v>
      </c>
      <c r="B22" s="10">
        <v>5</v>
      </c>
      <c r="C22" s="11">
        <v>70</v>
      </c>
      <c r="D22" s="11"/>
      <c r="E22" s="9">
        <f t="shared" si="0"/>
        <v>75</v>
      </c>
      <c r="F22" s="20">
        <v>75</v>
      </c>
      <c r="G22" s="16">
        <f t="shared" si="1"/>
        <v>100</v>
      </c>
    </row>
    <row r="23" spans="1:7" ht="18" customHeight="1">
      <c r="A23" s="35" t="s">
        <v>22</v>
      </c>
      <c r="B23" s="10"/>
      <c r="C23" s="11">
        <v>5</v>
      </c>
      <c r="D23" s="11"/>
      <c r="E23" s="9">
        <f t="shared" si="0"/>
        <v>5</v>
      </c>
      <c r="F23" s="20">
        <v>5</v>
      </c>
      <c r="G23" s="16">
        <f t="shared" si="1"/>
        <v>100</v>
      </c>
    </row>
    <row r="24" spans="1:7" ht="18" customHeight="1">
      <c r="A24" s="35" t="s">
        <v>23</v>
      </c>
      <c r="B24" s="10"/>
      <c r="C24" s="11">
        <v>9</v>
      </c>
      <c r="D24" s="11"/>
      <c r="E24" s="9">
        <f t="shared" si="0"/>
        <v>9</v>
      </c>
      <c r="F24" s="20">
        <v>8</v>
      </c>
      <c r="G24" s="16">
        <f t="shared" si="1"/>
        <v>88.88888888888889</v>
      </c>
    </row>
    <row r="25" spans="1:7" ht="18" customHeight="1">
      <c r="A25" s="35" t="s">
        <v>24</v>
      </c>
      <c r="B25" s="10">
        <v>891</v>
      </c>
      <c r="C25" s="11">
        <v>902</v>
      </c>
      <c r="D25" s="11">
        <v>194</v>
      </c>
      <c r="E25" s="9">
        <f t="shared" si="0"/>
        <v>1987</v>
      </c>
      <c r="F25" s="20">
        <v>1227</v>
      </c>
      <c r="G25" s="16">
        <f t="shared" si="1"/>
        <v>61.75138399597383</v>
      </c>
    </row>
    <row r="26" spans="1:7" ht="18" customHeight="1">
      <c r="A26" s="38" t="s">
        <v>25</v>
      </c>
      <c r="B26" s="39">
        <v>464</v>
      </c>
      <c r="C26" s="40">
        <v>707</v>
      </c>
      <c r="D26" s="40"/>
      <c r="E26" s="41">
        <f t="shared" si="0"/>
        <v>1171</v>
      </c>
      <c r="F26" s="42">
        <v>600</v>
      </c>
      <c r="G26" s="43">
        <f t="shared" si="1"/>
        <v>51.23825789923142</v>
      </c>
    </row>
    <row r="27" spans="1:7" ht="18" customHeight="1">
      <c r="A27" s="51" t="s">
        <v>26</v>
      </c>
      <c r="B27" s="56">
        <v>134</v>
      </c>
      <c r="C27" s="57">
        <v>532</v>
      </c>
      <c r="D27" s="57"/>
      <c r="E27" s="58">
        <f t="shared" si="0"/>
        <v>666</v>
      </c>
      <c r="F27" s="59">
        <v>597</v>
      </c>
      <c r="G27" s="60">
        <f t="shared" si="1"/>
        <v>89.63963963963964</v>
      </c>
    </row>
    <row r="28" spans="1:7" ht="18.75" customHeight="1">
      <c r="A28" s="50" t="s">
        <v>27</v>
      </c>
      <c r="B28" s="52">
        <v>304</v>
      </c>
      <c r="C28" s="53">
        <v>32</v>
      </c>
      <c r="D28" s="53"/>
      <c r="E28" s="54">
        <f t="shared" si="0"/>
        <v>336</v>
      </c>
      <c r="F28" s="55">
        <v>19</v>
      </c>
      <c r="G28" s="61">
        <f t="shared" si="1"/>
        <v>5.654761904761905</v>
      </c>
    </row>
    <row r="29" spans="1:7" s="3" customFormat="1" ht="19.5" customHeight="1">
      <c r="A29" s="35" t="s">
        <v>46</v>
      </c>
      <c r="B29" s="29">
        <v>909</v>
      </c>
      <c r="C29" s="30">
        <v>2297</v>
      </c>
      <c r="D29" s="30"/>
      <c r="E29" s="9">
        <f t="shared" si="0"/>
        <v>3206</v>
      </c>
      <c r="F29" s="31">
        <v>1521</v>
      </c>
      <c r="G29" s="16">
        <f t="shared" si="1"/>
        <v>47.442295695570806</v>
      </c>
    </row>
    <row r="30" spans="1:7" ht="18" customHeight="1">
      <c r="A30" s="36" t="s">
        <v>28</v>
      </c>
      <c r="B30" s="32"/>
      <c r="C30" s="33">
        <f>C31</f>
        <v>2</v>
      </c>
      <c r="D30" s="33"/>
      <c r="E30" s="6">
        <f t="shared" si="0"/>
        <v>2</v>
      </c>
      <c r="F30" s="34"/>
      <c r="G30" s="15"/>
    </row>
    <row r="31" spans="1:7" ht="18" customHeight="1">
      <c r="A31" s="35" t="s">
        <v>29</v>
      </c>
      <c r="B31" s="7"/>
      <c r="C31" s="8">
        <v>2</v>
      </c>
      <c r="D31" s="8"/>
      <c r="E31" s="9">
        <f t="shared" si="0"/>
        <v>2</v>
      </c>
      <c r="F31" s="21"/>
      <c r="G31" s="16"/>
    </row>
    <row r="32" spans="1:7" ht="18" customHeight="1">
      <c r="A32" s="36" t="s">
        <v>30</v>
      </c>
      <c r="B32" s="32">
        <f>SUM(B33:B39)</f>
        <v>25025</v>
      </c>
      <c r="C32" s="33">
        <f>SUM(C33:C39)</f>
        <v>72717</v>
      </c>
      <c r="D32" s="33">
        <f>SUM(D33:D39)</f>
        <v>940</v>
      </c>
      <c r="E32" s="6">
        <f t="shared" si="0"/>
        <v>98682</v>
      </c>
      <c r="F32" s="34">
        <f>SUM(F33:F39)</f>
        <v>70197</v>
      </c>
      <c r="G32" s="15">
        <f t="shared" si="1"/>
        <v>71.13455341399647</v>
      </c>
    </row>
    <row r="33" spans="1:7" ht="18" customHeight="1">
      <c r="A33" s="35" t="s">
        <v>31</v>
      </c>
      <c r="B33" s="7">
        <v>215</v>
      </c>
      <c r="C33" s="8">
        <v>4168</v>
      </c>
      <c r="D33" s="8"/>
      <c r="E33" s="9">
        <f>B33+C33+D33</f>
        <v>4383</v>
      </c>
      <c r="F33" s="21">
        <v>4240</v>
      </c>
      <c r="G33" s="16">
        <f>F33/E33*100</f>
        <v>96.73739447866758</v>
      </c>
    </row>
    <row r="34" spans="1:7" ht="18" customHeight="1">
      <c r="A34" s="35" t="s">
        <v>32</v>
      </c>
      <c r="B34" s="7">
        <v>683</v>
      </c>
      <c r="C34" s="8">
        <v>57044</v>
      </c>
      <c r="D34" s="8"/>
      <c r="E34" s="9">
        <f t="shared" si="0"/>
        <v>57727</v>
      </c>
      <c r="F34" s="21">
        <v>55344</v>
      </c>
      <c r="G34" s="16">
        <f t="shared" si="1"/>
        <v>95.87194900133386</v>
      </c>
    </row>
    <row r="35" spans="1:7" ht="18" customHeight="1">
      <c r="A35" s="35" t="s">
        <v>33</v>
      </c>
      <c r="B35" s="7">
        <v>18053</v>
      </c>
      <c r="C35" s="8">
        <v>4831</v>
      </c>
      <c r="D35" s="8"/>
      <c r="E35" s="9">
        <f t="shared" si="0"/>
        <v>22884</v>
      </c>
      <c r="F35" s="21">
        <v>4225</v>
      </c>
      <c r="G35" s="16">
        <f t="shared" si="1"/>
        <v>18.46268134941444</v>
      </c>
    </row>
    <row r="36" spans="1:7" ht="18" customHeight="1">
      <c r="A36" s="35" t="s">
        <v>34</v>
      </c>
      <c r="B36" s="7">
        <v>579</v>
      </c>
      <c r="C36" s="8">
        <v>1981</v>
      </c>
      <c r="D36" s="8">
        <v>240</v>
      </c>
      <c r="E36" s="9">
        <f t="shared" si="0"/>
        <v>2800</v>
      </c>
      <c r="F36" s="21">
        <v>1500</v>
      </c>
      <c r="G36" s="16">
        <f t="shared" si="1"/>
        <v>53.57142857142857</v>
      </c>
    </row>
    <row r="37" spans="1:7" ht="18" customHeight="1">
      <c r="A37" s="35" t="s">
        <v>35</v>
      </c>
      <c r="B37" s="10">
        <v>2320</v>
      </c>
      <c r="C37" s="11">
        <v>1990</v>
      </c>
      <c r="D37" s="11"/>
      <c r="E37" s="9">
        <f t="shared" si="0"/>
        <v>4310</v>
      </c>
      <c r="F37" s="20">
        <v>2190</v>
      </c>
      <c r="G37" s="16">
        <f t="shared" si="1"/>
        <v>50.81206496519721</v>
      </c>
    </row>
    <row r="38" spans="1:7" ht="18" customHeight="1">
      <c r="A38" s="35" t="s">
        <v>36</v>
      </c>
      <c r="B38" s="10">
        <v>3175</v>
      </c>
      <c r="C38" s="11">
        <v>2675</v>
      </c>
      <c r="D38" s="11">
        <v>700</v>
      </c>
      <c r="E38" s="9">
        <f t="shared" si="0"/>
        <v>6550</v>
      </c>
      <c r="F38" s="20">
        <v>2671</v>
      </c>
      <c r="G38" s="16">
        <f t="shared" si="1"/>
        <v>40.778625954198475</v>
      </c>
    </row>
    <row r="39" spans="1:7" s="3" customFormat="1" ht="19.5" customHeight="1">
      <c r="A39" s="14" t="s">
        <v>47</v>
      </c>
      <c r="B39" s="29"/>
      <c r="C39" s="30">
        <v>28</v>
      </c>
      <c r="D39" s="30"/>
      <c r="E39" s="9">
        <f t="shared" si="0"/>
        <v>28</v>
      </c>
      <c r="F39" s="31">
        <v>27</v>
      </c>
      <c r="G39" s="16">
        <f t="shared" si="1"/>
        <v>96.42857142857143</v>
      </c>
    </row>
    <row r="40" spans="1:7" ht="18" customHeight="1">
      <c r="A40" s="36" t="s">
        <v>37</v>
      </c>
      <c r="B40" s="26">
        <f>B41</f>
        <v>270</v>
      </c>
      <c r="C40" s="27">
        <f>C41</f>
        <v>234</v>
      </c>
      <c r="D40" s="27"/>
      <c r="E40" s="6">
        <f t="shared" si="0"/>
        <v>504</v>
      </c>
      <c r="F40" s="28">
        <f>F41</f>
        <v>190</v>
      </c>
      <c r="G40" s="15">
        <f t="shared" si="1"/>
        <v>37.698412698412696</v>
      </c>
    </row>
    <row r="41" spans="1:7" ht="18" customHeight="1">
      <c r="A41" s="35" t="s">
        <v>38</v>
      </c>
      <c r="B41" s="7">
        <v>270</v>
      </c>
      <c r="C41" s="8">
        <v>234</v>
      </c>
      <c r="D41" s="8"/>
      <c r="E41" s="9">
        <f t="shared" si="0"/>
        <v>504</v>
      </c>
      <c r="F41" s="21">
        <v>190</v>
      </c>
      <c r="G41" s="16">
        <f t="shared" si="1"/>
        <v>37.698412698412696</v>
      </c>
    </row>
    <row r="42" spans="1:7" ht="18" customHeight="1">
      <c r="A42" s="36" t="s">
        <v>39</v>
      </c>
      <c r="B42" s="26">
        <f>B43</f>
        <v>1</v>
      </c>
      <c r="C42" s="27">
        <f>C43</f>
        <v>22</v>
      </c>
      <c r="D42" s="27"/>
      <c r="E42" s="6">
        <f t="shared" si="0"/>
        <v>23</v>
      </c>
      <c r="F42" s="28">
        <f>F43</f>
        <v>14</v>
      </c>
      <c r="G42" s="15">
        <f t="shared" si="1"/>
        <v>60.86956521739131</v>
      </c>
    </row>
    <row r="43" spans="1:7" ht="18" customHeight="1">
      <c r="A43" s="35" t="s">
        <v>40</v>
      </c>
      <c r="B43" s="10">
        <v>1</v>
      </c>
      <c r="C43" s="11">
        <v>22</v>
      </c>
      <c r="D43" s="11"/>
      <c r="E43" s="9">
        <f t="shared" si="0"/>
        <v>23</v>
      </c>
      <c r="F43" s="20">
        <v>14</v>
      </c>
      <c r="G43" s="16">
        <f t="shared" si="1"/>
        <v>60.86956521739131</v>
      </c>
    </row>
    <row r="44" spans="1:7" ht="18" customHeight="1">
      <c r="A44" s="36" t="s">
        <v>41</v>
      </c>
      <c r="B44" s="26">
        <f>B45</f>
        <v>62</v>
      </c>
      <c r="C44" s="27">
        <f>C45</f>
        <v>262</v>
      </c>
      <c r="D44" s="27"/>
      <c r="E44" s="6">
        <f t="shared" si="0"/>
        <v>324</v>
      </c>
      <c r="F44" s="28">
        <f>F45</f>
        <v>314</v>
      </c>
      <c r="G44" s="15">
        <f>F44/E44*100</f>
        <v>96.91358024691358</v>
      </c>
    </row>
    <row r="45" spans="1:7" ht="18" customHeight="1">
      <c r="A45" s="38" t="s">
        <v>42</v>
      </c>
      <c r="B45" s="39">
        <v>62</v>
      </c>
      <c r="C45" s="40">
        <v>262</v>
      </c>
      <c r="D45" s="40"/>
      <c r="E45" s="41">
        <f t="shared" si="0"/>
        <v>324</v>
      </c>
      <c r="F45" s="42">
        <v>314</v>
      </c>
      <c r="G45" s="43">
        <f>F45/E45*100</f>
        <v>96.91358024691358</v>
      </c>
    </row>
    <row r="46" spans="1:7" ht="21" customHeight="1">
      <c r="A46" s="44" t="s">
        <v>2</v>
      </c>
      <c r="B46" s="45">
        <f>B7+B9+B20+B30+B32+B40+B42+B44</f>
        <v>113224</v>
      </c>
      <c r="C46" s="46">
        <f>C7+C9+C20+C30+C32+C40+C42+C44</f>
        <v>233696</v>
      </c>
      <c r="D46" s="46">
        <f>D7+D9+D20+D30+D32+D40+D42+D44</f>
        <v>4251</v>
      </c>
      <c r="E46" s="47">
        <f t="shared" si="0"/>
        <v>351171</v>
      </c>
      <c r="F46" s="48">
        <f>F7+F9+F20+F30+F32+F40+F42+F44</f>
        <v>232772</v>
      </c>
      <c r="G46" s="49">
        <f>F46/E46*100</f>
        <v>66.28451665997477</v>
      </c>
    </row>
  </sheetData>
  <mergeCells count="10">
    <mergeCell ref="A2:G2"/>
    <mergeCell ref="A4:A6"/>
    <mergeCell ref="B5:B6"/>
    <mergeCell ref="C5:C6"/>
    <mergeCell ref="D5:D6"/>
    <mergeCell ref="E5:E6"/>
    <mergeCell ref="B4:E4"/>
    <mergeCell ref="F4:G4"/>
    <mergeCell ref="F5:F6"/>
    <mergeCell ref="G5:G6"/>
  </mergeCells>
  <printOptions horizontalCentered="1"/>
  <pageMargins left="0.7480314960629921" right="0.7480314960629921" top="0.6299212598425197" bottom="0.7480314960629921" header="0.35433070866141736" footer="0.2755905511811024"/>
  <pageSetup horizontalDpi="600" verticalDpi="600" orientation="landscape" paperSize="9" r:id="rId1"/>
  <headerFooter alignWithMargins="0">
    <oddFooter>&amp;C&amp;"Times New Roman,標準"&amp;P+18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2008-11-13T10:08:21Z</dcterms:modified>
  <cp:category>I14</cp:category>
  <cp:version/>
  <cp:contentType/>
  <cp:contentStatus/>
</cp:coreProperties>
</file>