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8非營固" sheetId="1" r:id="rId1"/>
  </sheets>
  <definedNames>
    <definedName name="_xlnm.Print_Titles" localSheetId="0">'表8非營固'!$1:$6</definedName>
  </definedNames>
  <calcPr fullCalcOnLoad="1"/>
</workbook>
</file>

<file path=xl/sharedStrings.xml><?xml version="1.0" encoding="utf-8"?>
<sst xmlns="http://schemas.openxmlformats.org/spreadsheetml/2006/main" count="60" uniqueCount="60">
  <si>
    <t>可 支 用 預 算 數</t>
  </si>
  <si>
    <t>行政院主管</t>
  </si>
  <si>
    <t>內政部主管</t>
  </si>
  <si>
    <t>國防部主管</t>
  </si>
  <si>
    <t>財政部主管</t>
  </si>
  <si>
    <t>法務部主管</t>
  </si>
  <si>
    <t>經濟部主管</t>
  </si>
  <si>
    <t>交通部主管</t>
  </si>
  <si>
    <t>教育部主管</t>
  </si>
  <si>
    <t xml:space="preserve">       合          計</t>
  </si>
  <si>
    <t xml:space="preserve">主管機關及基金名稱 </t>
  </si>
  <si>
    <t/>
  </si>
  <si>
    <t>單位:百萬元</t>
  </si>
  <si>
    <t>行政院勞工委員會主管</t>
  </si>
  <si>
    <t>行政院衛生署主管</t>
  </si>
  <si>
    <t>法定預算數</t>
  </si>
  <si>
    <t>奉准先行辦理補辦預算數</t>
  </si>
  <si>
    <t>行政院國軍退除役官兵輔導委員會主管</t>
  </si>
  <si>
    <t>行政院大陸委員會主管</t>
  </si>
  <si>
    <t>行政院環境保護署主管</t>
  </si>
  <si>
    <t>行政院農業委員會主管</t>
  </si>
  <si>
    <t>行政院國家科學委員會主管</t>
  </si>
  <si>
    <t>表八</t>
  </si>
  <si>
    <r>
      <t>九十年度非營業基金固定資產投資計畫預算截至</t>
    </r>
    <r>
      <rPr>
        <sz val="16"/>
        <rFont val="Times New Roman"/>
        <family val="1"/>
      </rPr>
      <t>90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月底執行情形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</si>
  <si>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</t>
    </r>
  </si>
  <si>
    <r>
      <t>1.</t>
    </r>
    <r>
      <rPr>
        <sz val="12"/>
        <rFont val="華康標楷體W5"/>
        <family val="3"/>
      </rPr>
      <t>故宮文物藝術發展基金</t>
    </r>
  </si>
  <si>
    <r>
      <t>2.</t>
    </r>
    <r>
      <rPr>
        <sz val="12"/>
        <rFont val="華康標楷體W5"/>
        <family val="3"/>
      </rPr>
      <t>中美經濟社會發展基金</t>
    </r>
  </si>
  <si>
    <r>
      <t>3.</t>
    </r>
    <r>
      <rPr>
        <sz val="12"/>
        <rFont val="華康標楷體W5"/>
        <family val="3"/>
      </rPr>
      <t>行政院國家科學技術發展基金</t>
    </r>
  </si>
  <si>
    <r>
      <t>4.</t>
    </r>
    <r>
      <rPr>
        <sz val="12"/>
        <rFont val="華康標楷體W5"/>
        <family val="3"/>
      </rPr>
      <t>九二一震災社區重建更新基金</t>
    </r>
  </si>
  <si>
    <r>
      <t>5.</t>
    </r>
    <r>
      <rPr>
        <sz val="12"/>
        <rFont val="華康標楷體W5"/>
        <family val="3"/>
      </rPr>
      <t>營建建設基金</t>
    </r>
  </si>
  <si>
    <r>
      <t>6.</t>
    </r>
    <r>
      <rPr>
        <sz val="12"/>
        <rFont val="華康標楷體W5"/>
        <family val="3"/>
      </rPr>
      <t>國軍生產及服務作業基金</t>
    </r>
  </si>
  <si>
    <r>
      <t>7.</t>
    </r>
    <r>
      <rPr>
        <sz val="12"/>
        <rFont val="華康標楷體W5"/>
        <family val="3"/>
      </rPr>
      <t>國軍老舊眷村改建基金</t>
    </r>
  </si>
  <si>
    <r>
      <t>8.</t>
    </r>
    <r>
      <rPr>
        <sz val="12"/>
        <rFont val="華康標楷體W5"/>
        <family val="3"/>
      </rPr>
      <t>國軍老舊營舍改建基金</t>
    </r>
  </si>
  <si>
    <r>
      <t>9.</t>
    </r>
    <r>
      <rPr>
        <sz val="12"/>
        <rFont val="華康標楷體W5"/>
        <family val="3"/>
      </rPr>
      <t>行政院開發基金</t>
    </r>
  </si>
  <si>
    <r>
      <t>10.</t>
    </r>
    <r>
      <rPr>
        <sz val="12"/>
        <rFont val="華康標楷體W5"/>
        <family val="3"/>
      </rPr>
      <t>地方建設基金</t>
    </r>
  </si>
  <si>
    <r>
      <t>11.</t>
    </r>
    <r>
      <rPr>
        <sz val="12"/>
        <rFont val="華康標楷體W5"/>
        <family val="3"/>
      </rPr>
      <t>行政院金融重建基金</t>
    </r>
  </si>
  <si>
    <r>
      <t>12.</t>
    </r>
    <r>
      <rPr>
        <sz val="12"/>
        <rFont val="華康標楷體W5"/>
        <family val="3"/>
      </rPr>
      <t>國立大學校院校務基金(彙總)</t>
    </r>
  </si>
  <si>
    <r>
      <t>13.</t>
    </r>
    <r>
      <rPr>
        <sz val="12"/>
        <rFont val="華康標楷體W5"/>
        <family val="3"/>
      </rPr>
      <t>國立臺灣大學附設醫院作業基金</t>
    </r>
  </si>
  <si>
    <r>
      <t>14.</t>
    </r>
    <r>
      <rPr>
        <sz val="12"/>
        <rFont val="華康標楷體W5"/>
        <family val="3"/>
      </rPr>
      <t>國立成功大學附設醫院作業基金</t>
    </r>
  </si>
  <si>
    <r>
      <t>15.</t>
    </r>
    <r>
      <rPr>
        <sz val="12"/>
        <rFont val="華康標楷體W5"/>
        <family val="3"/>
      </rPr>
      <t>國立臺北護理學院附設醫院作業基金</t>
    </r>
  </si>
  <si>
    <r>
      <t>16.</t>
    </r>
    <r>
      <rPr>
        <sz val="12"/>
        <rFont val="華康標楷體W5"/>
        <family val="3"/>
      </rPr>
      <t>國立中正文化中心作業基金</t>
    </r>
  </si>
  <si>
    <r>
      <t>17.</t>
    </r>
    <r>
      <rPr>
        <sz val="12"/>
        <rFont val="華康標楷體W5"/>
        <family val="3"/>
      </rPr>
      <t>學產基金</t>
    </r>
  </si>
  <si>
    <r>
      <t>18.</t>
    </r>
    <r>
      <rPr>
        <sz val="12"/>
        <rFont val="華康標楷體W5"/>
        <family val="3"/>
      </rPr>
      <t>法務部監所作業基金</t>
    </r>
  </si>
  <si>
    <r>
      <t>19.</t>
    </r>
    <r>
      <rPr>
        <sz val="12"/>
        <rFont val="華康標楷體W5"/>
        <family val="3"/>
      </rPr>
      <t>經濟發展基金</t>
    </r>
  </si>
  <si>
    <r>
      <t>20.</t>
    </r>
    <r>
      <rPr>
        <sz val="12"/>
        <rFont val="華康標楷體W5"/>
        <family val="3"/>
      </rPr>
      <t>核能發電後端營運基金</t>
    </r>
  </si>
  <si>
    <r>
      <t>21.</t>
    </r>
    <r>
      <rPr>
        <sz val="12"/>
        <rFont val="華康標楷體W5"/>
        <family val="3"/>
      </rPr>
      <t>水資源作業基金</t>
    </r>
  </si>
  <si>
    <r>
      <t>22.</t>
    </r>
    <r>
      <rPr>
        <sz val="12"/>
        <rFont val="華康標楷體W5"/>
        <family val="3"/>
      </rPr>
      <t>交通建設基金</t>
    </r>
  </si>
  <si>
    <r>
      <t>30.</t>
    </r>
    <r>
      <rPr>
        <sz val="12"/>
        <rFont val="華康標楷體W5"/>
        <family val="3"/>
      </rPr>
      <t>空氣污染防制基金</t>
    </r>
  </si>
  <si>
    <r>
      <t>28.</t>
    </r>
    <r>
      <rPr>
        <sz val="12"/>
        <rFont val="華康標楷體W5"/>
        <family val="3"/>
      </rPr>
      <t>醫療藥品基金</t>
    </r>
  </si>
  <si>
    <r>
      <t>29.</t>
    </r>
    <r>
      <rPr>
        <sz val="12"/>
        <rFont val="華康標楷體W5"/>
        <family val="3"/>
      </rPr>
      <t>管制藥品管理局製藥工廠作業基金</t>
    </r>
  </si>
  <si>
    <r>
      <t>27.</t>
    </r>
    <r>
      <rPr>
        <sz val="12"/>
        <rFont val="華康標楷體W5"/>
        <family val="3"/>
      </rPr>
      <t>就業安定基金</t>
    </r>
  </si>
  <si>
    <r>
      <t>26.</t>
    </r>
    <r>
      <rPr>
        <sz val="12"/>
        <rFont val="華康標楷體W5"/>
        <family val="3"/>
      </rPr>
      <t>農業綜合基金</t>
    </r>
  </si>
  <si>
    <r>
      <t>25.</t>
    </r>
    <r>
      <rPr>
        <sz val="12"/>
        <rFont val="華康標楷體W5"/>
        <family val="3"/>
      </rPr>
      <t>科學工業園區管理局作業基金</t>
    </r>
  </si>
  <si>
    <r>
      <t>24.</t>
    </r>
    <r>
      <rPr>
        <sz val="12"/>
        <rFont val="華康標楷體W5"/>
        <family val="3"/>
      </rPr>
      <t>榮民醫療作業基金</t>
    </r>
  </si>
  <si>
    <r>
      <t>23.</t>
    </r>
    <r>
      <rPr>
        <sz val="12"/>
        <rFont val="華康標楷體W5"/>
        <family val="3"/>
      </rPr>
      <t>國軍退除役官兵安置基金</t>
    </r>
  </si>
  <si>
    <r>
      <t>占預算數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 xml:space="preserve">)
</t>
    </r>
    <r>
      <rPr>
        <sz val="12"/>
        <rFont val="新細明體"/>
        <family val="1"/>
      </rPr>
      <t>(3)=(2)/(1)</t>
    </r>
  </si>
  <si>
    <t>上次轉入數</t>
  </si>
  <si>
    <r>
      <t xml:space="preserve">累計執行數
</t>
    </r>
    <r>
      <rPr>
        <sz val="12"/>
        <rFont val="Times New Roman"/>
        <family val="1"/>
      </rPr>
      <t>(2)</t>
    </r>
  </si>
  <si>
    <r>
      <t xml:space="preserve">合  計
</t>
    </r>
    <r>
      <rPr>
        <sz val="12"/>
        <rFont val="Times New Roman"/>
        <family val="1"/>
      </rPr>
      <t>(1)</t>
    </r>
  </si>
  <si>
    <r>
      <t>31.</t>
    </r>
    <r>
      <rPr>
        <sz val="12"/>
        <rFont val="華康標楷體W5"/>
        <family val="3"/>
      </rPr>
      <t>中華發展基金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</si>
</sst>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sz val="16"/>
      <name val="標楷體"/>
      <family val="4"/>
    </font>
    <font>
      <b/>
      <sz val="12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b/>
      <sz val="12"/>
      <color indexed="8"/>
      <name val="新細明體"/>
      <family val="1"/>
    </font>
    <font>
      <sz val="11"/>
      <color indexed="17"/>
      <name val="Times New Roman"/>
      <family val="1"/>
    </font>
    <font>
      <sz val="12"/>
      <name val="華康標楷體W5"/>
      <family val="3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76" fontId="6" fillId="0" borderId="0" xfId="15" applyFont="1" applyBorder="1" applyAlignment="1" applyProtection="1" quotePrefix="1">
      <alignment horizontal="left"/>
      <protection/>
    </xf>
    <xf numFmtId="3" fontId="3" fillId="0" borderId="0" xfId="15" applyNumberFormat="1" applyFont="1" applyBorder="1">
      <alignment/>
      <protection/>
    </xf>
    <xf numFmtId="4" fontId="3" fillId="0" borderId="0" xfId="15" applyNumberFormat="1" applyFont="1" applyBorder="1">
      <alignment/>
      <protection/>
    </xf>
    <xf numFmtId="19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6" fontId="6" fillId="0" borderId="0" xfId="15" applyFont="1" applyAlignment="1" applyProtection="1" quotePrefix="1">
      <alignment horizontal="right"/>
      <protection/>
    </xf>
    <xf numFmtId="176" fontId="11" fillId="0" borderId="1" xfId="15" applyFont="1" applyFill="1" applyBorder="1" applyAlignment="1" applyProtection="1">
      <alignment horizontal="left" wrapText="1"/>
      <protection/>
    </xf>
    <xf numFmtId="176" fontId="7" fillId="0" borderId="0" xfId="15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16" fillId="0" borderId="2" xfId="0" applyNumberFormat="1" applyFont="1" applyBorder="1" applyAlignment="1" applyProtection="1">
      <alignment horizontal="left" vertical="center" wrapText="1"/>
      <protection/>
    </xf>
    <xf numFmtId="177" fontId="9" fillId="0" borderId="3" xfId="0" applyNumberFormat="1" applyFont="1" applyBorder="1" applyAlignment="1" applyProtection="1">
      <alignment horizontal="left" vertical="center"/>
      <protection/>
    </xf>
    <xf numFmtId="177" fontId="9" fillId="0" borderId="4" xfId="0" applyNumberFormat="1" applyFont="1" applyBorder="1" applyAlignment="1" applyProtection="1">
      <alignment horizontal="left" vertical="center"/>
      <protection/>
    </xf>
    <xf numFmtId="177" fontId="9" fillId="0" borderId="5" xfId="0" applyNumberFormat="1" applyFont="1" applyBorder="1" applyAlignment="1" applyProtection="1">
      <alignment horizontal="left" vertical="center"/>
      <protection/>
    </xf>
    <xf numFmtId="177" fontId="3" fillId="0" borderId="6" xfId="0" applyNumberFormat="1" applyFont="1" applyBorder="1" applyAlignment="1" applyProtection="1">
      <alignment horizontal="left" vertical="center"/>
      <protection/>
    </xf>
    <xf numFmtId="177" fontId="3" fillId="0" borderId="7" xfId="0" applyNumberFormat="1" applyFont="1" applyBorder="1" applyAlignment="1" applyProtection="1">
      <alignment horizontal="left" vertical="center"/>
      <protection/>
    </xf>
    <xf numFmtId="177" fontId="3" fillId="0" borderId="8" xfId="0" applyNumberFormat="1" applyFont="1" applyBorder="1" applyAlignment="1" applyProtection="1">
      <alignment horizontal="left" vertical="center"/>
      <protection/>
    </xf>
    <xf numFmtId="177" fontId="9" fillId="0" borderId="6" xfId="0" applyNumberFormat="1" applyFont="1" applyBorder="1" applyAlignment="1" applyProtection="1">
      <alignment horizontal="left" vertical="center"/>
      <protection/>
    </xf>
    <xf numFmtId="177" fontId="9" fillId="0" borderId="7" xfId="0" applyNumberFormat="1" applyFont="1" applyBorder="1" applyAlignment="1" applyProtection="1">
      <alignment horizontal="left" vertical="center"/>
      <protection/>
    </xf>
    <xf numFmtId="177" fontId="9" fillId="0" borderId="8" xfId="0" applyNumberFormat="1" applyFont="1" applyBorder="1" applyAlignment="1" applyProtection="1">
      <alignment horizontal="left" vertical="center"/>
      <protection/>
    </xf>
    <xf numFmtId="177" fontId="3" fillId="0" borderId="9" xfId="0" applyNumberFormat="1" applyFont="1" applyBorder="1" applyAlignment="1" applyProtection="1">
      <alignment horizontal="left" vertical="center"/>
      <protection/>
    </xf>
    <xf numFmtId="177" fontId="3" fillId="0" borderId="10" xfId="0" applyNumberFormat="1" applyFont="1" applyBorder="1" applyAlignment="1" applyProtection="1">
      <alignment horizontal="left" vertical="center"/>
      <protection/>
    </xf>
    <xf numFmtId="177" fontId="9" fillId="0" borderId="11" xfId="0" applyNumberFormat="1" applyFont="1" applyBorder="1" applyAlignment="1" applyProtection="1">
      <alignment horizontal="left" vertical="center"/>
      <protection/>
    </xf>
    <xf numFmtId="177" fontId="9" fillId="0" borderId="12" xfId="0" applyNumberFormat="1" applyFont="1" applyBorder="1" applyAlignment="1" applyProtection="1">
      <alignment horizontal="left" vertical="center"/>
      <protection/>
    </xf>
    <xf numFmtId="177" fontId="3" fillId="0" borderId="13" xfId="0" applyNumberFormat="1" applyFont="1" applyBorder="1" applyAlignment="1" applyProtection="1">
      <alignment horizontal="left" vertical="center"/>
      <protection/>
    </xf>
    <xf numFmtId="177" fontId="9" fillId="0" borderId="14" xfId="0" applyNumberFormat="1" applyFont="1" applyBorder="1" applyAlignment="1" applyProtection="1">
      <alignment horizontal="left" vertical="center"/>
      <protection/>
    </xf>
    <xf numFmtId="3" fontId="4" fillId="0" borderId="15" xfId="15" applyNumberFormat="1" applyFont="1" applyBorder="1" applyAlignment="1">
      <alignment horizontal="centerContinuous" vertical="center"/>
      <protection/>
    </xf>
    <xf numFmtId="4" fontId="4" fillId="0" borderId="15" xfId="15" applyNumberFormat="1" applyFont="1" applyBorder="1" applyAlignment="1" applyProtection="1">
      <alignment horizontal="centerContinuous" vertical="center"/>
      <protection/>
    </xf>
    <xf numFmtId="41" fontId="3" fillId="0" borderId="2" xfId="0" applyNumberFormat="1" applyFont="1" applyFill="1" applyBorder="1" applyAlignment="1">
      <alignment horizontal="left" vertical="center" indent="1"/>
    </xf>
    <xf numFmtId="41" fontId="3" fillId="0" borderId="16" xfId="0" applyNumberFormat="1" applyFont="1" applyFill="1" applyBorder="1" applyAlignment="1">
      <alignment horizontal="left" vertical="center" indent="1"/>
    </xf>
    <xf numFmtId="176" fontId="19" fillId="0" borderId="17" xfId="15" applyFont="1" applyBorder="1" applyAlignment="1" applyProtection="1">
      <alignment horizontal="left" vertical="center"/>
      <protection/>
    </xf>
    <xf numFmtId="41" fontId="3" fillId="0" borderId="18" xfId="0" applyNumberFormat="1" applyFont="1" applyFill="1" applyBorder="1" applyAlignment="1">
      <alignment horizontal="left" vertical="center" indent="1"/>
    </xf>
    <xf numFmtId="177" fontId="3" fillId="0" borderId="19" xfId="0" applyNumberFormat="1" applyFont="1" applyBorder="1" applyAlignment="1" applyProtection="1">
      <alignment horizontal="left" vertical="center"/>
      <protection/>
    </xf>
    <xf numFmtId="177" fontId="3" fillId="0" borderId="20" xfId="0" applyNumberFormat="1" applyFont="1" applyBorder="1" applyAlignment="1" applyProtection="1">
      <alignment horizontal="left" vertical="center"/>
      <protection/>
    </xf>
    <xf numFmtId="177" fontId="3" fillId="0" borderId="21" xfId="0" applyNumberFormat="1" applyFont="1" applyBorder="1" applyAlignment="1" applyProtection="1">
      <alignment horizontal="left" vertical="center"/>
      <protection/>
    </xf>
    <xf numFmtId="3" fontId="16" fillId="0" borderId="1" xfId="0" applyNumberFormat="1" applyFont="1" applyBorder="1" applyAlignment="1" applyProtection="1">
      <alignment horizontal="left" vertical="center" wrapText="1"/>
      <protection/>
    </xf>
    <xf numFmtId="4" fontId="6" fillId="0" borderId="15" xfId="15" applyNumberFormat="1" applyFont="1" applyBorder="1" applyAlignment="1" applyProtection="1">
      <alignment horizontal="center" vertical="center" wrapText="1"/>
      <protection/>
    </xf>
    <xf numFmtId="176" fontId="2" fillId="0" borderId="15" xfId="15" applyFont="1" applyBorder="1" applyAlignment="1">
      <alignment horizontal="center" vertical="center"/>
      <protection/>
    </xf>
    <xf numFmtId="176" fontId="10" fillId="0" borderId="0" xfId="15" applyFont="1" applyBorder="1" applyAlignment="1" applyProtection="1">
      <alignment horizontal="center" vertical="center" wrapText="1"/>
      <protection/>
    </xf>
    <xf numFmtId="176" fontId="10" fillId="0" borderId="0" xfId="15" applyFont="1" applyBorder="1" applyAlignment="1" applyProtection="1">
      <alignment horizontal="center" vertical="center"/>
      <protection/>
    </xf>
    <xf numFmtId="176" fontId="4" fillId="0" borderId="15" xfId="15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3" fontId="6" fillId="0" borderId="15" xfId="15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4" fontId="4" fillId="0" borderId="22" xfId="15" applyNumberFormat="1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0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57435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zoomScale="75" zoomScaleNormal="75" zoomScaleSheetLayoutView="75" workbookViewId="0" topLeftCell="A48">
      <selection activeCell="A59" sqref="A59"/>
    </sheetView>
  </sheetViews>
  <sheetFormatPr defaultColWidth="9.00390625" defaultRowHeight="16.5"/>
  <cols>
    <col min="1" max="1" width="44.875" style="7" customWidth="1"/>
    <col min="2" max="2" width="12.625" style="0" customWidth="1"/>
    <col min="3" max="3" width="12.875" style="0" customWidth="1"/>
    <col min="4" max="4" width="14.75390625" style="0" customWidth="1"/>
    <col min="5" max="5" width="11.875" style="0" customWidth="1"/>
    <col min="6" max="6" width="16.375" style="0" customWidth="1"/>
    <col min="7" max="7" width="15.25390625" style="5" customWidth="1"/>
  </cols>
  <sheetData>
    <row r="1" spans="1:7" ht="18" customHeight="1">
      <c r="A1" s="1" t="s">
        <v>22</v>
      </c>
      <c r="G1"/>
    </row>
    <row r="2" spans="1:11" ht="19.5" customHeight="1">
      <c r="A2" s="40" t="s">
        <v>23</v>
      </c>
      <c r="B2" s="41"/>
      <c r="C2" s="41"/>
      <c r="D2" s="41"/>
      <c r="E2" s="41"/>
      <c r="F2" s="41"/>
      <c r="G2" s="41"/>
      <c r="H2" s="10"/>
      <c r="I2" s="10"/>
      <c r="J2" s="10"/>
      <c r="K2" s="10"/>
    </row>
    <row r="3" spans="1:10" ht="18" customHeight="1">
      <c r="A3" s="2"/>
      <c r="B3" s="3"/>
      <c r="C3" s="4"/>
      <c r="D3" s="4"/>
      <c r="E3" s="4"/>
      <c r="F3" s="4"/>
      <c r="G3" s="8" t="s">
        <v>12</v>
      </c>
      <c r="H3" s="4"/>
      <c r="I3" s="4"/>
      <c r="J3" s="4"/>
    </row>
    <row r="4" spans="1:7" ht="22.5" customHeight="1">
      <c r="A4" s="42" t="s">
        <v>10</v>
      </c>
      <c r="B4" s="28" t="s">
        <v>0</v>
      </c>
      <c r="C4" s="29"/>
      <c r="D4" s="29"/>
      <c r="E4" s="29"/>
      <c r="F4" s="46" t="s">
        <v>24</v>
      </c>
      <c r="G4" s="47"/>
    </row>
    <row r="5" spans="1:7" ht="18.75" customHeight="1">
      <c r="A5" s="43"/>
      <c r="B5" s="44" t="s">
        <v>56</v>
      </c>
      <c r="C5" s="44" t="s">
        <v>15</v>
      </c>
      <c r="D5" s="38" t="s">
        <v>16</v>
      </c>
      <c r="E5" s="38" t="s">
        <v>58</v>
      </c>
      <c r="F5" s="38" t="s">
        <v>57</v>
      </c>
      <c r="G5" s="38" t="s">
        <v>55</v>
      </c>
    </row>
    <row r="6" spans="1:7" ht="16.5" customHeight="1">
      <c r="A6" s="43"/>
      <c r="B6" s="45"/>
      <c r="C6" s="45" t="s">
        <v>11</v>
      </c>
      <c r="D6" s="38"/>
      <c r="E6" s="39"/>
      <c r="F6" s="39"/>
      <c r="G6" s="39"/>
    </row>
    <row r="7" spans="1:7" ht="16.5" customHeight="1">
      <c r="A7" s="9" t="s">
        <v>1</v>
      </c>
      <c r="B7" s="13">
        <f>SUM(B8:B11)</f>
        <v>2</v>
      </c>
      <c r="C7" s="14">
        <f>SUM(C8:C11)</f>
        <v>329</v>
      </c>
      <c r="D7" s="14">
        <f>SUM(D8:D11)</f>
        <v>2</v>
      </c>
      <c r="E7" s="15">
        <f aca="true" t="shared" si="0" ref="E7:E53">B7+C7+D7</f>
        <v>333</v>
      </c>
      <c r="F7" s="13">
        <f>SUM(F8:F11)</f>
        <v>69</v>
      </c>
      <c r="G7" s="15">
        <f>F7/E7*100</f>
        <v>20.72072072072072</v>
      </c>
    </row>
    <row r="8" spans="1:7" ht="16.5" customHeight="1">
      <c r="A8" s="30" t="s">
        <v>25</v>
      </c>
      <c r="B8" s="16"/>
      <c r="C8" s="17">
        <v>95</v>
      </c>
      <c r="D8" s="17"/>
      <c r="E8" s="18">
        <f t="shared" si="0"/>
        <v>95</v>
      </c>
      <c r="F8" s="16">
        <v>5</v>
      </c>
      <c r="G8" s="18">
        <f aca="true" t="shared" si="1" ref="G8:G17">F8/E8*100</f>
        <v>5.263157894736842</v>
      </c>
    </row>
    <row r="9" spans="1:7" ht="16.5" customHeight="1">
      <c r="A9" s="30" t="s">
        <v>26</v>
      </c>
      <c r="B9" s="16">
        <v>2</v>
      </c>
      <c r="C9" s="17"/>
      <c r="D9" s="17">
        <v>2</v>
      </c>
      <c r="E9" s="18">
        <f t="shared" si="0"/>
        <v>4</v>
      </c>
      <c r="F9" s="16">
        <v>2</v>
      </c>
      <c r="G9" s="18">
        <f t="shared" si="1"/>
        <v>50</v>
      </c>
    </row>
    <row r="10" spans="1:7" ht="16.5" customHeight="1">
      <c r="A10" s="30" t="s">
        <v>27</v>
      </c>
      <c r="B10" s="16"/>
      <c r="C10" s="17">
        <v>218</v>
      </c>
      <c r="D10" s="17"/>
      <c r="E10" s="18">
        <f>B10+C10+D10</f>
        <v>218</v>
      </c>
      <c r="F10" s="16">
        <v>56</v>
      </c>
      <c r="G10" s="18">
        <f>F10/E10*100</f>
        <v>25.688073394495415</v>
      </c>
    </row>
    <row r="11" spans="1:7" ht="16.5" customHeight="1">
      <c r="A11" s="30" t="s">
        <v>28</v>
      </c>
      <c r="B11" s="16"/>
      <c r="C11" s="17">
        <v>16</v>
      </c>
      <c r="D11" s="17"/>
      <c r="E11" s="18">
        <f t="shared" si="0"/>
        <v>16</v>
      </c>
      <c r="F11" s="16">
        <v>6</v>
      </c>
      <c r="G11" s="18">
        <f t="shared" si="1"/>
        <v>37.5</v>
      </c>
    </row>
    <row r="12" spans="1:7" ht="16.5" customHeight="1">
      <c r="A12" s="12" t="s">
        <v>2</v>
      </c>
      <c r="B12" s="19">
        <f>SUM(B13:B13)</f>
        <v>3</v>
      </c>
      <c r="C12" s="20">
        <f>SUM(C13:C13)</f>
        <v>429</v>
      </c>
      <c r="D12" s="20"/>
      <c r="E12" s="21">
        <f t="shared" si="0"/>
        <v>432</v>
      </c>
      <c r="F12" s="19">
        <f>SUM(F13:F13)</f>
        <v>315</v>
      </c>
      <c r="G12" s="21">
        <f t="shared" si="1"/>
        <v>72.91666666666666</v>
      </c>
    </row>
    <row r="13" spans="1:7" ht="16.5" customHeight="1">
      <c r="A13" s="30" t="s">
        <v>29</v>
      </c>
      <c r="B13" s="16">
        <v>3</v>
      </c>
      <c r="C13" s="17">
        <v>429</v>
      </c>
      <c r="D13" s="17"/>
      <c r="E13" s="18">
        <f t="shared" si="0"/>
        <v>432</v>
      </c>
      <c r="F13" s="16">
        <v>315</v>
      </c>
      <c r="G13" s="18">
        <f t="shared" si="1"/>
        <v>72.91666666666666</v>
      </c>
    </row>
    <row r="14" spans="1:42" ht="16.5" customHeight="1">
      <c r="A14" s="12" t="s">
        <v>3</v>
      </c>
      <c r="B14" s="19">
        <f>SUM(B15:B17)</f>
        <v>3094</v>
      </c>
      <c r="C14" s="20">
        <f>SUM(C15:C17)</f>
        <v>1882</v>
      </c>
      <c r="D14" s="20">
        <f>SUM(D15:D17)</f>
        <v>81</v>
      </c>
      <c r="E14" s="21">
        <f t="shared" si="0"/>
        <v>5057</v>
      </c>
      <c r="F14" s="19">
        <f>SUM(F15:F17)</f>
        <v>1560</v>
      </c>
      <c r="G14" s="21">
        <f t="shared" si="1"/>
        <v>30.848329048843187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7" ht="16.5" customHeight="1">
      <c r="A15" s="30" t="s">
        <v>30</v>
      </c>
      <c r="B15" s="16">
        <v>109</v>
      </c>
      <c r="C15" s="17">
        <v>816</v>
      </c>
      <c r="D15" s="17">
        <v>39</v>
      </c>
      <c r="E15" s="18">
        <f t="shared" si="0"/>
        <v>964</v>
      </c>
      <c r="F15" s="16">
        <v>735</v>
      </c>
      <c r="G15" s="18">
        <f t="shared" si="1"/>
        <v>76.2448132780083</v>
      </c>
    </row>
    <row r="16" spans="1:13" ht="16.5" customHeight="1">
      <c r="A16" s="30" t="s">
        <v>31</v>
      </c>
      <c r="B16" s="16"/>
      <c r="C16" s="17">
        <v>1</v>
      </c>
      <c r="D16" s="17"/>
      <c r="E16" s="18">
        <f t="shared" si="0"/>
        <v>1</v>
      </c>
      <c r="F16" s="16">
        <v>1</v>
      </c>
      <c r="G16" s="18">
        <f t="shared" si="1"/>
        <v>100</v>
      </c>
      <c r="H16" s="11"/>
      <c r="I16" s="11"/>
      <c r="J16" s="11"/>
      <c r="K16" s="11"/>
      <c r="L16" s="11"/>
      <c r="M16" s="11"/>
    </row>
    <row r="17" spans="1:7" ht="16.5" customHeight="1">
      <c r="A17" s="30" t="s">
        <v>32</v>
      </c>
      <c r="B17" s="16">
        <v>2985</v>
      </c>
      <c r="C17" s="17">
        <v>1065</v>
      </c>
      <c r="D17" s="17">
        <v>42</v>
      </c>
      <c r="E17" s="18">
        <f t="shared" si="0"/>
        <v>4092</v>
      </c>
      <c r="F17" s="16">
        <v>824</v>
      </c>
      <c r="G17" s="18">
        <f t="shared" si="1"/>
        <v>20.13685239491691</v>
      </c>
    </row>
    <row r="18" spans="1:7" ht="16.5" customHeight="1">
      <c r="A18" s="12" t="s">
        <v>4</v>
      </c>
      <c r="B18" s="19"/>
      <c r="C18" s="20">
        <f>SUM(C19:C21)</f>
        <v>12</v>
      </c>
      <c r="D18" s="20"/>
      <c r="E18" s="21">
        <f t="shared" si="0"/>
        <v>12</v>
      </c>
      <c r="F18" s="19">
        <f>SUM(F19:F21)</f>
        <v>4</v>
      </c>
      <c r="G18" s="21">
        <f aca="true" t="shared" si="2" ref="G18:G53">F18/E18*100</f>
        <v>33.33333333333333</v>
      </c>
    </row>
    <row r="19" spans="1:7" ht="16.5" customHeight="1">
      <c r="A19" s="30" t="s">
        <v>33</v>
      </c>
      <c r="B19" s="16"/>
      <c r="C19" s="17">
        <v>1</v>
      </c>
      <c r="D19" s="17"/>
      <c r="E19" s="18">
        <f t="shared" si="0"/>
        <v>1</v>
      </c>
      <c r="F19" s="16">
        <v>1</v>
      </c>
      <c r="G19" s="18">
        <f t="shared" si="2"/>
        <v>100</v>
      </c>
    </row>
    <row r="20" spans="1:7" ht="16.5" customHeight="1">
      <c r="A20" s="30" t="s">
        <v>34</v>
      </c>
      <c r="B20" s="16"/>
      <c r="C20" s="17">
        <v>2</v>
      </c>
      <c r="D20" s="17"/>
      <c r="E20" s="18">
        <f>B20+C20+D20</f>
        <v>2</v>
      </c>
      <c r="F20" s="16">
        <v>2</v>
      </c>
      <c r="G20" s="18">
        <f>F20/E20*100</f>
        <v>100</v>
      </c>
    </row>
    <row r="21" spans="1:7" ht="16.5" customHeight="1">
      <c r="A21" s="30" t="s">
        <v>35</v>
      </c>
      <c r="B21" s="16"/>
      <c r="C21" s="17">
        <v>9</v>
      </c>
      <c r="D21" s="17"/>
      <c r="E21" s="18">
        <f t="shared" si="0"/>
        <v>9</v>
      </c>
      <c r="F21" s="16">
        <v>1</v>
      </c>
      <c r="G21" s="18">
        <f t="shared" si="2"/>
        <v>11.11111111111111</v>
      </c>
    </row>
    <row r="22" spans="1:7" ht="16.5" customHeight="1">
      <c r="A22" s="12" t="s">
        <v>8</v>
      </c>
      <c r="B22" s="19">
        <f>SUM(B23:B28)</f>
        <v>4570</v>
      </c>
      <c r="C22" s="20">
        <f>SUM(C23:C28)</f>
        <v>12209</v>
      </c>
      <c r="D22" s="20">
        <f>SUM(D23:D28)</f>
        <v>1163</v>
      </c>
      <c r="E22" s="21">
        <f t="shared" si="0"/>
        <v>17942</v>
      </c>
      <c r="F22" s="19">
        <f>SUM(F23:F28)</f>
        <v>12013</v>
      </c>
      <c r="G22" s="21">
        <f t="shared" si="2"/>
        <v>66.95463159068107</v>
      </c>
    </row>
    <row r="23" spans="1:7" ht="16.5" customHeight="1">
      <c r="A23" s="30" t="s">
        <v>36</v>
      </c>
      <c r="B23" s="16">
        <v>4091</v>
      </c>
      <c r="C23" s="17">
        <v>10038</v>
      </c>
      <c r="D23" s="17">
        <v>865</v>
      </c>
      <c r="E23" s="18">
        <f t="shared" si="0"/>
        <v>14994</v>
      </c>
      <c r="F23" s="16">
        <v>10320</v>
      </c>
      <c r="G23" s="18">
        <f t="shared" si="2"/>
        <v>68.82753101240496</v>
      </c>
    </row>
    <row r="24" spans="1:7" ht="16.5" customHeight="1">
      <c r="A24" s="30" t="s">
        <v>37</v>
      </c>
      <c r="B24" s="16">
        <v>169</v>
      </c>
      <c r="C24" s="17">
        <v>1599</v>
      </c>
      <c r="D24" s="17">
        <v>276</v>
      </c>
      <c r="E24" s="18">
        <f t="shared" si="0"/>
        <v>2044</v>
      </c>
      <c r="F24" s="16">
        <v>1205</v>
      </c>
      <c r="G24" s="18">
        <f t="shared" si="2"/>
        <v>58.95303326810176</v>
      </c>
    </row>
    <row r="25" spans="1:7" ht="16.5" customHeight="1">
      <c r="A25" s="30" t="s">
        <v>38</v>
      </c>
      <c r="B25" s="16">
        <v>100</v>
      </c>
      <c r="C25" s="17">
        <v>319</v>
      </c>
      <c r="D25" s="17">
        <v>0</v>
      </c>
      <c r="E25" s="18">
        <f t="shared" si="0"/>
        <v>419</v>
      </c>
      <c r="F25" s="16">
        <v>373</v>
      </c>
      <c r="G25" s="18">
        <f t="shared" si="2"/>
        <v>89.02147971360382</v>
      </c>
    </row>
    <row r="26" spans="1:38" ht="16.5" customHeight="1">
      <c r="A26" s="30" t="s">
        <v>39</v>
      </c>
      <c r="B26" s="16">
        <v>82</v>
      </c>
      <c r="C26" s="17">
        <v>6</v>
      </c>
      <c r="D26" s="17">
        <v>16</v>
      </c>
      <c r="E26" s="18">
        <f t="shared" si="0"/>
        <v>104</v>
      </c>
      <c r="F26" s="16">
        <v>20</v>
      </c>
      <c r="G26" s="18">
        <f t="shared" si="2"/>
        <v>19.230769230769234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6.5" customHeight="1">
      <c r="A27" s="30" t="s">
        <v>40</v>
      </c>
      <c r="B27" s="16"/>
      <c r="C27" s="17">
        <v>17</v>
      </c>
      <c r="D27" s="17"/>
      <c r="E27" s="18">
        <f t="shared" si="0"/>
        <v>17</v>
      </c>
      <c r="F27" s="16">
        <v>16</v>
      </c>
      <c r="G27" s="18">
        <f t="shared" si="2"/>
        <v>94.11764705882352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6.5" customHeight="1">
      <c r="A28" s="30" t="s">
        <v>41</v>
      </c>
      <c r="B28" s="16">
        <v>128</v>
      </c>
      <c r="C28" s="17">
        <v>230</v>
      </c>
      <c r="D28" s="17">
        <v>6</v>
      </c>
      <c r="E28" s="18">
        <f t="shared" si="0"/>
        <v>364</v>
      </c>
      <c r="F28" s="16">
        <v>79</v>
      </c>
      <c r="G28" s="18">
        <f t="shared" si="2"/>
        <v>21.703296703296704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6" ht="16.5" customHeight="1">
      <c r="A29" s="12" t="s">
        <v>5</v>
      </c>
      <c r="B29" s="19"/>
      <c r="C29" s="20">
        <f>SUM(C30)</f>
        <v>13</v>
      </c>
      <c r="D29" s="20">
        <f>SUM(D30)</f>
        <v>3</v>
      </c>
      <c r="E29" s="21">
        <f t="shared" si="0"/>
        <v>16</v>
      </c>
      <c r="F29" s="19">
        <f>SUM(F30)</f>
        <v>14</v>
      </c>
      <c r="G29" s="21">
        <f t="shared" si="2"/>
        <v>87.5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7" ht="16.5" customHeight="1">
      <c r="A30" s="33" t="s">
        <v>42</v>
      </c>
      <c r="B30" s="34"/>
      <c r="C30" s="35">
        <v>13</v>
      </c>
      <c r="D30" s="35">
        <v>3</v>
      </c>
      <c r="E30" s="36">
        <f t="shared" si="0"/>
        <v>16</v>
      </c>
      <c r="F30" s="34">
        <v>14</v>
      </c>
      <c r="G30" s="18">
        <f t="shared" si="2"/>
        <v>87.5</v>
      </c>
    </row>
    <row r="31" spans="1:7" ht="16.5" customHeight="1">
      <c r="A31" s="37" t="s">
        <v>6</v>
      </c>
      <c r="B31" s="13">
        <f>SUM(B32:B34)</f>
        <v>475</v>
      </c>
      <c r="C31" s="14">
        <f>SUM(C32:C34)</f>
        <v>1929</v>
      </c>
      <c r="D31" s="14">
        <f>SUM(D32:D34)</f>
        <v>2670</v>
      </c>
      <c r="E31" s="15">
        <f t="shared" si="0"/>
        <v>5074</v>
      </c>
      <c r="F31" s="13">
        <f>SUM(F32:F34)</f>
        <v>4371</v>
      </c>
      <c r="G31" s="21">
        <f t="shared" si="2"/>
        <v>86.14505321245566</v>
      </c>
    </row>
    <row r="32" spans="1:7" ht="16.5" customHeight="1">
      <c r="A32" s="30" t="s">
        <v>43</v>
      </c>
      <c r="B32" s="16">
        <v>288</v>
      </c>
      <c r="C32" s="17">
        <v>1214</v>
      </c>
      <c r="D32" s="17">
        <v>2670</v>
      </c>
      <c r="E32" s="18">
        <f t="shared" si="0"/>
        <v>4172</v>
      </c>
      <c r="F32" s="16">
        <v>3898</v>
      </c>
      <c r="G32" s="18">
        <f t="shared" si="2"/>
        <v>93.43240651965485</v>
      </c>
    </row>
    <row r="33" spans="1:7" ht="16.5" customHeight="1">
      <c r="A33" s="30" t="s">
        <v>44</v>
      </c>
      <c r="B33" s="16"/>
      <c r="C33" s="17">
        <v>154</v>
      </c>
      <c r="D33" s="17"/>
      <c r="E33" s="18">
        <f>B33+C33+D33</f>
        <v>154</v>
      </c>
      <c r="F33" s="16">
        <v>89</v>
      </c>
      <c r="G33" s="18">
        <f>F33/E33*100</f>
        <v>57.7922077922078</v>
      </c>
    </row>
    <row r="34" spans="1:7" ht="16.5" customHeight="1">
      <c r="A34" s="30" t="s">
        <v>45</v>
      </c>
      <c r="B34" s="16">
        <v>187</v>
      </c>
      <c r="C34" s="17">
        <v>561</v>
      </c>
      <c r="D34" s="17"/>
      <c r="E34" s="18">
        <f t="shared" si="0"/>
        <v>748</v>
      </c>
      <c r="F34" s="16">
        <v>384</v>
      </c>
      <c r="G34" s="18">
        <f t="shared" si="2"/>
        <v>51.33689839572193</v>
      </c>
    </row>
    <row r="35" spans="1:7" ht="16.5" customHeight="1">
      <c r="A35" s="12" t="s">
        <v>7</v>
      </c>
      <c r="B35" s="19">
        <f>SUM(B36:B36)</f>
        <v>6470</v>
      </c>
      <c r="C35" s="20">
        <f>SUM(C36:C36)</f>
        <v>61359</v>
      </c>
      <c r="D35" s="20">
        <f>SUM(D36:D36)</f>
        <v>523</v>
      </c>
      <c r="E35" s="21">
        <f t="shared" si="0"/>
        <v>68352</v>
      </c>
      <c r="F35" s="19">
        <f>SUM(F36:F36)</f>
        <v>56281</v>
      </c>
      <c r="G35" s="21">
        <f t="shared" si="2"/>
        <v>82.33994616104869</v>
      </c>
    </row>
    <row r="36" spans="1:7" ht="16.5" customHeight="1">
      <c r="A36" s="30" t="s">
        <v>46</v>
      </c>
      <c r="B36" s="16">
        <v>6470</v>
      </c>
      <c r="C36" s="17">
        <v>61359</v>
      </c>
      <c r="D36" s="17">
        <v>523</v>
      </c>
      <c r="E36" s="18">
        <f t="shared" si="0"/>
        <v>68352</v>
      </c>
      <c r="F36" s="16">
        <v>56281</v>
      </c>
      <c r="G36" s="18">
        <f t="shared" si="2"/>
        <v>82.33994616104869</v>
      </c>
    </row>
    <row r="37" spans="1:7" ht="16.5" customHeight="1">
      <c r="A37" s="12" t="s">
        <v>17</v>
      </c>
      <c r="B37" s="19">
        <f>SUM(B38:B39)</f>
        <v>490</v>
      </c>
      <c r="C37" s="20">
        <f>SUM(C38:C39)</f>
        <v>2753</v>
      </c>
      <c r="D37" s="20">
        <f>SUM(D38:D39)</f>
        <v>161</v>
      </c>
      <c r="E37" s="21">
        <f t="shared" si="0"/>
        <v>3404</v>
      </c>
      <c r="F37" s="19">
        <f>SUM(F38:F39)</f>
        <v>2486</v>
      </c>
      <c r="G37" s="21">
        <f t="shared" si="2"/>
        <v>73.03172737955347</v>
      </c>
    </row>
    <row r="38" spans="1:7" ht="16.5" customHeight="1">
      <c r="A38" s="30" t="s">
        <v>54</v>
      </c>
      <c r="B38" s="16">
        <v>221</v>
      </c>
      <c r="C38" s="17">
        <v>230</v>
      </c>
      <c r="D38" s="17">
        <v>39</v>
      </c>
      <c r="E38" s="18">
        <f t="shared" si="0"/>
        <v>490</v>
      </c>
      <c r="F38" s="16">
        <v>237</v>
      </c>
      <c r="G38" s="18">
        <f t="shared" si="2"/>
        <v>48.36734693877551</v>
      </c>
    </row>
    <row r="39" spans="1:7" ht="16.5" customHeight="1">
      <c r="A39" s="30" t="s">
        <v>53</v>
      </c>
      <c r="B39" s="16">
        <v>269</v>
      </c>
      <c r="C39" s="17">
        <v>2523</v>
      </c>
      <c r="D39" s="17">
        <v>122</v>
      </c>
      <c r="E39" s="18">
        <f t="shared" si="0"/>
        <v>2914</v>
      </c>
      <c r="F39" s="16">
        <v>2249</v>
      </c>
      <c r="G39" s="18">
        <f t="shared" si="2"/>
        <v>77.17913520933425</v>
      </c>
    </row>
    <row r="40" spans="1:7" ht="16.5" customHeight="1">
      <c r="A40" s="12" t="s">
        <v>21</v>
      </c>
      <c r="B40" s="19">
        <f>SUM(B41)</f>
        <v>3817</v>
      </c>
      <c r="C40" s="20">
        <f>SUM(C41)</f>
        <v>3385</v>
      </c>
      <c r="D40" s="20">
        <f>SUM(D41)</f>
        <v>369</v>
      </c>
      <c r="E40" s="21">
        <f t="shared" si="0"/>
        <v>7571</v>
      </c>
      <c r="F40" s="19">
        <f>SUM(F41)</f>
        <v>7165</v>
      </c>
      <c r="G40" s="21">
        <f t="shared" si="2"/>
        <v>94.6374323074891</v>
      </c>
    </row>
    <row r="41" spans="1:7" ht="16.5" customHeight="1">
      <c r="A41" s="30" t="s">
        <v>52</v>
      </c>
      <c r="B41" s="16">
        <v>3817</v>
      </c>
      <c r="C41" s="17">
        <v>3385</v>
      </c>
      <c r="D41" s="17">
        <v>369</v>
      </c>
      <c r="E41" s="18">
        <f t="shared" si="0"/>
        <v>7571</v>
      </c>
      <c r="F41" s="16">
        <v>7165</v>
      </c>
      <c r="G41" s="18">
        <f t="shared" si="2"/>
        <v>94.6374323074891</v>
      </c>
    </row>
    <row r="42" spans="1:10" ht="16.5" customHeight="1">
      <c r="A42" s="12" t="s">
        <v>20</v>
      </c>
      <c r="B42" s="19">
        <f>SUM(B43:B43)</f>
        <v>228</v>
      </c>
      <c r="C42" s="20">
        <f>SUM(C43:C43)</f>
        <v>129</v>
      </c>
      <c r="D42" s="20"/>
      <c r="E42" s="21">
        <f t="shared" si="0"/>
        <v>357</v>
      </c>
      <c r="F42" s="19">
        <f>SUM(F43:F43)</f>
        <v>96</v>
      </c>
      <c r="G42" s="21">
        <f t="shared" si="2"/>
        <v>26.89075630252101</v>
      </c>
      <c r="H42" s="6"/>
      <c r="I42" s="6"/>
      <c r="J42" s="6"/>
    </row>
    <row r="43" spans="1:7" ht="16.5" customHeight="1">
      <c r="A43" s="30" t="s">
        <v>51</v>
      </c>
      <c r="B43" s="16">
        <v>228</v>
      </c>
      <c r="C43" s="17">
        <v>129</v>
      </c>
      <c r="D43" s="17"/>
      <c r="E43" s="18">
        <f t="shared" si="0"/>
        <v>357</v>
      </c>
      <c r="F43" s="16">
        <v>96</v>
      </c>
      <c r="G43" s="18">
        <f t="shared" si="2"/>
        <v>26.89075630252101</v>
      </c>
    </row>
    <row r="44" spans="1:26" ht="16.5" customHeight="1">
      <c r="A44" s="12" t="s">
        <v>13</v>
      </c>
      <c r="B44" s="19">
        <f>SUM(B45)</f>
        <v>610</v>
      </c>
      <c r="C44" s="20">
        <f>SUM(C45)</f>
        <v>2</v>
      </c>
      <c r="D44" s="20">
        <f>SUM(D45)</f>
        <v>5</v>
      </c>
      <c r="E44" s="21">
        <f t="shared" si="0"/>
        <v>617</v>
      </c>
      <c r="F44" s="19">
        <f>SUM(F45)</f>
        <v>43</v>
      </c>
      <c r="G44" s="21">
        <f t="shared" si="2"/>
        <v>6.9692058346839545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7" ht="16.5" customHeight="1">
      <c r="A45" s="30" t="s">
        <v>50</v>
      </c>
      <c r="B45" s="16">
        <v>610</v>
      </c>
      <c r="C45" s="17">
        <v>2</v>
      </c>
      <c r="D45" s="17">
        <v>5</v>
      </c>
      <c r="E45" s="18">
        <f t="shared" si="0"/>
        <v>617</v>
      </c>
      <c r="F45" s="16">
        <v>43</v>
      </c>
      <c r="G45" s="18">
        <f t="shared" si="2"/>
        <v>6.9692058346839545</v>
      </c>
    </row>
    <row r="46" spans="1:14" ht="16.5" customHeight="1">
      <c r="A46" s="12" t="s">
        <v>14</v>
      </c>
      <c r="B46" s="19">
        <f>SUM(B47:B48)</f>
        <v>373</v>
      </c>
      <c r="C46" s="20">
        <f>SUM(C47:C48)</f>
        <v>2298</v>
      </c>
      <c r="D46" s="20"/>
      <c r="E46" s="21">
        <f t="shared" si="0"/>
        <v>2671</v>
      </c>
      <c r="F46" s="19">
        <f>SUM(F47:F48)</f>
        <v>1302</v>
      </c>
      <c r="G46" s="21">
        <f t="shared" si="2"/>
        <v>48.745788094346686</v>
      </c>
      <c r="H46" s="6"/>
      <c r="I46" s="6"/>
      <c r="J46" s="6"/>
      <c r="K46" s="6"/>
      <c r="L46" s="6"/>
      <c r="M46" s="6"/>
      <c r="N46" s="6"/>
    </row>
    <row r="47" spans="1:34" ht="16.5" customHeight="1">
      <c r="A47" s="30" t="s">
        <v>48</v>
      </c>
      <c r="B47" s="16">
        <v>373</v>
      </c>
      <c r="C47" s="17">
        <v>2285</v>
      </c>
      <c r="D47" s="17"/>
      <c r="E47" s="18">
        <f t="shared" si="0"/>
        <v>2658</v>
      </c>
      <c r="F47" s="16">
        <v>1289</v>
      </c>
      <c r="G47" s="18">
        <f t="shared" si="2"/>
        <v>48.495109104589915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7" ht="16.5" customHeight="1">
      <c r="A48" s="30" t="s">
        <v>49</v>
      </c>
      <c r="B48" s="16"/>
      <c r="C48" s="17">
        <v>13</v>
      </c>
      <c r="D48" s="17"/>
      <c r="E48" s="18">
        <f t="shared" si="0"/>
        <v>13</v>
      </c>
      <c r="F48" s="16">
        <v>13</v>
      </c>
      <c r="G48" s="18">
        <f t="shared" si="2"/>
        <v>100</v>
      </c>
    </row>
    <row r="49" spans="1:40" ht="16.5" customHeight="1">
      <c r="A49" s="12" t="s">
        <v>19</v>
      </c>
      <c r="B49" s="19"/>
      <c r="C49" s="20">
        <v>23</v>
      </c>
      <c r="D49" s="20"/>
      <c r="E49" s="21">
        <v>23</v>
      </c>
      <c r="F49" s="19">
        <v>3</v>
      </c>
      <c r="G49" s="21">
        <v>13.043478260869565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14" ht="16.5" customHeight="1">
      <c r="A50" s="30" t="s">
        <v>47</v>
      </c>
      <c r="B50" s="16"/>
      <c r="C50" s="17">
        <v>23</v>
      </c>
      <c r="D50" s="17"/>
      <c r="E50" s="18">
        <f t="shared" si="0"/>
        <v>23</v>
      </c>
      <c r="F50" s="16">
        <v>3</v>
      </c>
      <c r="G50" s="18">
        <f t="shared" si="2"/>
        <v>13.043478260869565</v>
      </c>
      <c r="H50" s="11"/>
      <c r="I50" s="11"/>
      <c r="J50" s="11"/>
      <c r="K50" s="11"/>
      <c r="L50" s="11"/>
      <c r="M50" s="11"/>
      <c r="N50" s="11"/>
    </row>
    <row r="51" spans="1:7" ht="16.5" customHeight="1">
      <c r="A51" s="12" t="s">
        <v>18</v>
      </c>
      <c r="B51" s="19"/>
      <c r="C51" s="20">
        <f>SUM(C52)</f>
        <v>4</v>
      </c>
      <c r="D51" s="20"/>
      <c r="E51" s="21">
        <f t="shared" si="0"/>
        <v>4</v>
      </c>
      <c r="F51" s="19">
        <f>SUM(F52)</f>
        <v>4</v>
      </c>
      <c r="G51" s="21">
        <f t="shared" si="2"/>
        <v>100</v>
      </c>
    </row>
    <row r="52" spans="1:7" ht="16.5" customHeight="1">
      <c r="A52" s="31" t="s">
        <v>59</v>
      </c>
      <c r="B52" s="22"/>
      <c r="C52" s="26">
        <v>4</v>
      </c>
      <c r="D52" s="26"/>
      <c r="E52" s="23">
        <f t="shared" si="0"/>
        <v>4</v>
      </c>
      <c r="F52" s="22">
        <v>4</v>
      </c>
      <c r="G52" s="23">
        <f t="shared" si="2"/>
        <v>100</v>
      </c>
    </row>
    <row r="53" spans="1:7" ht="23.25" customHeight="1">
      <c r="A53" s="32" t="s">
        <v>9</v>
      </c>
      <c r="B53" s="24">
        <f>B7+B12+B14+B18+B22+B29+B31+B35+B37+B40+B42+B44+B46+B49+B51</f>
        <v>20132</v>
      </c>
      <c r="C53" s="27">
        <f>C7+C12+C14+C18+C22+C29+C31+C35+C37+C40+C42+C44+C46+C49+C51</f>
        <v>86756</v>
      </c>
      <c r="D53" s="27">
        <f>D7+D12+D14+D18+D22+D29+D31+D35+D37+D40+D42+D44+D46+D49+D51</f>
        <v>4977</v>
      </c>
      <c r="E53" s="25">
        <f t="shared" si="0"/>
        <v>111865</v>
      </c>
      <c r="F53" s="24">
        <f>F7+F12+F14+F18+F22+F29+F31+F35+F37+F40+F42+F44+F46+F49+F51</f>
        <v>85726</v>
      </c>
      <c r="G53" s="25">
        <f t="shared" si="2"/>
        <v>76.63344209538283</v>
      </c>
    </row>
  </sheetData>
  <mergeCells count="9">
    <mergeCell ref="G5:G6"/>
    <mergeCell ref="A2:G2"/>
    <mergeCell ref="A4:A6"/>
    <mergeCell ref="B5:B6"/>
    <mergeCell ref="C5:C6"/>
    <mergeCell ref="D5:D6"/>
    <mergeCell ref="E5:E6"/>
    <mergeCell ref="F4:G4"/>
    <mergeCell ref="F5:F6"/>
  </mergeCells>
  <printOptions horizontalCentered="1"/>
  <pageMargins left="0.35433070866141736" right="0.31496062992125984" top="0.53" bottom="0.75" header="0.39" footer="0.26"/>
  <pageSetup horizontalDpi="600" verticalDpi="600" orientation="landscape" paperSize="9" r:id="rId2"/>
  <headerFooter alignWithMargins="0">
    <oddFooter>&amp;C&amp;"Times New Roman,標準"&amp;P+25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2008-11-13T10:08:22Z</dcterms:modified>
  <cp:category>I14</cp:category>
  <cp:version/>
  <cp:contentType/>
  <cp:contentStatus/>
</cp:coreProperties>
</file>