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6營業固" sheetId="1" r:id="rId1"/>
  </sheets>
  <definedNames>
    <definedName name="_xlnm.Print_Titles" localSheetId="0">'表6營業固'!$1:$6</definedName>
  </definedNames>
  <calcPr fullCalcOnLoad="1"/>
</workbook>
</file>

<file path=xl/sharedStrings.xml><?xml version="1.0" encoding="utf-8"?>
<sst xmlns="http://schemas.openxmlformats.org/spreadsheetml/2006/main" count="69" uniqueCount="68">
  <si>
    <t>單位：百萬元</t>
  </si>
  <si>
    <t>行政院主管</t>
  </si>
  <si>
    <t>財政部主管</t>
  </si>
  <si>
    <t>經濟部主管</t>
  </si>
  <si>
    <t>合計</t>
  </si>
  <si>
    <t>附屬單位預算</t>
  </si>
  <si>
    <t>交通部主管</t>
  </si>
  <si>
    <t>教育部主管</t>
  </si>
  <si>
    <t>行政院衛生署主管</t>
  </si>
  <si>
    <t>附屬單位預算分預算</t>
  </si>
  <si>
    <t>全部國營事業合計</t>
  </si>
  <si>
    <t>可  支  用  預  算  數</t>
  </si>
  <si>
    <t>機  關  名  稱</t>
  </si>
  <si>
    <t>節餘數</t>
  </si>
  <si>
    <t xml:space="preserve"> </t>
  </si>
  <si>
    <t>(含應付未付數)</t>
  </si>
  <si>
    <t>以前年度保留數</t>
  </si>
  <si>
    <t>奉准先行辦理補辦預算</t>
  </si>
  <si>
    <t>實支數</t>
  </si>
  <si>
    <r>
      <t>占累計分配數
％</t>
    </r>
    <r>
      <rPr>
        <sz val="12"/>
        <rFont val="Times New Roman"/>
        <family val="1"/>
      </rPr>
      <t xml:space="preserve"> </t>
    </r>
  </si>
  <si>
    <t>占可支用預算數％</t>
  </si>
  <si>
    <t>表六</t>
  </si>
  <si>
    <r>
      <t>九十年度國營事業截至</t>
    </r>
    <r>
      <rPr>
        <sz val="16"/>
        <rFont val="Times New Roman"/>
        <family val="1"/>
      </rPr>
      <t>90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月底固定資產投資計畫預算執行情形</t>
    </r>
  </si>
  <si>
    <r>
      <t>截至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月底
累計分配數 </t>
    </r>
  </si>
  <si>
    <r>
      <t>截至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月底累計執行數</t>
    </r>
  </si>
  <si>
    <r>
      <t>2.</t>
    </r>
    <r>
      <rPr>
        <sz val="12"/>
        <color indexed="8"/>
        <rFont val="標楷體"/>
        <family val="4"/>
      </rPr>
      <t>臺灣糖業公司</t>
    </r>
  </si>
  <si>
    <r>
      <t>3.</t>
    </r>
    <r>
      <rPr>
        <sz val="12"/>
        <color indexed="8"/>
        <rFont val="標楷體"/>
        <family val="4"/>
      </rPr>
      <t>臺鹽實業公司</t>
    </r>
  </si>
  <si>
    <r>
      <t>4.</t>
    </r>
    <r>
      <rPr>
        <sz val="12"/>
        <color indexed="8"/>
        <rFont val="標楷體"/>
        <family val="4"/>
      </rPr>
      <t>臺灣機械公司</t>
    </r>
  </si>
  <si>
    <r>
      <t>5.</t>
    </r>
    <r>
      <rPr>
        <sz val="12"/>
        <color indexed="8"/>
        <rFont val="標楷體"/>
        <family val="4"/>
      </rPr>
      <t>中國造船公司</t>
    </r>
  </si>
  <si>
    <r>
      <t>6.</t>
    </r>
    <r>
      <rPr>
        <sz val="12"/>
        <color indexed="8"/>
        <rFont val="標楷體"/>
        <family val="4"/>
      </rPr>
      <t>中國石油公司</t>
    </r>
  </si>
  <si>
    <r>
      <t>7.</t>
    </r>
    <r>
      <rPr>
        <sz val="12"/>
        <color indexed="8"/>
        <rFont val="標楷體"/>
        <family val="4"/>
      </rPr>
      <t>臺灣電力公司</t>
    </r>
  </si>
  <si>
    <r>
      <t>8.</t>
    </r>
    <r>
      <rPr>
        <sz val="12"/>
        <color indexed="8"/>
        <rFont val="標楷體"/>
        <family val="4"/>
      </rPr>
      <t>漢翔航空工業公司</t>
    </r>
  </si>
  <si>
    <r>
      <t>9.</t>
    </r>
    <r>
      <rPr>
        <sz val="12"/>
        <color indexed="8"/>
        <rFont val="標楷體"/>
        <family val="4"/>
      </rPr>
      <t>高雄硫酸錏公司</t>
    </r>
  </si>
  <si>
    <r>
      <t>10.</t>
    </r>
    <r>
      <rPr>
        <sz val="12"/>
        <color indexed="8"/>
        <rFont val="標楷體"/>
        <family val="4"/>
      </rPr>
      <t>臺灣中興紙業公司</t>
    </r>
  </si>
  <si>
    <r>
      <t>11.</t>
    </r>
    <r>
      <rPr>
        <sz val="12"/>
        <color indexed="8"/>
        <rFont val="標楷體"/>
        <family val="4"/>
      </rPr>
      <t>臺灣省農工企業公司</t>
    </r>
  </si>
  <si>
    <r>
      <t>12.</t>
    </r>
    <r>
      <rPr>
        <sz val="12"/>
        <color indexed="8"/>
        <rFont val="標楷體"/>
        <family val="4"/>
      </rPr>
      <t>唐榮鐵工廠公司</t>
    </r>
  </si>
  <si>
    <r>
      <t>13.</t>
    </r>
    <r>
      <rPr>
        <sz val="12"/>
        <color indexed="8"/>
        <rFont val="標楷體"/>
        <family val="4"/>
      </rPr>
      <t>臺灣省自來水公司</t>
    </r>
  </si>
  <si>
    <r>
      <t>14.</t>
    </r>
    <r>
      <rPr>
        <sz val="12"/>
        <color indexed="8"/>
        <rFont val="標楷體"/>
        <family val="4"/>
      </rPr>
      <t>中國輸出入銀行</t>
    </r>
  </si>
  <si>
    <r>
      <t>15.</t>
    </r>
    <r>
      <rPr>
        <sz val="12"/>
        <color indexed="8"/>
        <rFont val="標楷體"/>
        <family val="4"/>
      </rPr>
      <t>中央信託局</t>
    </r>
  </si>
  <si>
    <r>
      <t>16.</t>
    </r>
    <r>
      <rPr>
        <sz val="12"/>
        <color indexed="8"/>
        <rFont val="標楷體"/>
        <family val="4"/>
      </rPr>
      <t>中央再保險公司</t>
    </r>
  </si>
  <si>
    <r>
      <t>17.</t>
    </r>
    <r>
      <rPr>
        <sz val="12"/>
        <color indexed="8"/>
        <rFont val="標楷體"/>
        <family val="4"/>
      </rPr>
      <t>中央存款保險公司</t>
    </r>
  </si>
  <si>
    <r>
      <t>18.</t>
    </r>
    <r>
      <rPr>
        <sz val="12"/>
        <color indexed="8"/>
        <rFont val="標楷體"/>
        <family val="4"/>
      </rPr>
      <t>臺灣銀行</t>
    </r>
  </si>
  <si>
    <r>
      <t>19.</t>
    </r>
    <r>
      <rPr>
        <sz val="12"/>
        <color indexed="8"/>
        <rFont val="標楷體"/>
        <family val="4"/>
      </rPr>
      <t>臺灣土地銀行</t>
    </r>
  </si>
  <si>
    <r>
      <t>20.</t>
    </r>
    <r>
      <rPr>
        <sz val="12"/>
        <color indexed="8"/>
        <rFont val="標楷體"/>
        <family val="4"/>
      </rPr>
      <t>合作金庫銀行</t>
    </r>
  </si>
  <si>
    <r>
      <t>21.</t>
    </r>
    <r>
      <rPr>
        <sz val="12"/>
        <color indexed="8"/>
        <rFont val="標楷體"/>
        <family val="4"/>
      </rPr>
      <t>財政部印刷廠</t>
    </r>
  </si>
  <si>
    <r>
      <t>22.</t>
    </r>
    <r>
      <rPr>
        <sz val="12"/>
        <color indexed="8"/>
        <rFont val="標楷體"/>
        <family val="4"/>
      </rPr>
      <t>臺灣省菸酒公賣局</t>
    </r>
  </si>
  <si>
    <r>
      <t>23.</t>
    </r>
    <r>
      <rPr>
        <sz val="12"/>
        <color indexed="8"/>
        <rFont val="標楷體"/>
        <family val="4"/>
      </rPr>
      <t>郵政總局</t>
    </r>
  </si>
  <si>
    <r>
      <t>24.</t>
    </r>
    <r>
      <rPr>
        <sz val="12"/>
        <color indexed="8"/>
        <rFont val="標楷體"/>
        <family val="4"/>
      </rPr>
      <t>中華電信公司</t>
    </r>
  </si>
  <si>
    <r>
      <t>25.</t>
    </r>
    <r>
      <rPr>
        <sz val="12"/>
        <color indexed="8"/>
        <rFont val="標楷體"/>
        <family val="4"/>
      </rPr>
      <t>臺灣鐵路管理局</t>
    </r>
  </si>
  <si>
    <r>
      <t>26.</t>
    </r>
    <r>
      <rPr>
        <sz val="12"/>
        <color indexed="8"/>
        <rFont val="標楷體"/>
        <family val="4"/>
      </rPr>
      <t>臺灣汽車客運公司</t>
    </r>
  </si>
  <si>
    <r>
      <t>27.</t>
    </r>
    <r>
      <rPr>
        <sz val="12"/>
        <color indexed="8"/>
        <rFont val="標楷體"/>
        <family val="4"/>
      </rPr>
      <t>基隆港務局</t>
    </r>
  </si>
  <si>
    <r>
      <t>28.</t>
    </r>
    <r>
      <rPr>
        <sz val="12"/>
        <color indexed="8"/>
        <rFont val="標楷體"/>
        <family val="4"/>
      </rPr>
      <t>臺中港務局</t>
    </r>
  </si>
  <si>
    <r>
      <t>29.</t>
    </r>
    <r>
      <rPr>
        <sz val="12"/>
        <color indexed="8"/>
        <rFont val="標楷體"/>
        <family val="4"/>
      </rPr>
      <t>高雄港務局</t>
    </r>
  </si>
  <si>
    <r>
      <t>30.</t>
    </r>
    <r>
      <rPr>
        <sz val="12"/>
        <color indexed="8"/>
        <rFont val="標楷體"/>
        <family val="4"/>
      </rPr>
      <t>花蓮港務局</t>
    </r>
  </si>
  <si>
    <t>國軍退除役官兵輔導委員會主管</t>
  </si>
  <si>
    <r>
      <t>32.</t>
    </r>
    <r>
      <rPr>
        <sz val="12"/>
        <color indexed="8"/>
        <rFont val="標楷體"/>
        <family val="4"/>
      </rPr>
      <t>榮民工程公司</t>
    </r>
  </si>
  <si>
    <r>
      <t>33.</t>
    </r>
    <r>
      <rPr>
        <sz val="12"/>
        <color indexed="8"/>
        <rFont val="標楷體"/>
        <family val="4"/>
      </rPr>
      <t>勞工保險局</t>
    </r>
  </si>
  <si>
    <r>
      <t>34.</t>
    </r>
    <r>
      <rPr>
        <sz val="12"/>
        <color indexed="8"/>
        <rFont val="標楷體"/>
        <family val="4"/>
      </rPr>
      <t>中央健康保險局</t>
    </r>
  </si>
  <si>
    <r>
      <t>35.</t>
    </r>
    <r>
      <rPr>
        <sz val="12"/>
        <color indexed="8"/>
        <rFont val="標楷體"/>
        <family val="4"/>
      </rPr>
      <t>中央造幣廠</t>
    </r>
  </si>
  <si>
    <r>
      <t>36.</t>
    </r>
    <r>
      <rPr>
        <sz val="12"/>
        <color indexed="8"/>
        <rFont val="標楷體"/>
        <family val="4"/>
      </rPr>
      <t>中央印製廠</t>
    </r>
  </si>
  <si>
    <r>
      <t>37.</t>
    </r>
    <r>
      <rPr>
        <sz val="12"/>
        <color indexed="8"/>
        <rFont val="標楷體"/>
        <family val="4"/>
      </rPr>
      <t>郵政儲金匯業局</t>
    </r>
  </si>
  <si>
    <r>
      <t>38.</t>
    </r>
    <r>
      <rPr>
        <sz val="12"/>
        <color indexed="8"/>
        <rFont val="標楷體"/>
        <family val="4"/>
      </rPr>
      <t>臺灣鐵路貨物搬運公司</t>
    </r>
  </si>
  <si>
    <r>
      <t>1.</t>
    </r>
    <r>
      <rPr>
        <sz val="12"/>
        <color indexed="8"/>
        <rFont val="標楷體"/>
        <family val="4"/>
      </rPr>
      <t>中央銀行</t>
    </r>
  </si>
  <si>
    <t>本年度
預算數</t>
  </si>
  <si>
    <r>
      <t>31.</t>
    </r>
    <r>
      <rPr>
        <sz val="12"/>
        <color indexed="8"/>
        <rFont val="標楷體"/>
        <family val="4"/>
      </rPr>
      <t>臺儒文化事業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台灣書店</t>
    </r>
    <r>
      <rPr>
        <sz val="12"/>
        <color indexed="8"/>
        <rFont val="Times New Roman"/>
        <family val="1"/>
      </rPr>
      <t>)</t>
    </r>
  </si>
  <si>
    <t>行政院勞工委員會主管</t>
  </si>
  <si>
    <t xml:space="preserve">註：1.本表不含台電公司核四計畫（原計畫投資總額1,080億元，75-82年度追加704億元，83年度計畫變更減列87億元，合
      計為1,697億元，截至八十八年下半年及八十九年度決算，已編列預算1,239億元，已支用數528億元，保留數711億元
      ，截至九十年三月底止執行上年度保留數，計累計分配數8億元，累計實支數22億元。)      </t>
  </si>
  <si>
    <t xml:space="preserve">    2.本表本年度預算數暫按行政院核定數編列。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</si>
</sst>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16"/>
      <name val="華康楷書體W5"/>
      <family val="3"/>
    </font>
    <font>
      <sz val="14"/>
      <color indexed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9" fillId="0" borderId="1" xfId="0" applyNumberFormat="1" applyFont="1" applyBorder="1" applyAlignment="1" applyProtection="1" quotePrefix="1">
      <alignment horizontal="left" vertical="center" wrapText="1"/>
      <protection/>
    </xf>
    <xf numFmtId="3" fontId="9" fillId="0" borderId="2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 applyProtection="1" quotePrefix="1">
      <alignment horizontal="right" vertical="center" wrapText="1"/>
      <protection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7" fillId="0" borderId="5" xfId="0" applyNumberFormat="1" applyFont="1" applyBorder="1" applyAlignment="1" applyProtection="1">
      <alignment horizontal="right" vertical="center"/>
      <protection/>
    </xf>
    <xf numFmtId="3" fontId="3" fillId="0" borderId="5" xfId="0" applyNumberFormat="1" applyFont="1" applyBorder="1" applyAlignment="1" applyProtection="1" quotePrefix="1">
      <alignment horizontal="right" vertical="center" wrapText="1"/>
      <protection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3" fontId="3" fillId="0" borderId="8" xfId="0" applyNumberFormat="1" applyFont="1" applyBorder="1" applyAlignment="1" applyProtection="1" quotePrefix="1">
      <alignment horizontal="right" vertical="center"/>
      <protection/>
    </xf>
    <xf numFmtId="3" fontId="7" fillId="0" borderId="8" xfId="0" applyNumberFormat="1" applyFont="1" applyBorder="1" applyAlignment="1" applyProtection="1">
      <alignment horizontal="right" vertical="center"/>
      <protection/>
    </xf>
    <xf numFmtId="3" fontId="3" fillId="0" borderId="5" xfId="0" applyNumberFormat="1" applyFont="1" applyBorder="1" applyAlignment="1" applyProtection="1">
      <alignment horizontal="right" vertical="center" wrapText="1"/>
      <protection locked="0"/>
    </xf>
    <xf numFmtId="3" fontId="7" fillId="0" borderId="1" xfId="0" applyNumberFormat="1" applyFont="1" applyBorder="1" applyAlignment="1" applyProtection="1">
      <alignment horizontal="right" vertical="center"/>
      <protection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9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3" fontId="6" fillId="0" borderId="1" xfId="0" applyNumberFormat="1" applyFont="1" applyBorder="1" applyAlignment="1" applyProtection="1">
      <alignment horizontal="left" vertical="center" wrapText="1" indent="1"/>
      <protection/>
    </xf>
    <xf numFmtId="3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貨幣[0]_LU1_03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75" zoomScaleNormal="75" workbookViewId="0" topLeftCell="A1">
      <selection activeCell="F12" sqref="F12"/>
    </sheetView>
  </sheetViews>
  <sheetFormatPr defaultColWidth="9.00390625" defaultRowHeight="16.5"/>
  <cols>
    <col min="1" max="1" width="34.375" style="0" customWidth="1"/>
    <col min="2" max="2" width="10.75390625" style="0" customWidth="1"/>
    <col min="3" max="3" width="9.50390625" style="0" customWidth="1"/>
    <col min="4" max="4" width="11.875" style="0" customWidth="1"/>
    <col min="5" max="5" width="9.25390625" style="0" customWidth="1"/>
    <col min="6" max="6" width="11.125" style="0" customWidth="1"/>
    <col min="7" max="7" width="10.25390625" style="0" customWidth="1"/>
    <col min="9" max="9" width="9.375" style="0" bestFit="1" customWidth="1"/>
    <col min="10" max="10" width="8.50390625" style="0" customWidth="1"/>
    <col min="11" max="11" width="8.375" style="0" customWidth="1"/>
  </cols>
  <sheetData>
    <row r="1" ht="16.5" customHeight="1">
      <c r="A1" s="2" t="s">
        <v>21</v>
      </c>
    </row>
    <row r="2" spans="1:11" ht="21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0:11" ht="16.5">
      <c r="J3" s="3"/>
      <c r="K3" s="1" t="s">
        <v>0</v>
      </c>
    </row>
    <row r="4" spans="1:11" ht="25.5" customHeight="1">
      <c r="A4" s="34" t="s">
        <v>12</v>
      </c>
      <c r="B4" s="34" t="s">
        <v>11</v>
      </c>
      <c r="C4" s="34"/>
      <c r="D4" s="34"/>
      <c r="E4" s="34"/>
      <c r="F4" s="35" t="s">
        <v>23</v>
      </c>
      <c r="G4" s="36" t="s">
        <v>24</v>
      </c>
      <c r="H4" s="37"/>
      <c r="I4" s="37"/>
      <c r="J4" s="38"/>
      <c r="K4" s="39"/>
    </row>
    <row r="5" spans="1:11" ht="15" customHeight="1">
      <c r="A5" s="34"/>
      <c r="B5" s="35" t="s">
        <v>16</v>
      </c>
      <c r="C5" s="35" t="s">
        <v>63</v>
      </c>
      <c r="D5" s="35" t="s">
        <v>17</v>
      </c>
      <c r="E5" s="34" t="s">
        <v>4</v>
      </c>
      <c r="F5" s="35"/>
      <c r="G5" s="15" t="s">
        <v>18</v>
      </c>
      <c r="H5" s="34" t="s">
        <v>13</v>
      </c>
      <c r="I5" s="34" t="s">
        <v>4</v>
      </c>
      <c r="J5" s="40" t="s">
        <v>20</v>
      </c>
      <c r="K5" s="40" t="s">
        <v>19</v>
      </c>
    </row>
    <row r="6" spans="1:11" ht="32.25" customHeight="1">
      <c r="A6" s="34"/>
      <c r="B6" s="35"/>
      <c r="C6" s="35"/>
      <c r="D6" s="35"/>
      <c r="E6" s="34"/>
      <c r="F6" s="35"/>
      <c r="G6" s="16" t="s">
        <v>15</v>
      </c>
      <c r="H6" s="34"/>
      <c r="I6" s="34"/>
      <c r="J6" s="41"/>
      <c r="K6" s="41"/>
    </row>
    <row r="7" spans="1:11" ht="15.75" customHeight="1">
      <c r="A7" s="5" t="s">
        <v>5</v>
      </c>
      <c r="B7" s="13">
        <f aca="true" t="shared" si="0" ref="B7:G7">B8+B10+B23+B33+B42+B44+B46+B48</f>
        <v>44957</v>
      </c>
      <c r="C7" s="10">
        <f t="shared" si="0"/>
        <v>272110</v>
      </c>
      <c r="D7" s="10">
        <f t="shared" si="0"/>
        <v>200</v>
      </c>
      <c r="E7" s="18">
        <f t="shared" si="0"/>
        <v>317265</v>
      </c>
      <c r="F7" s="20">
        <f t="shared" si="0"/>
        <v>42596</v>
      </c>
      <c r="G7" s="13">
        <f t="shared" si="0"/>
        <v>44888</v>
      </c>
      <c r="H7" s="10"/>
      <c r="I7" s="6">
        <f>G7+H7</f>
        <v>44888</v>
      </c>
      <c r="J7" s="6">
        <f>IF(E7&gt;0,ROUND(I7/E7*100,4),0)</f>
        <v>14.1484</v>
      </c>
      <c r="K7" s="7">
        <f>IF(F7&gt;0,ROUND(I7/F7*100,4),0)</f>
        <v>105.3808</v>
      </c>
    </row>
    <row r="8" spans="1:11" ht="15.75" customHeight="1">
      <c r="A8" s="4" t="s">
        <v>1</v>
      </c>
      <c r="B8" s="13"/>
      <c r="C8" s="10">
        <f>C9</f>
        <v>91</v>
      </c>
      <c r="D8" s="10"/>
      <c r="E8" s="18">
        <f>E9</f>
        <v>91</v>
      </c>
      <c r="F8" s="20">
        <f>F9</f>
        <v>22</v>
      </c>
      <c r="G8" s="13">
        <f>G9</f>
        <v>2</v>
      </c>
      <c r="H8" s="10"/>
      <c r="I8" s="6">
        <f>G8+H8</f>
        <v>2</v>
      </c>
      <c r="J8" s="6">
        <f>IF(E8&gt;0,ROUND(I8/E8*100,4),0)</f>
        <v>2.1978</v>
      </c>
      <c r="K8" s="7">
        <f>IF(F8&gt;0,ROUND(I8/F8*100,4),0)</f>
        <v>9.0909</v>
      </c>
    </row>
    <row r="9" spans="1:11" ht="15.75" customHeight="1">
      <c r="A9" s="31" t="s">
        <v>62</v>
      </c>
      <c r="B9" s="14"/>
      <c r="C9" s="11">
        <v>91</v>
      </c>
      <c r="D9" s="11"/>
      <c r="E9" s="17">
        <f>SUM(B9:D9)</f>
        <v>91</v>
      </c>
      <c r="F9" s="21">
        <v>22</v>
      </c>
      <c r="G9" s="19">
        <v>2</v>
      </c>
      <c r="H9" s="9"/>
      <c r="I9" s="8">
        <f>G9+H9</f>
        <v>2</v>
      </c>
      <c r="J9" s="8">
        <f>IF(E9&gt;0,ROUND(I9/E9*100,4),0)</f>
        <v>2.1978</v>
      </c>
      <c r="K9" s="12">
        <f>IF(F9&gt;0,ROUND(I9/F9*100,4),0)</f>
        <v>9.0909</v>
      </c>
    </row>
    <row r="10" spans="1:11" ht="15.75" customHeight="1">
      <c r="A10" s="4" t="s">
        <v>3</v>
      </c>
      <c r="B10" s="13">
        <f aca="true" t="shared" si="1" ref="B10:G10">SUM(B11:B22)</f>
        <v>14175</v>
      </c>
      <c r="C10" s="10">
        <f t="shared" si="1"/>
        <v>166343</v>
      </c>
      <c r="D10" s="10"/>
      <c r="E10" s="18">
        <f t="shared" si="1"/>
        <v>180517</v>
      </c>
      <c r="F10" s="20">
        <f t="shared" si="1"/>
        <v>27542</v>
      </c>
      <c r="G10" s="13">
        <f t="shared" si="1"/>
        <v>31590</v>
      </c>
      <c r="H10" s="10"/>
      <c r="I10" s="6">
        <f aca="true" t="shared" si="2" ref="I10:I40">G10+H10</f>
        <v>31590</v>
      </c>
      <c r="J10" s="6">
        <f aca="true" t="shared" si="3" ref="J10:J40">IF(E10&gt;0,ROUND(I10/E10*100,4),0)</f>
        <v>17.4997</v>
      </c>
      <c r="K10" s="7">
        <f aca="true" t="shared" si="4" ref="K10:K40">IF(F10&gt;0,ROUND(I10/F10*100,4),0)</f>
        <v>114.6976</v>
      </c>
    </row>
    <row r="11" spans="1:11" ht="15.75" customHeight="1">
      <c r="A11" s="31" t="s">
        <v>25</v>
      </c>
      <c r="B11" s="14">
        <v>563</v>
      </c>
      <c r="C11" s="11">
        <v>7311</v>
      </c>
      <c r="D11" s="11"/>
      <c r="E11" s="17">
        <f>SUM(B11:D11)</f>
        <v>7874</v>
      </c>
      <c r="F11" s="21">
        <v>1594</v>
      </c>
      <c r="G11" s="19">
        <v>614</v>
      </c>
      <c r="H11" s="9"/>
      <c r="I11" s="8">
        <f t="shared" si="2"/>
        <v>614</v>
      </c>
      <c r="J11" s="8">
        <f t="shared" si="3"/>
        <v>7.7978</v>
      </c>
      <c r="K11" s="12">
        <f t="shared" si="4"/>
        <v>38.5194</v>
      </c>
    </row>
    <row r="12" spans="1:11" ht="15.75" customHeight="1">
      <c r="A12" s="31" t="s">
        <v>26</v>
      </c>
      <c r="B12" s="14">
        <v>334</v>
      </c>
      <c r="C12" s="11">
        <v>1187</v>
      </c>
      <c r="D12" s="11"/>
      <c r="E12" s="17">
        <v>1521</v>
      </c>
      <c r="F12" s="21">
        <v>289</v>
      </c>
      <c r="G12" s="19">
        <v>141</v>
      </c>
      <c r="H12" s="9"/>
      <c r="I12" s="8">
        <f t="shared" si="2"/>
        <v>141</v>
      </c>
      <c r="J12" s="8">
        <f t="shared" si="3"/>
        <v>9.2702</v>
      </c>
      <c r="K12" s="12">
        <f t="shared" si="4"/>
        <v>48.7889</v>
      </c>
    </row>
    <row r="13" spans="1:11" ht="15.75" customHeight="1">
      <c r="A13" s="31" t="s">
        <v>27</v>
      </c>
      <c r="B13" s="14"/>
      <c r="C13" s="11">
        <v>11</v>
      </c>
      <c r="D13" s="11"/>
      <c r="E13" s="17">
        <f>SUM(B13:D13)</f>
        <v>11</v>
      </c>
      <c r="F13" s="21"/>
      <c r="G13" s="19"/>
      <c r="H13" s="9"/>
      <c r="I13" s="8"/>
      <c r="J13" s="8"/>
      <c r="K13" s="12"/>
    </row>
    <row r="14" spans="1:11" ht="15.75" customHeight="1">
      <c r="A14" s="31" t="s">
        <v>28</v>
      </c>
      <c r="B14" s="14">
        <v>9</v>
      </c>
      <c r="C14" s="11">
        <v>276</v>
      </c>
      <c r="D14" s="11"/>
      <c r="E14" s="17">
        <v>284</v>
      </c>
      <c r="F14" s="21">
        <v>2</v>
      </c>
      <c r="G14" s="19">
        <v>4</v>
      </c>
      <c r="H14" s="9"/>
      <c r="I14" s="8">
        <f t="shared" si="2"/>
        <v>4</v>
      </c>
      <c r="J14" s="8">
        <f t="shared" si="3"/>
        <v>1.4085</v>
      </c>
      <c r="K14" s="12"/>
    </row>
    <row r="15" spans="1:11" ht="15.75" customHeight="1">
      <c r="A15" s="31" t="s">
        <v>29</v>
      </c>
      <c r="B15" s="14">
        <v>2419</v>
      </c>
      <c r="C15" s="11">
        <v>18043</v>
      </c>
      <c r="D15" s="11"/>
      <c r="E15" s="17">
        <v>20462</v>
      </c>
      <c r="F15" s="21">
        <v>2017</v>
      </c>
      <c r="G15" s="19">
        <v>2015</v>
      </c>
      <c r="H15" s="9"/>
      <c r="I15" s="8">
        <f t="shared" si="2"/>
        <v>2015</v>
      </c>
      <c r="J15" s="8">
        <f t="shared" si="3"/>
        <v>9.8475</v>
      </c>
      <c r="K15" s="12">
        <f t="shared" si="4"/>
        <v>99.9008</v>
      </c>
    </row>
    <row r="16" spans="1:11" ht="15.75" customHeight="1">
      <c r="A16" s="31" t="s">
        <v>30</v>
      </c>
      <c r="B16" s="14">
        <v>2967</v>
      </c>
      <c r="C16" s="11">
        <v>126933</v>
      </c>
      <c r="D16" s="11"/>
      <c r="E16" s="17">
        <f>SUM(B16:D16)</f>
        <v>129900</v>
      </c>
      <c r="F16" s="21">
        <v>21007</v>
      </c>
      <c r="G16" s="19">
        <v>25717</v>
      </c>
      <c r="H16" s="9"/>
      <c r="I16" s="8">
        <f t="shared" si="2"/>
        <v>25717</v>
      </c>
      <c r="J16" s="8">
        <f t="shared" si="3"/>
        <v>19.7975</v>
      </c>
      <c r="K16" s="12">
        <f t="shared" si="4"/>
        <v>122.4211</v>
      </c>
    </row>
    <row r="17" spans="1:11" ht="15.75" customHeight="1">
      <c r="A17" s="31" t="s">
        <v>31</v>
      </c>
      <c r="B17" s="14">
        <v>419</v>
      </c>
      <c r="C17" s="11">
        <v>296</v>
      </c>
      <c r="D17" s="11"/>
      <c r="E17" s="17">
        <v>715</v>
      </c>
      <c r="F17" s="21">
        <v>136</v>
      </c>
      <c r="G17" s="19">
        <v>105</v>
      </c>
      <c r="H17" s="9"/>
      <c r="I17" s="8">
        <f t="shared" si="2"/>
        <v>105</v>
      </c>
      <c r="J17" s="8">
        <f t="shared" si="3"/>
        <v>14.6853</v>
      </c>
      <c r="K17" s="12">
        <f t="shared" si="4"/>
        <v>77.2059</v>
      </c>
    </row>
    <row r="18" spans="1:11" ht="15.75" customHeight="1">
      <c r="A18" s="31" t="s">
        <v>32</v>
      </c>
      <c r="B18" s="14">
        <v>565</v>
      </c>
      <c r="C18" s="11">
        <v>7</v>
      </c>
      <c r="D18" s="11"/>
      <c r="E18" s="17">
        <v>572</v>
      </c>
      <c r="F18" s="21">
        <v>85</v>
      </c>
      <c r="G18" s="19">
        <v>29</v>
      </c>
      <c r="H18" s="9"/>
      <c r="I18" s="8">
        <f t="shared" si="2"/>
        <v>29</v>
      </c>
      <c r="J18" s="8">
        <f t="shared" si="3"/>
        <v>5.0699</v>
      </c>
      <c r="K18" s="12">
        <f t="shared" si="4"/>
        <v>34.1176</v>
      </c>
    </row>
    <row r="19" spans="1:11" ht="15.75" customHeight="1">
      <c r="A19" s="31" t="s">
        <v>33</v>
      </c>
      <c r="B19" s="14"/>
      <c r="C19" s="11">
        <v>40</v>
      </c>
      <c r="D19" s="11"/>
      <c r="E19" s="17">
        <f>SUM(B19:D19)</f>
        <v>40</v>
      </c>
      <c r="F19" s="21">
        <v>1</v>
      </c>
      <c r="G19" s="19"/>
      <c r="H19" s="9"/>
      <c r="I19" s="8"/>
      <c r="J19" s="8"/>
      <c r="K19" s="12"/>
    </row>
    <row r="20" spans="1:11" ht="15.75" customHeight="1">
      <c r="A20" s="31" t="s">
        <v>34</v>
      </c>
      <c r="B20" s="14">
        <v>44</v>
      </c>
      <c r="C20" s="11">
        <v>5</v>
      </c>
      <c r="D20" s="11"/>
      <c r="E20" s="17">
        <v>49</v>
      </c>
      <c r="F20" s="21"/>
      <c r="G20" s="19"/>
      <c r="H20" s="9"/>
      <c r="I20" s="8"/>
      <c r="J20" s="8"/>
      <c r="K20" s="12"/>
    </row>
    <row r="21" spans="1:11" ht="15.75" customHeight="1">
      <c r="A21" s="31" t="s">
        <v>35</v>
      </c>
      <c r="B21" s="14">
        <v>396</v>
      </c>
      <c r="C21" s="11">
        <v>127</v>
      </c>
      <c r="D21" s="11"/>
      <c r="E21" s="17">
        <f>SUM(B21:D21)</f>
        <v>523</v>
      </c>
      <c r="F21" s="21">
        <v>142</v>
      </c>
      <c r="G21" s="19">
        <v>53</v>
      </c>
      <c r="H21" s="9"/>
      <c r="I21" s="8">
        <f t="shared" si="2"/>
        <v>53</v>
      </c>
      <c r="J21" s="8">
        <f t="shared" si="3"/>
        <v>10.1338</v>
      </c>
      <c r="K21" s="12">
        <f t="shared" si="4"/>
        <v>37.3239</v>
      </c>
    </row>
    <row r="22" spans="1:11" ht="15.75" customHeight="1">
      <c r="A22" s="31" t="s">
        <v>36</v>
      </c>
      <c r="B22" s="14">
        <v>6459</v>
      </c>
      <c r="C22" s="11">
        <v>12107</v>
      </c>
      <c r="D22" s="11"/>
      <c r="E22" s="17">
        <v>18566</v>
      </c>
      <c r="F22" s="21">
        <v>2269</v>
      </c>
      <c r="G22" s="19">
        <v>2912</v>
      </c>
      <c r="H22" s="9"/>
      <c r="I22" s="8">
        <f t="shared" si="2"/>
        <v>2912</v>
      </c>
      <c r="J22" s="8">
        <f t="shared" si="3"/>
        <v>15.6846</v>
      </c>
      <c r="K22" s="12">
        <f t="shared" si="4"/>
        <v>128.3385</v>
      </c>
    </row>
    <row r="23" spans="1:11" ht="15.75" customHeight="1">
      <c r="A23" s="4" t="s">
        <v>2</v>
      </c>
      <c r="B23" s="13">
        <f aca="true" t="shared" si="5" ref="B23:G23">SUM(B24:B32)</f>
        <v>2707</v>
      </c>
      <c r="C23" s="10">
        <f t="shared" si="5"/>
        <v>4613</v>
      </c>
      <c r="D23" s="10"/>
      <c r="E23" s="18">
        <f t="shared" si="5"/>
        <v>7320</v>
      </c>
      <c r="F23" s="20">
        <f t="shared" si="5"/>
        <v>1269</v>
      </c>
      <c r="G23" s="13">
        <f t="shared" si="5"/>
        <v>461</v>
      </c>
      <c r="H23" s="10"/>
      <c r="I23" s="6">
        <f t="shared" si="2"/>
        <v>461</v>
      </c>
      <c r="J23" s="6">
        <f t="shared" si="3"/>
        <v>6.2978</v>
      </c>
      <c r="K23" s="7">
        <f t="shared" si="4"/>
        <v>36.3278</v>
      </c>
    </row>
    <row r="24" spans="1:11" ht="15.75" customHeight="1">
      <c r="A24" s="31" t="s">
        <v>37</v>
      </c>
      <c r="B24" s="14"/>
      <c r="C24" s="11">
        <v>9</v>
      </c>
      <c r="D24" s="11"/>
      <c r="E24" s="17">
        <f aca="true" t="shared" si="6" ref="E24:E31">SUM(B24:D24)</f>
        <v>9</v>
      </c>
      <c r="F24" s="21">
        <v>1</v>
      </c>
      <c r="G24" s="19">
        <v>2</v>
      </c>
      <c r="H24" s="9"/>
      <c r="I24" s="8">
        <f t="shared" si="2"/>
        <v>2</v>
      </c>
      <c r="J24" s="8">
        <f t="shared" si="3"/>
        <v>22.2222</v>
      </c>
      <c r="K24" s="12">
        <f t="shared" si="4"/>
        <v>200</v>
      </c>
    </row>
    <row r="25" spans="1:11" ht="15.75" customHeight="1">
      <c r="A25" s="31" t="s">
        <v>38</v>
      </c>
      <c r="B25" s="14">
        <v>5</v>
      </c>
      <c r="C25" s="11">
        <v>70</v>
      </c>
      <c r="D25" s="11"/>
      <c r="E25" s="17">
        <f t="shared" si="6"/>
        <v>75</v>
      </c>
      <c r="F25" s="21">
        <v>11</v>
      </c>
      <c r="G25" s="19">
        <v>3</v>
      </c>
      <c r="H25" s="9"/>
      <c r="I25" s="8">
        <f t="shared" si="2"/>
        <v>3</v>
      </c>
      <c r="J25" s="8">
        <f t="shared" si="3"/>
        <v>4</v>
      </c>
      <c r="K25" s="12">
        <f t="shared" si="4"/>
        <v>27.2727</v>
      </c>
    </row>
    <row r="26" spans="1:11" ht="15.75" customHeight="1">
      <c r="A26" s="31" t="s">
        <v>39</v>
      </c>
      <c r="B26" s="14"/>
      <c r="C26" s="11">
        <v>5</v>
      </c>
      <c r="D26" s="11"/>
      <c r="E26" s="17">
        <v>5</v>
      </c>
      <c r="F26" s="21"/>
      <c r="G26" s="19"/>
      <c r="H26" s="9"/>
      <c r="I26" s="8"/>
      <c r="J26" s="8"/>
      <c r="K26" s="12"/>
    </row>
    <row r="27" spans="1:11" ht="15.75" customHeight="1">
      <c r="A27" s="31" t="s">
        <v>40</v>
      </c>
      <c r="B27" s="14"/>
      <c r="C27" s="11">
        <v>9</v>
      </c>
      <c r="D27" s="11"/>
      <c r="E27" s="17">
        <f t="shared" si="6"/>
        <v>9</v>
      </c>
      <c r="F27" s="21"/>
      <c r="G27" s="19"/>
      <c r="H27" s="9"/>
      <c r="I27" s="8"/>
      <c r="J27" s="8"/>
      <c r="K27" s="12"/>
    </row>
    <row r="28" spans="1:11" ht="15.75" customHeight="1">
      <c r="A28" s="31" t="s">
        <v>41</v>
      </c>
      <c r="B28" s="14">
        <v>891</v>
      </c>
      <c r="C28" s="11">
        <v>952</v>
      </c>
      <c r="D28" s="11"/>
      <c r="E28" s="17">
        <v>1843</v>
      </c>
      <c r="F28" s="21">
        <v>439</v>
      </c>
      <c r="G28" s="19">
        <v>261</v>
      </c>
      <c r="H28" s="9"/>
      <c r="I28" s="8">
        <f t="shared" si="2"/>
        <v>261</v>
      </c>
      <c r="J28" s="8">
        <f t="shared" si="3"/>
        <v>14.1617</v>
      </c>
      <c r="K28" s="12">
        <f t="shared" si="4"/>
        <v>59.4533</v>
      </c>
    </row>
    <row r="29" spans="1:11" ht="15.75" customHeight="1">
      <c r="A29" s="31" t="s">
        <v>42</v>
      </c>
      <c r="B29" s="14">
        <v>464</v>
      </c>
      <c r="C29" s="11">
        <v>707</v>
      </c>
      <c r="D29" s="11"/>
      <c r="E29" s="17">
        <v>1171</v>
      </c>
      <c r="F29" s="21">
        <v>22</v>
      </c>
      <c r="G29" s="19">
        <v>26</v>
      </c>
      <c r="H29" s="9"/>
      <c r="I29" s="8">
        <f t="shared" si="2"/>
        <v>26</v>
      </c>
      <c r="J29" s="8">
        <f t="shared" si="3"/>
        <v>2.2203</v>
      </c>
      <c r="K29" s="12">
        <f t="shared" si="4"/>
        <v>118.1818</v>
      </c>
    </row>
    <row r="30" spans="1:11" ht="15.75" customHeight="1">
      <c r="A30" s="31" t="s">
        <v>43</v>
      </c>
      <c r="B30" s="14">
        <v>134</v>
      </c>
      <c r="C30" s="11">
        <v>532</v>
      </c>
      <c r="D30" s="11"/>
      <c r="E30" s="17">
        <v>666</v>
      </c>
      <c r="F30" s="21">
        <v>68</v>
      </c>
      <c r="G30" s="19">
        <v>33</v>
      </c>
      <c r="H30" s="9"/>
      <c r="I30" s="8">
        <f t="shared" si="2"/>
        <v>33</v>
      </c>
      <c r="J30" s="8">
        <f t="shared" si="3"/>
        <v>4.955</v>
      </c>
      <c r="K30" s="12">
        <f t="shared" si="4"/>
        <v>48.5294</v>
      </c>
    </row>
    <row r="31" spans="1:11" ht="15.75" customHeight="1">
      <c r="A31" s="31" t="s">
        <v>44</v>
      </c>
      <c r="B31" s="14">
        <v>304</v>
      </c>
      <c r="C31" s="11">
        <v>32</v>
      </c>
      <c r="D31" s="11"/>
      <c r="E31" s="17">
        <f t="shared" si="6"/>
        <v>336</v>
      </c>
      <c r="F31" s="21">
        <v>7</v>
      </c>
      <c r="G31" s="19">
        <v>3</v>
      </c>
      <c r="H31" s="9"/>
      <c r="I31" s="8">
        <f t="shared" si="2"/>
        <v>3</v>
      </c>
      <c r="J31" s="8">
        <f t="shared" si="3"/>
        <v>0.8929</v>
      </c>
      <c r="K31" s="12">
        <f t="shared" si="4"/>
        <v>42.8571</v>
      </c>
    </row>
    <row r="32" spans="1:11" ht="15.75" customHeight="1">
      <c r="A32" s="31" t="s">
        <v>45</v>
      </c>
      <c r="B32" s="14">
        <v>909</v>
      </c>
      <c r="C32" s="11">
        <v>2297</v>
      </c>
      <c r="D32" s="11"/>
      <c r="E32" s="17">
        <v>3206</v>
      </c>
      <c r="F32" s="21">
        <v>721</v>
      </c>
      <c r="G32" s="19">
        <v>133</v>
      </c>
      <c r="H32" s="9"/>
      <c r="I32" s="8">
        <f t="shared" si="2"/>
        <v>133</v>
      </c>
      <c r="J32" s="8">
        <f t="shared" si="3"/>
        <v>4.1485</v>
      </c>
      <c r="K32" s="12">
        <f t="shared" si="4"/>
        <v>18.4466</v>
      </c>
    </row>
    <row r="33" spans="1:11" ht="15.75" customHeight="1">
      <c r="A33" s="4" t="s">
        <v>6</v>
      </c>
      <c r="B33" s="13">
        <f aca="true" t="shared" si="7" ref="B33:G33">SUM(B34:B41)</f>
        <v>27742</v>
      </c>
      <c r="C33" s="10">
        <f t="shared" si="7"/>
        <v>100501</v>
      </c>
      <c r="D33" s="10">
        <f t="shared" si="7"/>
        <v>200</v>
      </c>
      <c r="E33" s="18">
        <f t="shared" si="7"/>
        <v>128442</v>
      </c>
      <c r="F33" s="20">
        <f t="shared" si="7"/>
        <v>13674</v>
      </c>
      <c r="G33" s="13">
        <f t="shared" si="7"/>
        <v>12785</v>
      </c>
      <c r="H33" s="10"/>
      <c r="I33" s="6">
        <f t="shared" si="2"/>
        <v>12785</v>
      </c>
      <c r="J33" s="6">
        <f t="shared" si="3"/>
        <v>9.9539</v>
      </c>
      <c r="K33" s="7">
        <f t="shared" si="4"/>
        <v>93.4986</v>
      </c>
    </row>
    <row r="34" spans="1:11" ht="15.75" customHeight="1">
      <c r="A34" s="31" t="s">
        <v>46</v>
      </c>
      <c r="B34" s="14">
        <v>198</v>
      </c>
      <c r="C34" s="11">
        <v>791</v>
      </c>
      <c r="D34" s="11"/>
      <c r="E34" s="17">
        <v>989</v>
      </c>
      <c r="F34" s="21">
        <v>72</v>
      </c>
      <c r="G34" s="19">
        <v>19</v>
      </c>
      <c r="H34" s="9"/>
      <c r="I34" s="8">
        <f t="shared" si="2"/>
        <v>19</v>
      </c>
      <c r="J34" s="8">
        <f t="shared" si="3"/>
        <v>1.9211</v>
      </c>
      <c r="K34" s="12">
        <f t="shared" si="4"/>
        <v>26.3889</v>
      </c>
    </row>
    <row r="35" spans="1:11" ht="15.75" customHeight="1">
      <c r="A35" s="31" t="s">
        <v>47</v>
      </c>
      <c r="B35" s="14">
        <v>683</v>
      </c>
      <c r="C35" s="11">
        <v>88685</v>
      </c>
      <c r="D35" s="11"/>
      <c r="E35" s="17">
        <v>89368</v>
      </c>
      <c r="F35" s="21">
        <v>8489</v>
      </c>
      <c r="G35" s="19">
        <v>10858</v>
      </c>
      <c r="H35" s="9"/>
      <c r="I35" s="8">
        <f t="shared" si="2"/>
        <v>10858</v>
      </c>
      <c r="J35" s="8">
        <f t="shared" si="3"/>
        <v>12.1498</v>
      </c>
      <c r="K35" s="12">
        <f t="shared" si="4"/>
        <v>127.9067</v>
      </c>
    </row>
    <row r="36" spans="1:11" ht="15.75" customHeight="1">
      <c r="A36" s="31" t="s">
        <v>48</v>
      </c>
      <c r="B36" s="14">
        <v>18053</v>
      </c>
      <c r="C36" s="11">
        <v>4588</v>
      </c>
      <c r="D36" s="11"/>
      <c r="E36" s="17">
        <v>22641</v>
      </c>
      <c r="F36" s="21">
        <v>2182</v>
      </c>
      <c r="G36" s="19">
        <v>812</v>
      </c>
      <c r="H36" s="9"/>
      <c r="I36" s="8">
        <f t="shared" si="2"/>
        <v>812</v>
      </c>
      <c r="J36" s="8">
        <f t="shared" si="3"/>
        <v>3.5864</v>
      </c>
      <c r="K36" s="12">
        <f t="shared" si="4"/>
        <v>37.2136</v>
      </c>
    </row>
    <row r="37" spans="1:11" ht="15.75" customHeight="1">
      <c r="A37" s="31" t="s">
        <v>49</v>
      </c>
      <c r="B37" s="14">
        <v>2068</v>
      </c>
      <c r="C37" s="11">
        <v>228</v>
      </c>
      <c r="D37" s="11"/>
      <c r="E37" s="17">
        <v>2296</v>
      </c>
      <c r="F37" s="21">
        <v>903</v>
      </c>
      <c r="G37" s="19">
        <v>5</v>
      </c>
      <c r="H37" s="9"/>
      <c r="I37" s="8">
        <f t="shared" si="2"/>
        <v>5</v>
      </c>
      <c r="J37" s="8"/>
      <c r="K37" s="12">
        <f t="shared" si="4"/>
        <v>0.5537</v>
      </c>
    </row>
    <row r="38" spans="1:11" ht="15.75" customHeight="1">
      <c r="A38" s="31" t="s">
        <v>50</v>
      </c>
      <c r="B38" s="14">
        <v>579</v>
      </c>
      <c r="C38" s="11">
        <v>1514</v>
      </c>
      <c r="D38" s="11">
        <v>200</v>
      </c>
      <c r="E38" s="17">
        <v>2292</v>
      </c>
      <c r="F38" s="21">
        <v>319</v>
      </c>
      <c r="G38" s="19">
        <v>266</v>
      </c>
      <c r="H38" s="9"/>
      <c r="I38" s="8">
        <f t="shared" si="2"/>
        <v>266</v>
      </c>
      <c r="J38" s="8">
        <f t="shared" si="3"/>
        <v>11.6056</v>
      </c>
      <c r="K38" s="12">
        <f t="shared" si="4"/>
        <v>83.3856</v>
      </c>
    </row>
    <row r="39" spans="1:11" ht="15.75" customHeight="1">
      <c r="A39" s="31" t="s">
        <v>51</v>
      </c>
      <c r="B39" s="14">
        <v>2320</v>
      </c>
      <c r="C39" s="11">
        <v>1989</v>
      </c>
      <c r="D39" s="11"/>
      <c r="E39" s="17">
        <v>4309</v>
      </c>
      <c r="F39" s="21">
        <v>1077</v>
      </c>
      <c r="G39" s="19">
        <v>498</v>
      </c>
      <c r="H39" s="9"/>
      <c r="I39" s="8">
        <f t="shared" si="2"/>
        <v>498</v>
      </c>
      <c r="J39" s="8">
        <f t="shared" si="3"/>
        <v>11.5572</v>
      </c>
      <c r="K39" s="12">
        <f t="shared" si="4"/>
        <v>46.2396</v>
      </c>
    </row>
    <row r="40" spans="1:11" ht="15.75" customHeight="1">
      <c r="A40" s="31" t="s">
        <v>52</v>
      </c>
      <c r="B40" s="14">
        <v>3841</v>
      </c>
      <c r="C40" s="11">
        <v>2675</v>
      </c>
      <c r="D40" s="11"/>
      <c r="E40" s="17">
        <v>6516</v>
      </c>
      <c r="F40" s="21">
        <v>632</v>
      </c>
      <c r="G40" s="19">
        <v>327</v>
      </c>
      <c r="H40" s="9"/>
      <c r="I40" s="8">
        <f t="shared" si="2"/>
        <v>327</v>
      </c>
      <c r="J40" s="8">
        <f t="shared" si="3"/>
        <v>5.0184</v>
      </c>
      <c r="K40" s="12">
        <f t="shared" si="4"/>
        <v>51.7405</v>
      </c>
    </row>
    <row r="41" spans="1:11" ht="15.75" customHeight="1">
      <c r="A41" s="31" t="s">
        <v>53</v>
      </c>
      <c r="B41" s="14"/>
      <c r="C41" s="11">
        <v>31</v>
      </c>
      <c r="D41" s="11" t="s">
        <v>14</v>
      </c>
      <c r="E41" s="17">
        <f>SUM(B41:D41)</f>
        <v>31</v>
      </c>
      <c r="F41" s="21"/>
      <c r="G41" s="19"/>
      <c r="H41" s="9"/>
      <c r="I41" s="8"/>
      <c r="J41" s="8"/>
      <c r="K41" s="12"/>
    </row>
    <row r="42" spans="1:11" ht="15.75" customHeight="1">
      <c r="A42" s="4" t="s">
        <v>7</v>
      </c>
      <c r="B42" s="13"/>
      <c r="C42" s="10">
        <f>C43</f>
        <v>2</v>
      </c>
      <c r="D42" s="10"/>
      <c r="E42" s="18">
        <f>E43</f>
        <v>2</v>
      </c>
      <c r="F42" s="20"/>
      <c r="G42" s="13"/>
      <c r="H42" s="10"/>
      <c r="I42" s="6"/>
      <c r="J42" s="6"/>
      <c r="K42" s="7"/>
    </row>
    <row r="43" spans="1:11" ht="15.75" customHeight="1">
      <c r="A43" s="31" t="s">
        <v>64</v>
      </c>
      <c r="B43" s="14"/>
      <c r="C43" s="11">
        <v>2</v>
      </c>
      <c r="D43" s="11"/>
      <c r="E43" s="17">
        <v>2</v>
      </c>
      <c r="F43" s="21"/>
      <c r="G43" s="19"/>
      <c r="H43" s="9"/>
      <c r="I43" s="8"/>
      <c r="J43" s="8"/>
      <c r="K43" s="12"/>
    </row>
    <row r="44" spans="1:11" ht="15.75" customHeight="1">
      <c r="A44" s="4" t="s">
        <v>54</v>
      </c>
      <c r="B44" s="13">
        <f>B45</f>
        <v>270</v>
      </c>
      <c r="C44" s="10">
        <f>C45</f>
        <v>234</v>
      </c>
      <c r="D44" s="10"/>
      <c r="E44" s="18">
        <f>E45</f>
        <v>504</v>
      </c>
      <c r="F44" s="20">
        <f>F45</f>
        <v>64</v>
      </c>
      <c r="G44" s="13">
        <f>G45</f>
        <v>45</v>
      </c>
      <c r="H44" s="10"/>
      <c r="I44" s="6">
        <f>I45</f>
        <v>45</v>
      </c>
      <c r="J44" s="6">
        <f aca="true" t="shared" si="8" ref="J44:J53">IF(E44&gt;0,ROUND(I44/E44*100,4),0)</f>
        <v>8.9286</v>
      </c>
      <c r="K44" s="7">
        <f aca="true" t="shared" si="9" ref="K44:K53">IF(F44&gt;0,ROUND(I44/F44*100,4),0)</f>
        <v>70.3125</v>
      </c>
    </row>
    <row r="45" spans="1:11" ht="15.75" customHeight="1">
      <c r="A45" s="31" t="s">
        <v>55</v>
      </c>
      <c r="B45" s="14">
        <v>270</v>
      </c>
      <c r="C45" s="11">
        <v>234</v>
      </c>
      <c r="D45" s="11"/>
      <c r="E45" s="17">
        <v>504</v>
      </c>
      <c r="F45" s="21">
        <v>64</v>
      </c>
      <c r="G45" s="19">
        <v>45</v>
      </c>
      <c r="H45" s="9"/>
      <c r="I45" s="8">
        <v>45</v>
      </c>
      <c r="J45" s="8">
        <f t="shared" si="8"/>
        <v>8.9286</v>
      </c>
      <c r="K45" s="12">
        <f t="shared" si="9"/>
        <v>70.3125</v>
      </c>
    </row>
    <row r="46" spans="1:11" ht="15.75" customHeight="1">
      <c r="A46" s="4" t="s">
        <v>65</v>
      </c>
      <c r="B46" s="13">
        <f aca="true" t="shared" si="10" ref="B46:G46">B47</f>
        <v>1</v>
      </c>
      <c r="C46" s="10">
        <f t="shared" si="10"/>
        <v>64</v>
      </c>
      <c r="D46" s="10"/>
      <c r="E46" s="18">
        <f t="shared" si="10"/>
        <v>65</v>
      </c>
      <c r="F46" s="20">
        <f t="shared" si="10"/>
        <v>3</v>
      </c>
      <c r="G46" s="13">
        <f t="shared" si="10"/>
        <v>1</v>
      </c>
      <c r="H46" s="10"/>
      <c r="I46" s="6">
        <f aca="true" t="shared" si="11" ref="I46:I53">G46+H46</f>
        <v>1</v>
      </c>
      <c r="J46" s="6">
        <f t="shared" si="8"/>
        <v>1.5385</v>
      </c>
      <c r="K46" s="7">
        <f t="shared" si="9"/>
        <v>33.3333</v>
      </c>
    </row>
    <row r="47" spans="1:11" ht="15.75" customHeight="1">
      <c r="A47" s="31" t="s">
        <v>56</v>
      </c>
      <c r="B47" s="14">
        <v>1</v>
      </c>
      <c r="C47" s="11">
        <v>64</v>
      </c>
      <c r="D47" s="11"/>
      <c r="E47" s="17">
        <v>65</v>
      </c>
      <c r="F47" s="21">
        <v>3</v>
      </c>
      <c r="G47" s="19">
        <v>1</v>
      </c>
      <c r="H47" s="9"/>
      <c r="I47" s="8">
        <f t="shared" si="11"/>
        <v>1</v>
      </c>
      <c r="J47" s="8">
        <f t="shared" si="8"/>
        <v>1.5385</v>
      </c>
      <c r="K47" s="12">
        <f t="shared" si="9"/>
        <v>33.3333</v>
      </c>
    </row>
    <row r="48" spans="1:11" ht="15.75" customHeight="1">
      <c r="A48" s="4" t="s">
        <v>8</v>
      </c>
      <c r="B48" s="13">
        <f>SUM(B49:B49)</f>
        <v>62</v>
      </c>
      <c r="C48" s="10">
        <f>SUM(C49:C49)</f>
        <v>262</v>
      </c>
      <c r="D48" s="10"/>
      <c r="E48" s="18">
        <f>SUM(E49:E49)</f>
        <v>324</v>
      </c>
      <c r="F48" s="20">
        <f>F49</f>
        <v>22</v>
      </c>
      <c r="G48" s="13">
        <f>G49</f>
        <v>4</v>
      </c>
      <c r="H48" s="10"/>
      <c r="I48" s="6">
        <f t="shared" si="11"/>
        <v>4</v>
      </c>
      <c r="J48" s="6">
        <f t="shared" si="8"/>
        <v>1.2346</v>
      </c>
      <c r="K48" s="7">
        <f t="shared" si="9"/>
        <v>18.1818</v>
      </c>
    </row>
    <row r="49" spans="1:11" ht="15.75" customHeight="1">
      <c r="A49" s="31" t="s">
        <v>57</v>
      </c>
      <c r="B49" s="14">
        <v>62</v>
      </c>
      <c r="C49" s="11">
        <v>262</v>
      </c>
      <c r="D49" s="11"/>
      <c r="E49" s="17">
        <v>324</v>
      </c>
      <c r="F49" s="21">
        <v>22</v>
      </c>
      <c r="G49" s="19">
        <v>4</v>
      </c>
      <c r="H49" s="9"/>
      <c r="I49" s="8">
        <f t="shared" si="11"/>
        <v>4</v>
      </c>
      <c r="J49" s="8">
        <f t="shared" si="8"/>
        <v>1.2346</v>
      </c>
      <c r="K49" s="12">
        <f t="shared" si="9"/>
        <v>18.1818</v>
      </c>
    </row>
    <row r="50" spans="1:11" ht="15.75" customHeight="1">
      <c r="A50" s="4" t="s">
        <v>9</v>
      </c>
      <c r="B50" s="13">
        <f aca="true" t="shared" si="12" ref="B50:G50">SUM(B51:B54)</f>
        <v>20</v>
      </c>
      <c r="C50" s="10">
        <f t="shared" si="12"/>
        <v>3798</v>
      </c>
      <c r="D50" s="10"/>
      <c r="E50" s="18">
        <f t="shared" si="12"/>
        <v>3818</v>
      </c>
      <c r="F50" s="20">
        <f t="shared" si="12"/>
        <v>93</v>
      </c>
      <c r="G50" s="13">
        <f t="shared" si="12"/>
        <v>69</v>
      </c>
      <c r="H50" s="10"/>
      <c r="I50" s="6">
        <f t="shared" si="11"/>
        <v>69</v>
      </c>
      <c r="J50" s="6">
        <f t="shared" si="8"/>
        <v>1.8072</v>
      </c>
      <c r="K50" s="7">
        <f t="shared" si="9"/>
        <v>74.1935</v>
      </c>
    </row>
    <row r="51" spans="1:11" ht="15.75" customHeight="1">
      <c r="A51" s="31" t="s">
        <v>58</v>
      </c>
      <c r="B51" s="14">
        <v>2</v>
      </c>
      <c r="C51" s="11">
        <v>71</v>
      </c>
      <c r="D51" s="11"/>
      <c r="E51" s="17">
        <v>73</v>
      </c>
      <c r="F51" s="21">
        <v>1</v>
      </c>
      <c r="G51" s="19">
        <v>1</v>
      </c>
      <c r="H51" s="9"/>
      <c r="I51" s="8">
        <f t="shared" si="11"/>
        <v>1</v>
      </c>
      <c r="J51" s="8">
        <f t="shared" si="8"/>
        <v>1.3699</v>
      </c>
      <c r="K51" s="12">
        <f t="shared" si="9"/>
        <v>100</v>
      </c>
    </row>
    <row r="52" spans="1:11" ht="15.75" customHeight="1">
      <c r="A52" s="31" t="s">
        <v>59</v>
      </c>
      <c r="B52" s="14">
        <v>1</v>
      </c>
      <c r="C52" s="11">
        <v>194</v>
      </c>
      <c r="D52" s="11"/>
      <c r="E52" s="17">
        <f>SUM(B52:D52)</f>
        <v>195</v>
      </c>
      <c r="F52" s="21">
        <v>2</v>
      </c>
      <c r="G52" s="19">
        <v>2</v>
      </c>
      <c r="H52" s="9"/>
      <c r="I52" s="8">
        <f t="shared" si="11"/>
        <v>2</v>
      </c>
      <c r="J52" s="8">
        <f t="shared" si="8"/>
        <v>1.0256</v>
      </c>
      <c r="K52" s="12">
        <f t="shared" si="9"/>
        <v>100</v>
      </c>
    </row>
    <row r="53" spans="1:11" ht="15.75" customHeight="1">
      <c r="A53" s="31" t="s">
        <v>60</v>
      </c>
      <c r="B53" s="14">
        <v>17</v>
      </c>
      <c r="C53" s="11">
        <v>3478</v>
      </c>
      <c r="D53" s="11"/>
      <c r="E53" s="17">
        <f>SUM(B53:D53)</f>
        <v>3495</v>
      </c>
      <c r="F53" s="21">
        <v>76</v>
      </c>
      <c r="G53" s="19">
        <v>66</v>
      </c>
      <c r="H53" s="9"/>
      <c r="I53" s="8">
        <f t="shared" si="11"/>
        <v>66</v>
      </c>
      <c r="J53" s="8">
        <f t="shared" si="8"/>
        <v>1.8884</v>
      </c>
      <c r="K53" s="12">
        <f t="shared" si="9"/>
        <v>86.8421</v>
      </c>
    </row>
    <row r="54" spans="1:11" ht="15.75" customHeight="1">
      <c r="A54" s="31" t="s">
        <v>61</v>
      </c>
      <c r="B54" s="14"/>
      <c r="C54" s="11">
        <v>55</v>
      </c>
      <c r="D54" s="11"/>
      <c r="E54" s="17">
        <f>SUM(B54:D54)</f>
        <v>55</v>
      </c>
      <c r="F54" s="21">
        <v>14</v>
      </c>
      <c r="G54" s="19"/>
      <c r="H54" s="9"/>
      <c r="I54" s="8"/>
      <c r="J54" s="8"/>
      <c r="K54" s="12"/>
    </row>
    <row r="55" spans="1:11" ht="24" customHeight="1">
      <c r="A55" s="30" t="s">
        <v>10</v>
      </c>
      <c r="B55" s="22">
        <f aca="true" t="shared" si="13" ref="B55:G55">B7+B50</f>
        <v>44977</v>
      </c>
      <c r="C55" s="23">
        <f t="shared" si="13"/>
        <v>275908</v>
      </c>
      <c r="D55" s="23">
        <f t="shared" si="13"/>
        <v>200</v>
      </c>
      <c r="E55" s="24">
        <f t="shared" si="13"/>
        <v>321083</v>
      </c>
      <c r="F55" s="25">
        <f t="shared" si="13"/>
        <v>42689</v>
      </c>
      <c r="G55" s="26">
        <f t="shared" si="13"/>
        <v>44957</v>
      </c>
      <c r="H55" s="23"/>
      <c r="I55" s="27">
        <f>G55+H55</f>
        <v>44957</v>
      </c>
      <c r="J55" s="27">
        <f>IF(E55&gt;0,ROUND(I55/E55*100,4),0)</f>
        <v>14.0017</v>
      </c>
      <c r="K55" s="28">
        <f>IF(F55&gt;0,ROUND(I55/F55*100,4),0)</f>
        <v>105.3128</v>
      </c>
    </row>
    <row r="56" spans="1:11" ht="54.75" customHeight="1">
      <c r="A56" s="32" t="s">
        <v>66</v>
      </c>
      <c r="B56" s="32"/>
      <c r="C56" s="32"/>
      <c r="D56" s="32"/>
      <c r="E56" s="32"/>
      <c r="F56" s="32"/>
      <c r="G56" s="32"/>
      <c r="H56" s="32"/>
      <c r="I56" s="32"/>
      <c r="J56" s="32"/>
      <c r="K56" s="29"/>
    </row>
    <row r="57" spans="1:11" ht="18" customHeight="1">
      <c r="A57" s="32" t="s">
        <v>67</v>
      </c>
      <c r="B57" s="33"/>
      <c r="C57" s="33"/>
      <c r="D57" s="33"/>
      <c r="E57" s="33"/>
      <c r="F57" s="33"/>
      <c r="G57" s="33"/>
      <c r="H57" s="33"/>
      <c r="I57" s="33"/>
      <c r="J57" s="33"/>
      <c r="K57" s="29"/>
    </row>
    <row r="72" ht="16.5">
      <c r="A72" s="3"/>
    </row>
    <row r="73" ht="16.5">
      <c r="A73" s="3"/>
    </row>
    <row r="74" ht="16.5">
      <c r="A74" s="3"/>
    </row>
    <row r="75" ht="16.5">
      <c r="A75" s="3"/>
    </row>
    <row r="76" ht="16.5">
      <c r="A76" s="3"/>
    </row>
    <row r="77" ht="16.5">
      <c r="A77" s="3"/>
    </row>
    <row r="78" ht="16.5">
      <c r="A78" s="3"/>
    </row>
    <row r="79" ht="16.5">
      <c r="A79" s="3"/>
    </row>
    <row r="80" ht="16.5">
      <c r="A80" s="3"/>
    </row>
    <row r="81" ht="16.5">
      <c r="A81" s="3"/>
    </row>
    <row r="82" ht="16.5">
      <c r="A82" s="3"/>
    </row>
    <row r="83" ht="16.5">
      <c r="A83" s="3"/>
    </row>
    <row r="84" ht="16.5">
      <c r="A84" s="3"/>
    </row>
    <row r="85" ht="16.5">
      <c r="A85" s="3"/>
    </row>
    <row r="86" ht="16.5">
      <c r="A86" s="3"/>
    </row>
    <row r="87" ht="16.5">
      <c r="A87" s="3"/>
    </row>
    <row r="88" ht="16.5">
      <c r="A88" s="3"/>
    </row>
    <row r="89" ht="16.5">
      <c r="A89" s="3"/>
    </row>
    <row r="90" ht="16.5">
      <c r="A90" s="3"/>
    </row>
    <row r="91" ht="16.5">
      <c r="A91" s="3"/>
    </row>
    <row r="92" ht="16.5">
      <c r="A92" s="3"/>
    </row>
    <row r="93" ht="16.5">
      <c r="A93" s="3"/>
    </row>
    <row r="94" ht="16.5">
      <c r="A94" s="3"/>
    </row>
    <row r="95" ht="16.5">
      <c r="A95" s="3"/>
    </row>
    <row r="96" ht="16.5">
      <c r="A96" s="3"/>
    </row>
    <row r="97" ht="16.5">
      <c r="A97" s="3"/>
    </row>
    <row r="98" ht="16.5">
      <c r="A98" s="3"/>
    </row>
    <row r="99" ht="16.5">
      <c r="A99" s="3"/>
    </row>
    <row r="100" ht="16.5">
      <c r="A100" s="3"/>
    </row>
    <row r="101" ht="16.5">
      <c r="A101" s="3"/>
    </row>
    <row r="102" ht="16.5">
      <c r="A102" s="3"/>
    </row>
    <row r="103" ht="16.5">
      <c r="A103" s="3"/>
    </row>
    <row r="104" ht="16.5">
      <c r="A104" s="3"/>
    </row>
    <row r="105" ht="16.5">
      <c r="A105" s="3"/>
    </row>
    <row r="106" ht="16.5">
      <c r="A106" s="3"/>
    </row>
    <row r="107" ht="16.5">
      <c r="A107" s="3"/>
    </row>
    <row r="108" ht="16.5">
      <c r="A108" s="3"/>
    </row>
    <row r="109" ht="16.5">
      <c r="A109" s="3"/>
    </row>
    <row r="110" ht="16.5">
      <c r="A110" s="3"/>
    </row>
    <row r="111" ht="16.5">
      <c r="A111" s="3"/>
    </row>
    <row r="112" ht="16.5">
      <c r="A112" s="3"/>
    </row>
    <row r="113" ht="16.5">
      <c r="A113" s="3"/>
    </row>
    <row r="114" ht="16.5">
      <c r="A114" s="3"/>
    </row>
    <row r="115" ht="16.5">
      <c r="A115" s="3"/>
    </row>
    <row r="116" ht="16.5">
      <c r="A116" s="3"/>
    </row>
    <row r="117" ht="16.5">
      <c r="A117" s="3"/>
    </row>
    <row r="118" ht="16.5">
      <c r="A118" s="3"/>
    </row>
    <row r="119" ht="16.5">
      <c r="A119" s="3"/>
    </row>
    <row r="120" ht="16.5">
      <c r="A120" s="3"/>
    </row>
    <row r="121" ht="16.5">
      <c r="A121" s="3"/>
    </row>
    <row r="122" ht="16.5">
      <c r="A122" s="3"/>
    </row>
    <row r="123" ht="16.5">
      <c r="A123" s="3"/>
    </row>
    <row r="124" ht="16.5">
      <c r="A124" s="3"/>
    </row>
    <row r="125" ht="16.5">
      <c r="A125" s="3"/>
    </row>
    <row r="126" ht="16.5">
      <c r="A126" s="3"/>
    </row>
    <row r="127" ht="16.5">
      <c r="A127" s="3"/>
    </row>
    <row r="128" ht="16.5">
      <c r="A128" s="3"/>
    </row>
    <row r="129" ht="16.5">
      <c r="A129" s="3"/>
    </row>
    <row r="130" ht="16.5">
      <c r="A130" s="3"/>
    </row>
    <row r="131" ht="16.5">
      <c r="A131" s="3"/>
    </row>
    <row r="132" ht="16.5">
      <c r="A132" s="3"/>
    </row>
    <row r="133" ht="16.5">
      <c r="A133" s="3"/>
    </row>
    <row r="134" ht="16.5">
      <c r="A134" s="3"/>
    </row>
    <row r="135" ht="16.5">
      <c r="A135" s="3"/>
    </row>
    <row r="136" ht="16.5">
      <c r="A136" s="3"/>
    </row>
    <row r="137" ht="16.5">
      <c r="A137" s="3"/>
    </row>
    <row r="138" ht="16.5">
      <c r="A138" s="3"/>
    </row>
  </sheetData>
  <mergeCells count="15">
    <mergeCell ref="A2:K2"/>
    <mergeCell ref="B5:B6"/>
    <mergeCell ref="C5:C6"/>
    <mergeCell ref="D5:D6"/>
    <mergeCell ref="E5:E6"/>
    <mergeCell ref="H5:H6"/>
    <mergeCell ref="I5:I6"/>
    <mergeCell ref="B4:E4"/>
    <mergeCell ref="A57:J57"/>
    <mergeCell ref="A4:A6"/>
    <mergeCell ref="F4:F6"/>
    <mergeCell ref="G4:K4"/>
    <mergeCell ref="J5:J6"/>
    <mergeCell ref="K5:K6"/>
    <mergeCell ref="A56:J56"/>
  </mergeCells>
  <printOptions horizontalCentered="1"/>
  <pageMargins left="0.45" right="0.52" top="0.42" bottom="0.45" header="0.34" footer="0.27"/>
  <pageSetup horizontalDpi="600" verticalDpi="600" orientation="landscape" pageOrder="overThenDown" paperSize="9" r:id="rId1"/>
  <headerFooter alignWithMargins="0">
    <oddFooter>&amp;C&amp;"Times New Roman,標準"&amp;P+15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2001-05-21T03:40:35Z</cp:lastPrinted>
  <dcterms:created xsi:type="dcterms:W3CDTF">2000-02-23T02:18:29Z</dcterms:created>
  <dcterms:modified xsi:type="dcterms:W3CDTF">2008-11-13T10:07:23Z</dcterms:modified>
  <cp:category>I14</cp:category>
  <cp:version/>
  <cp:contentType/>
  <cp:contentStatus/>
</cp:coreProperties>
</file>