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1745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<sst xmlns="http://schemas.openxmlformats.org/spreadsheetml/2006/main" count="65" uniqueCount="56">
  <si>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單位：美金元</t>
  </si>
  <si>
    <t>營業收入</t>
  </si>
  <si>
    <t>借款收入</t>
  </si>
  <si>
    <t>其他收入</t>
  </si>
  <si>
    <t>營業支出</t>
  </si>
  <si>
    <t>固定資產建設　  　改良擴充支出</t>
  </si>
  <si>
    <t>償債支出</t>
  </si>
  <si>
    <t>其他支出</t>
  </si>
  <si>
    <t>中央銀行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</si>
  <si>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</si>
  <si>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</si>
  <si>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</si>
  <si>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</si>
  <si>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</si>
  <si>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</si>
  <si>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</si>
  <si>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</si>
  <si>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中國輸出入銀行</t>
  </si>
  <si>
    <t>中央存款保險股份有限公司</t>
  </si>
  <si>
    <t>合作金庫銀行股份有限公司</t>
  </si>
  <si>
    <t>中華電信股份有限公司</t>
  </si>
  <si>
    <t>交通部臺灣鐵路管理局</t>
  </si>
  <si>
    <t>交通部基隆港務局</t>
  </si>
  <si>
    <t>交通部臺中港務局</t>
  </si>
  <si>
    <t>交通部高雄港務局</t>
  </si>
  <si>
    <t>榮民工程股份有限公司</t>
  </si>
  <si>
    <t>總計</t>
  </si>
  <si>
    <t>AA  483</t>
  </si>
  <si>
    <t>AA  485</t>
  </si>
  <si>
    <t>484 AA</t>
  </si>
  <si>
    <t>482 AA</t>
  </si>
  <si>
    <t>機      關      名      稱</t>
  </si>
  <si>
    <t>收                                                                   入</t>
  </si>
  <si>
    <t>支                                                                                出</t>
  </si>
  <si>
    <t>合計</t>
  </si>
  <si>
    <t>差           額</t>
  </si>
  <si>
    <t>單位：美金元</t>
  </si>
  <si>
    <r>
      <t>收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2"/>
        <rFont val="新細明體"/>
        <family val="1"/>
      </rPr>
      <t>入</t>
    </r>
  </si>
  <si>
    <r>
      <t>支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新細明體"/>
        <family val="1"/>
      </rPr>
      <t>出</t>
    </r>
  </si>
  <si>
    <r>
      <t>機</t>
    </r>
    <r>
      <rPr>
        <sz val="13"/>
        <rFont val="Times New Roman"/>
        <family val="1"/>
      </rPr>
      <t xml:space="preserve">      </t>
    </r>
    <r>
      <rPr>
        <sz val="13"/>
        <rFont val="新細明體"/>
        <family val="1"/>
      </rPr>
      <t>關</t>
    </r>
    <r>
      <rPr>
        <sz val="13"/>
        <rFont val="Times New Roman"/>
        <family val="1"/>
      </rPr>
      <t xml:space="preserve">      </t>
    </r>
    <r>
      <rPr>
        <sz val="13"/>
        <rFont val="新細明體"/>
        <family val="1"/>
      </rPr>
      <t>名</t>
    </r>
    <r>
      <rPr>
        <sz val="13"/>
        <rFont val="Times New Roman"/>
        <family val="1"/>
      </rPr>
      <t xml:space="preserve">      </t>
    </r>
    <r>
      <rPr>
        <sz val="13"/>
        <rFont val="新細明體"/>
        <family val="1"/>
      </rPr>
      <t>稱</t>
    </r>
  </si>
  <si>
    <r>
      <t>固定資產建設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改良擴充支出</t>
    </r>
  </si>
  <si>
    <r>
      <t>差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額</t>
    </r>
  </si>
  <si>
    <t>交　　通　　部　　主　　管</t>
  </si>
  <si>
    <t>行　　政　　院　　主　　管</t>
  </si>
  <si>
    <t>經　　濟　　部　　主　　管</t>
  </si>
  <si>
    <t>財　　政　　部　　主　　管</t>
  </si>
  <si>
    <t>支　綜　計　表</t>
  </si>
  <si>
    <t>行政院國軍退除役官兵
輔導委員會主管</t>
  </si>
  <si>
    <r>
      <t>支　綜　計　表　</t>
    </r>
    <r>
      <rPr>
        <b/>
        <sz val="14"/>
        <rFont val="Times New Roman"/>
        <family val="1"/>
      </rPr>
      <t>(</t>
    </r>
    <r>
      <rPr>
        <b/>
        <sz val="14"/>
        <rFont val="華康粗明體"/>
        <family val="3"/>
      </rPr>
      <t>續</t>
    </r>
    <r>
      <rPr>
        <b/>
        <sz val="14"/>
        <rFont val="Times New Roman"/>
        <family val="1"/>
      </rPr>
      <t>)</t>
    </r>
  </si>
  <si>
    <t>中央信託局股份有限公司</t>
  </si>
  <si>
    <t>臺灣銀行股份有限公司</t>
  </si>
  <si>
    <t>臺灣土地銀行股份有限公司</t>
  </si>
  <si>
    <t>臺灣菸酒股份有限公司</t>
  </si>
  <si>
    <t>中華郵政股份有限公司</t>
  </si>
  <si>
    <t>丁九、 外　幣　收</t>
  </si>
  <si>
    <r>
      <t>丁九、</t>
    </r>
    <r>
      <rPr>
        <b/>
        <sz val="22"/>
        <rFont val="Times New Roman"/>
        <family val="1"/>
      </rPr>
      <t xml:space="preserve"> </t>
    </r>
    <r>
      <rPr>
        <b/>
        <sz val="22"/>
        <rFont val="華康粗明體"/>
        <family val="3"/>
      </rPr>
      <t>外　幣　收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</si>
</sst>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10"/>
      <color indexed="9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sz val="22"/>
      <name val="華康粗明體"/>
      <family val="3"/>
    </font>
    <font>
      <sz val="10"/>
      <name val="華康中黑體"/>
      <family val="3"/>
    </font>
    <font>
      <sz val="11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新細明體"/>
      <family val="1"/>
    </font>
    <font>
      <sz val="13"/>
      <name val="華康中黑體"/>
      <family val="3"/>
    </font>
    <font>
      <sz val="13"/>
      <name val="Times New Roman"/>
      <family val="1"/>
    </font>
    <font>
      <sz val="13"/>
      <name val="細明體"/>
      <family val="3"/>
    </font>
    <font>
      <sz val="12"/>
      <name val="細明體"/>
      <family val="3"/>
    </font>
    <font>
      <sz val="12"/>
      <color indexed="9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華康粗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horizontal="distributed" vertical="center" wrapText="1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horizontal="distributed" vertical="center"/>
    </xf>
    <xf numFmtId="3" fontId="14" fillId="0" borderId="0" xfId="0" applyNumberFormat="1" applyFont="1" applyAlignment="1">
      <alignment wrapText="1"/>
    </xf>
    <xf numFmtId="3" fontId="11" fillId="0" borderId="0" xfId="0" applyNumberFormat="1" applyFont="1" applyBorder="1" applyAlignment="1">
      <alignment horizontal="distributed" vertical="top"/>
    </xf>
    <xf numFmtId="3" fontId="17" fillId="0" borderId="2" xfId="0" applyNumberFormat="1" applyFont="1" applyBorder="1" applyAlignment="1">
      <alignment horizontal="distributed" vertical="top"/>
    </xf>
    <xf numFmtId="3" fontId="18" fillId="0" borderId="0" xfId="0" applyNumberFormat="1" applyFont="1" applyAlignment="1">
      <alignment horizontal="distributed" vertical="center" wrapText="1"/>
    </xf>
    <xf numFmtId="3" fontId="18" fillId="0" borderId="0" xfId="0" applyNumberFormat="1" applyFont="1" applyBorder="1" applyAlignment="1">
      <alignment horizontal="distributed" vertical="center" wrapText="1"/>
    </xf>
    <xf numFmtId="3" fontId="10" fillId="0" borderId="3" xfId="0" applyNumberFormat="1" applyFont="1" applyBorder="1" applyAlignment="1">
      <alignment horizontal="distributed" vertical="center"/>
    </xf>
    <xf numFmtId="3" fontId="10" fillId="0" borderId="3" xfId="0" applyNumberFormat="1" applyFont="1" applyBorder="1" applyAlignment="1">
      <alignment horizontal="distributed" vertical="center" wrapText="1"/>
    </xf>
    <xf numFmtId="3" fontId="0" fillId="0" borderId="4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/>
    </xf>
    <xf numFmtId="3" fontId="13" fillId="0" borderId="0" xfId="0" applyNumberFormat="1" applyFont="1" applyAlignment="1">
      <alignment horizontal="distributed" vertical="center" wrapText="1"/>
    </xf>
    <xf numFmtId="3" fontId="13" fillId="0" borderId="1" xfId="0" applyNumberFormat="1" applyFont="1" applyBorder="1" applyAlignment="1">
      <alignment horizontal="distributed" vertical="center" wrapText="1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distributed" vertical="center"/>
    </xf>
    <xf numFmtId="3" fontId="0" fillId="0" borderId="3" xfId="0" applyNumberFormat="1" applyFont="1" applyBorder="1" applyAlignment="1">
      <alignment horizontal="distributed" vertical="center" wrapText="1"/>
    </xf>
    <xf numFmtId="3" fontId="0" fillId="0" borderId="4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/>
    </xf>
    <xf numFmtId="3" fontId="22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distributed" vertical="center"/>
    </xf>
    <xf numFmtId="3" fontId="0" fillId="0" borderId="0" xfId="0" applyNumberFormat="1" applyFont="1" applyBorder="1" applyAlignment="1">
      <alignment horizontal="center" vertical="top"/>
    </xf>
    <xf numFmtId="3" fontId="10" fillId="0" borderId="5" xfId="0" applyNumberFormat="1" applyFont="1" applyBorder="1" applyAlignment="1">
      <alignment horizontal="distributed" vertical="center"/>
    </xf>
    <xf numFmtId="3" fontId="0" fillId="0" borderId="5" xfId="0" applyNumberFormat="1" applyFont="1" applyBorder="1" applyAlignment="1">
      <alignment horizontal="distributed" vertical="center"/>
    </xf>
    <xf numFmtId="3" fontId="11" fillId="0" borderId="0" xfId="0" applyNumberFormat="1" applyFont="1" applyAlignment="1">
      <alignment horizontal="center" wrapText="1"/>
    </xf>
    <xf numFmtId="3" fontId="14" fillId="0" borderId="2" xfId="0" applyNumberFormat="1" applyFont="1" applyBorder="1" applyAlignment="1">
      <alignment horizontal="distributed" vertical="top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1"/>
  <sheetViews>
    <sheetView tabSelected="1" zoomScale="75" zoomScaleNormal="75" workbookViewId="0" topLeftCell="A22">
      <selection activeCell="A35" sqref="A35"/>
    </sheetView>
  </sheetViews>
  <sheetFormatPr defaultColWidth="9.00390625" defaultRowHeight="16.5"/>
  <cols>
    <col min="1" max="1" width="34.375" style="8" customWidth="1"/>
    <col min="2" max="2" width="17.00390625" style="8" customWidth="1"/>
    <col min="3" max="3" width="14.75390625" style="8" customWidth="1"/>
    <col min="4" max="4" width="13.50390625" style="8" customWidth="1"/>
    <col min="5" max="5" width="15.375" style="8" customWidth="1"/>
    <col min="6" max="6" width="15.875" style="8" customWidth="1"/>
    <col min="7" max="7" width="16.25390625" style="8" customWidth="1"/>
    <col min="8" max="9" width="14.50390625" style="8" customWidth="1"/>
    <col min="10" max="10" width="17.125" style="8" customWidth="1"/>
    <col min="11" max="11" width="17.00390625" style="8" customWidth="1"/>
  </cols>
  <sheetData>
    <row r="1" spans="1:25" ht="15" customHeight="1">
      <c r="A1" s="6" t="s">
        <v>30</v>
      </c>
      <c r="B1" s="5"/>
      <c r="C1" s="5"/>
      <c r="D1" s="5"/>
      <c r="E1" s="5"/>
      <c r="F1" s="5"/>
      <c r="G1" s="5"/>
      <c r="H1" s="5"/>
      <c r="I1" s="5"/>
      <c r="J1" s="5"/>
      <c r="K1" s="7" t="s">
        <v>27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14"/>
    </row>
    <row r="2" spans="1:25" s="16" customFormat="1" ht="35.25" customHeight="1">
      <c r="A2" s="62" t="s">
        <v>54</v>
      </c>
      <c r="B2" s="63"/>
      <c r="C2" s="63"/>
      <c r="D2" s="63"/>
      <c r="E2" s="63"/>
      <c r="F2" s="64" t="s">
        <v>46</v>
      </c>
      <c r="G2" s="65"/>
      <c r="H2" s="65"/>
      <c r="I2" s="65"/>
      <c r="J2" s="65"/>
      <c r="K2" s="65"/>
      <c r="Y2" s="17"/>
    </row>
    <row r="3" spans="1:25" s="1" customFormat="1" ht="22.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38" t="s">
        <v>36</v>
      </c>
      <c r="Y3" s="18"/>
    </row>
    <row r="4" spans="1:25" s="1" customFormat="1" ht="33.75" customHeight="1">
      <c r="A4" s="27"/>
      <c r="B4" s="66" t="s">
        <v>32</v>
      </c>
      <c r="C4" s="67"/>
      <c r="D4" s="67"/>
      <c r="E4" s="68"/>
      <c r="F4" s="67" t="s">
        <v>33</v>
      </c>
      <c r="G4" s="67"/>
      <c r="H4" s="67"/>
      <c r="I4" s="67"/>
      <c r="J4" s="68"/>
      <c r="K4" s="5"/>
      <c r="Y4" s="18"/>
    </row>
    <row r="5" spans="1:25" s="1" customFormat="1" ht="50.25" customHeight="1">
      <c r="A5" s="32" t="s">
        <v>31</v>
      </c>
      <c r="B5" s="35" t="s">
        <v>1</v>
      </c>
      <c r="C5" s="35" t="s">
        <v>2</v>
      </c>
      <c r="D5" s="35" t="s">
        <v>3</v>
      </c>
      <c r="E5" s="35" t="s">
        <v>34</v>
      </c>
      <c r="F5" s="58" t="s">
        <v>4</v>
      </c>
      <c r="G5" s="36" t="s">
        <v>5</v>
      </c>
      <c r="H5" s="35" t="s">
        <v>6</v>
      </c>
      <c r="I5" s="35" t="s">
        <v>7</v>
      </c>
      <c r="J5" s="35" t="s">
        <v>34</v>
      </c>
      <c r="K5" s="37" t="s">
        <v>35</v>
      </c>
      <c r="Y5" s="18"/>
    </row>
    <row r="6" spans="1:25" s="1" customFormat="1" ht="6.75" customHeight="1">
      <c r="A6" s="31"/>
      <c r="B6" s="19"/>
      <c r="C6" s="19"/>
      <c r="D6" s="19"/>
      <c r="E6" s="19"/>
      <c r="F6" s="19"/>
      <c r="G6" s="20"/>
      <c r="H6" s="19"/>
      <c r="I6" s="19"/>
      <c r="J6" s="19"/>
      <c r="K6" s="21"/>
      <c r="Y6" s="18"/>
    </row>
    <row r="7" spans="1:25" s="12" customFormat="1" ht="30" customHeight="1">
      <c r="A7" s="60" t="s">
        <v>43</v>
      </c>
      <c r="B7" s="22">
        <f>+B8</f>
        <v>5874000350</v>
      </c>
      <c r="C7" s="22"/>
      <c r="D7" s="22"/>
      <c r="E7" s="22">
        <f>+E8</f>
        <v>5874000350</v>
      </c>
      <c r="F7" s="22">
        <f>+F8</f>
        <v>33528261</v>
      </c>
      <c r="G7" s="22">
        <f>+G8</f>
        <v>334550</v>
      </c>
      <c r="H7" s="22"/>
      <c r="I7" s="22"/>
      <c r="J7" s="22">
        <f>+J8</f>
        <v>33862811</v>
      </c>
      <c r="K7" s="22">
        <f>SUM(K8)</f>
        <v>5840137539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Y7" s="15"/>
    </row>
    <row r="8" spans="1:25" s="12" customFormat="1" ht="27" customHeight="1">
      <c r="A8" s="33" t="s">
        <v>8</v>
      </c>
      <c r="B8" s="23">
        <v>5874000350</v>
      </c>
      <c r="C8" s="23"/>
      <c r="D8" s="23"/>
      <c r="E8" s="23">
        <f>SUM(B8:D8)</f>
        <v>5874000350</v>
      </c>
      <c r="F8" s="23">
        <v>33528261</v>
      </c>
      <c r="G8" s="23">
        <v>334550</v>
      </c>
      <c r="H8" s="23"/>
      <c r="I8" s="23"/>
      <c r="J8" s="23">
        <f>SUM(F8:I8)</f>
        <v>33862811</v>
      </c>
      <c r="K8" s="23">
        <f>+E8-J8</f>
        <v>5840137539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Y8" s="15"/>
    </row>
    <row r="9" spans="1:25" s="12" customFormat="1" ht="7.5" customHeight="1">
      <c r="A9" s="39"/>
      <c r="B9" s="23"/>
      <c r="C9" s="23"/>
      <c r="D9" s="23"/>
      <c r="E9" s="23"/>
      <c r="F9" s="23"/>
      <c r="G9" s="23"/>
      <c r="H9" s="23"/>
      <c r="I9" s="23"/>
      <c r="J9" s="23"/>
      <c r="K9" s="2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Y9" s="15"/>
    </row>
    <row r="10" spans="1:25" s="12" customFormat="1" ht="30" customHeight="1">
      <c r="A10" s="60" t="s">
        <v>44</v>
      </c>
      <c r="B10" s="22">
        <f aca="true" t="shared" si="0" ref="B10:K10">SUM(B11:B18)</f>
        <v>2486996167</v>
      </c>
      <c r="C10" s="22">
        <f t="shared" si="0"/>
        <v>702793048</v>
      </c>
      <c r="D10" s="22">
        <f t="shared" si="0"/>
        <v>16339419</v>
      </c>
      <c r="E10" s="22">
        <f t="shared" si="0"/>
        <v>3206128634</v>
      </c>
      <c r="F10" s="22">
        <f t="shared" si="0"/>
        <v>8825432425</v>
      </c>
      <c r="G10" s="22">
        <f t="shared" si="0"/>
        <v>823644725</v>
      </c>
      <c r="H10" s="22">
        <f t="shared" si="0"/>
        <v>502793048</v>
      </c>
      <c r="I10" s="22">
        <f t="shared" si="0"/>
        <v>10486406</v>
      </c>
      <c r="J10" s="22">
        <f t="shared" si="0"/>
        <v>10162356604</v>
      </c>
      <c r="K10" s="22">
        <f t="shared" si="0"/>
        <v>-6956227970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Y10" s="15"/>
    </row>
    <row r="11" spans="1:25" s="12" customFormat="1" ht="27" customHeight="1">
      <c r="A11" s="33" t="s">
        <v>9</v>
      </c>
      <c r="B11" s="23">
        <v>35971362</v>
      </c>
      <c r="C11" s="23"/>
      <c r="D11" s="23">
        <v>1283767</v>
      </c>
      <c r="E11" s="23">
        <f aca="true" t="shared" si="1" ref="E11:E17">SUM(B11:D11)</f>
        <v>37255129</v>
      </c>
      <c r="F11" s="23">
        <v>233855608</v>
      </c>
      <c r="G11" s="23"/>
      <c r="H11" s="23"/>
      <c r="I11" s="23"/>
      <c r="J11" s="23">
        <f>SUM(F11:I11)</f>
        <v>233855608</v>
      </c>
      <c r="K11" s="23">
        <f aca="true" t="shared" si="2" ref="K11:K18">+E11-J11</f>
        <v>-196600479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Y11" s="15"/>
    </row>
    <row r="12" spans="1:25" s="12" customFormat="1" ht="27" customHeight="1">
      <c r="A12" s="33" t="s">
        <v>10</v>
      </c>
      <c r="B12" s="23">
        <v>31418182</v>
      </c>
      <c r="C12" s="23"/>
      <c r="D12" s="23"/>
      <c r="E12" s="23">
        <f t="shared" si="1"/>
        <v>31418182</v>
      </c>
      <c r="F12" s="23">
        <v>6801576</v>
      </c>
      <c r="G12" s="23"/>
      <c r="H12" s="23"/>
      <c r="I12" s="23"/>
      <c r="J12" s="23">
        <f aca="true" t="shared" si="3" ref="J12:J18">SUM(F12:I12)</f>
        <v>6801576</v>
      </c>
      <c r="K12" s="23">
        <f t="shared" si="2"/>
        <v>24616606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Y12" s="15"/>
    </row>
    <row r="13" spans="1:25" s="12" customFormat="1" ht="27.75" customHeight="1">
      <c r="A13" s="33" t="s">
        <v>11</v>
      </c>
      <c r="B13" s="23">
        <v>430165000</v>
      </c>
      <c r="C13" s="23"/>
      <c r="D13" s="23"/>
      <c r="E13" s="23">
        <f t="shared" si="1"/>
        <v>430165000</v>
      </c>
      <c r="F13" s="23">
        <v>174993759</v>
      </c>
      <c r="G13" s="23">
        <v>3128058</v>
      </c>
      <c r="H13" s="23"/>
      <c r="I13" s="23"/>
      <c r="J13" s="23">
        <f t="shared" si="3"/>
        <v>178121817</v>
      </c>
      <c r="K13" s="23">
        <f t="shared" si="2"/>
        <v>252043183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Y13" s="15"/>
    </row>
    <row r="14" spans="1:25" s="12" customFormat="1" ht="27.75" customHeight="1">
      <c r="A14" s="33" t="s">
        <v>12</v>
      </c>
      <c r="B14" s="23">
        <v>1837696000</v>
      </c>
      <c r="C14" s="23"/>
      <c r="D14" s="23"/>
      <c r="E14" s="23">
        <f t="shared" si="1"/>
        <v>1837696000</v>
      </c>
      <c r="F14" s="23">
        <v>7581530983</v>
      </c>
      <c r="G14" s="23">
        <v>97295000</v>
      </c>
      <c r="H14" s="23"/>
      <c r="I14" s="23">
        <v>6581768</v>
      </c>
      <c r="J14" s="23">
        <f t="shared" si="3"/>
        <v>7685407751</v>
      </c>
      <c r="K14" s="23">
        <f t="shared" si="2"/>
        <v>-5847711751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Y14" s="15"/>
    </row>
    <row r="15" spans="1:25" s="12" customFormat="1" ht="27.75" customHeight="1">
      <c r="A15" s="33" t="s">
        <v>13</v>
      </c>
      <c r="B15" s="23"/>
      <c r="C15" s="23">
        <v>702793048</v>
      </c>
      <c r="D15" s="23">
        <v>15055652</v>
      </c>
      <c r="E15" s="23">
        <f t="shared" si="1"/>
        <v>717848700</v>
      </c>
      <c r="F15" s="23">
        <v>653683552</v>
      </c>
      <c r="G15" s="23">
        <v>721785000</v>
      </c>
      <c r="H15" s="23">
        <v>502793048</v>
      </c>
      <c r="I15" s="23">
        <v>3904638</v>
      </c>
      <c r="J15" s="23">
        <f t="shared" si="3"/>
        <v>1882166238</v>
      </c>
      <c r="K15" s="23">
        <f t="shared" si="2"/>
        <v>-1164317538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Y15" s="15"/>
    </row>
    <row r="16" spans="1:25" s="12" customFormat="1" ht="27" customHeight="1">
      <c r="A16" s="33" t="s">
        <v>14</v>
      </c>
      <c r="B16" s="23">
        <v>143255623</v>
      </c>
      <c r="C16" s="23"/>
      <c r="D16" s="23"/>
      <c r="E16" s="23">
        <f t="shared" si="1"/>
        <v>143255623</v>
      </c>
      <c r="F16" s="23">
        <v>125318113</v>
      </c>
      <c r="G16" s="23">
        <v>1006667</v>
      </c>
      <c r="H16" s="23"/>
      <c r="I16" s="23"/>
      <c r="J16" s="23">
        <f t="shared" si="3"/>
        <v>126324780</v>
      </c>
      <c r="K16" s="23">
        <f t="shared" si="2"/>
        <v>16930843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Y16" s="15"/>
    </row>
    <row r="17" spans="1:25" s="12" customFormat="1" ht="27" customHeight="1">
      <c r="A17" s="33" t="s">
        <v>15</v>
      </c>
      <c r="B17" s="23">
        <v>8490000</v>
      </c>
      <c r="C17" s="23"/>
      <c r="D17" s="23"/>
      <c r="E17" s="23">
        <f t="shared" si="1"/>
        <v>8490000</v>
      </c>
      <c r="F17" s="23">
        <v>49229559</v>
      </c>
      <c r="G17" s="23">
        <v>430000</v>
      </c>
      <c r="H17" s="23"/>
      <c r="I17" s="23"/>
      <c r="J17" s="23">
        <f t="shared" si="3"/>
        <v>49659559</v>
      </c>
      <c r="K17" s="23">
        <f t="shared" si="2"/>
        <v>-41169559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Y17" s="15"/>
    </row>
    <row r="18" spans="1:25" s="12" customFormat="1" ht="27" customHeight="1">
      <c r="A18" s="33" t="s">
        <v>16</v>
      </c>
      <c r="B18" s="23"/>
      <c r="C18" s="23"/>
      <c r="D18" s="23"/>
      <c r="E18" s="23"/>
      <c r="F18" s="23">
        <v>19275</v>
      </c>
      <c r="G18" s="23"/>
      <c r="H18" s="23"/>
      <c r="I18" s="23"/>
      <c r="J18" s="23">
        <f t="shared" si="3"/>
        <v>19275</v>
      </c>
      <c r="K18" s="23">
        <f t="shared" si="2"/>
        <v>-19275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Y18" s="15"/>
    </row>
    <row r="19" spans="1:25" s="12" customFormat="1" ht="7.5" customHeight="1">
      <c r="A19" s="3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Y19" s="15"/>
    </row>
    <row r="20" spans="1:25" s="12" customFormat="1" ht="30" customHeight="1">
      <c r="A20" s="60" t="s">
        <v>45</v>
      </c>
      <c r="B20" s="22">
        <f>SUM(B21:B27)</f>
        <v>211560608</v>
      </c>
      <c r="C20" s="22"/>
      <c r="D20" s="22"/>
      <c r="E20" s="22">
        <f>SUM(E21:E27)</f>
        <v>211560608</v>
      </c>
      <c r="F20" s="22">
        <f>SUM(F21:F27)</f>
        <v>312068752</v>
      </c>
      <c r="G20" s="22"/>
      <c r="H20" s="22"/>
      <c r="I20" s="22">
        <f>SUM(I21:I27)</f>
        <v>1560</v>
      </c>
      <c r="J20" s="22">
        <f>SUM(J21:J27)</f>
        <v>312070312</v>
      </c>
      <c r="K20" s="22">
        <f>SUM(K21:K27)</f>
        <v>-100509704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Y20" s="15"/>
    </row>
    <row r="21" spans="1:25" s="12" customFormat="1" ht="27.75" customHeight="1">
      <c r="A21" s="33" t="s">
        <v>17</v>
      </c>
      <c r="B21" s="23">
        <v>32980233</v>
      </c>
      <c r="C21" s="23"/>
      <c r="D21" s="23"/>
      <c r="E21" s="23">
        <f>SUM(B21:D21)</f>
        <v>32980233</v>
      </c>
      <c r="F21" s="23">
        <v>20712232</v>
      </c>
      <c r="G21" s="23"/>
      <c r="H21" s="23"/>
      <c r="I21" s="23"/>
      <c r="J21" s="23">
        <f>SUM(F21:I21)</f>
        <v>20712232</v>
      </c>
      <c r="K21" s="23">
        <f>+E21-J21</f>
        <v>12268001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Y21" s="15"/>
    </row>
    <row r="22" spans="1:25" s="12" customFormat="1" ht="27.75" customHeight="1">
      <c r="A22" s="33" t="s">
        <v>49</v>
      </c>
      <c r="B22" s="23">
        <v>25608117</v>
      </c>
      <c r="C22" s="23"/>
      <c r="D22" s="23"/>
      <c r="E22" s="23">
        <f aca="true" t="shared" si="4" ref="E22:E27">SUM(B22:D22)</f>
        <v>25608117</v>
      </c>
      <c r="F22" s="23">
        <v>102461944</v>
      </c>
      <c r="G22" s="23"/>
      <c r="H22" s="23"/>
      <c r="I22" s="23">
        <v>1560</v>
      </c>
      <c r="J22" s="23">
        <f aca="true" t="shared" si="5" ref="J22:J27">SUM(F22:I22)</f>
        <v>102463504</v>
      </c>
      <c r="K22" s="23">
        <f aca="true" t="shared" si="6" ref="K22:K27">+E22-J22</f>
        <v>-76855387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Y22" s="15"/>
    </row>
    <row r="23" spans="1:22" s="12" customFormat="1" ht="27.75" customHeight="1">
      <c r="A23" s="33" t="s">
        <v>18</v>
      </c>
      <c r="B23" s="23"/>
      <c r="C23" s="23"/>
      <c r="D23" s="23"/>
      <c r="E23" s="23"/>
      <c r="F23" s="23">
        <v>36922</v>
      </c>
      <c r="G23" s="23"/>
      <c r="H23" s="23"/>
      <c r="I23" s="23"/>
      <c r="J23" s="23">
        <f t="shared" si="5"/>
        <v>36922</v>
      </c>
      <c r="K23" s="23">
        <f t="shared" si="6"/>
        <v>-36922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27.75" customHeight="1">
      <c r="A24" s="33" t="s">
        <v>50</v>
      </c>
      <c r="B24" s="23">
        <v>51360000</v>
      </c>
      <c r="C24" s="23"/>
      <c r="D24" s="23"/>
      <c r="E24" s="23">
        <f t="shared" si="4"/>
        <v>51360000</v>
      </c>
      <c r="F24" s="23">
        <v>51330565</v>
      </c>
      <c r="G24" s="23"/>
      <c r="H24" s="23"/>
      <c r="I24" s="23"/>
      <c r="J24" s="23">
        <f t="shared" si="5"/>
        <v>51330565</v>
      </c>
      <c r="K24" s="23">
        <f t="shared" si="6"/>
        <v>29435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27.75" customHeight="1">
      <c r="A25" s="33" t="s">
        <v>51</v>
      </c>
      <c r="B25" s="23">
        <v>27041620</v>
      </c>
      <c r="C25" s="23"/>
      <c r="D25" s="23"/>
      <c r="E25" s="23">
        <f t="shared" si="4"/>
        <v>27041620</v>
      </c>
      <c r="F25" s="23">
        <v>12141806</v>
      </c>
      <c r="G25" s="23"/>
      <c r="H25" s="23"/>
      <c r="I25" s="23"/>
      <c r="J25" s="23">
        <f t="shared" si="5"/>
        <v>12141806</v>
      </c>
      <c r="K25" s="23">
        <f t="shared" si="6"/>
        <v>14899814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2" customFormat="1" ht="27.75" customHeight="1">
      <c r="A26" s="33" t="s">
        <v>19</v>
      </c>
      <c r="B26" s="23">
        <v>31260493</v>
      </c>
      <c r="C26" s="23"/>
      <c r="D26" s="23"/>
      <c r="E26" s="23">
        <f t="shared" si="4"/>
        <v>31260493</v>
      </c>
      <c r="F26" s="23">
        <v>28630116</v>
      </c>
      <c r="G26" s="23"/>
      <c r="H26" s="23"/>
      <c r="I26" s="23"/>
      <c r="J26" s="23">
        <f t="shared" si="5"/>
        <v>28630116</v>
      </c>
      <c r="K26" s="23">
        <f t="shared" si="6"/>
        <v>2630377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2" customFormat="1" ht="27.75" customHeight="1">
      <c r="A27" s="33" t="s">
        <v>52</v>
      </c>
      <c r="B27" s="23">
        <v>43310145</v>
      </c>
      <c r="C27" s="23"/>
      <c r="D27" s="23"/>
      <c r="E27" s="23">
        <f t="shared" si="4"/>
        <v>43310145</v>
      </c>
      <c r="F27" s="23">
        <v>96755167</v>
      </c>
      <c r="G27" s="23"/>
      <c r="H27" s="23"/>
      <c r="I27" s="23"/>
      <c r="J27" s="23">
        <f t="shared" si="5"/>
        <v>96755167</v>
      </c>
      <c r="K27" s="23">
        <f t="shared" si="6"/>
        <v>-53445022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2" customFormat="1" ht="8.25" customHeight="1">
      <c r="A28" s="3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27" customHeight="1">
      <c r="A29" s="60" t="s">
        <v>42</v>
      </c>
      <c r="B29" s="22">
        <f>+B30+B39+B40+B41+B42+B43</f>
        <v>91857523</v>
      </c>
      <c r="C29" s="22"/>
      <c r="D29" s="22">
        <f>+D30+D39+D40+D41+D42+D43</f>
        <v>350650</v>
      </c>
      <c r="E29" s="22">
        <f>+E30+E39+E40+E41+E42+E43</f>
        <v>92208173</v>
      </c>
      <c r="F29" s="22">
        <f>+F30+F39+F40+F41+F42+F43</f>
        <v>271803476</v>
      </c>
      <c r="G29" s="22">
        <f>+G30+G39+G40+G41+G42+G43</f>
        <v>184672023</v>
      </c>
      <c r="H29" s="22"/>
      <c r="I29" s="22">
        <f>+I30+I39+I40+I41+I42+I43</f>
        <v>50517275</v>
      </c>
      <c r="J29" s="22">
        <f>+J30+J39+J40+J41+J42+J43</f>
        <v>506992774</v>
      </c>
      <c r="K29" s="22">
        <f>+K30+K39+K40+K41+K42+K43</f>
        <v>-414784601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2" customFormat="1" ht="27.75" customHeight="1">
      <c r="A30" s="33" t="s">
        <v>53</v>
      </c>
      <c r="B30" s="23">
        <v>25990870</v>
      </c>
      <c r="C30" s="23"/>
      <c r="D30" s="23"/>
      <c r="E30" s="23">
        <f>SUM(B30:D30)</f>
        <v>25990870</v>
      </c>
      <c r="F30" s="23">
        <v>43749564</v>
      </c>
      <c r="G30" s="23"/>
      <c r="H30" s="23"/>
      <c r="I30" s="23"/>
      <c r="J30" s="23">
        <f>SUM(F30:I30)</f>
        <v>43749564</v>
      </c>
      <c r="K30" s="23">
        <f>+E30-J30</f>
        <v>-17758694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12" customFormat="1" ht="5.25" customHeight="1">
      <c r="A31" s="3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12" customFormat="1" ht="5.25" customHeight="1">
      <c r="A32" s="4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12" customFormat="1" ht="15.75" customHeight="1">
      <c r="A33" s="41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42" t="s">
        <v>28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35.25" customHeight="1">
      <c r="A34" s="62" t="s">
        <v>55</v>
      </c>
      <c r="B34" s="69"/>
      <c r="C34" s="69"/>
      <c r="D34" s="69"/>
      <c r="E34" s="69"/>
      <c r="F34" s="64" t="s">
        <v>48</v>
      </c>
      <c r="G34" s="70"/>
      <c r="H34" s="70"/>
      <c r="I34" s="70"/>
      <c r="J34" s="70"/>
      <c r="K34" s="7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" customFormat="1" ht="22.5" customHeight="1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43" t="s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1" customFormat="1" ht="33.75" customHeight="1">
      <c r="A36" s="44"/>
      <c r="B36" s="71" t="s">
        <v>37</v>
      </c>
      <c r="C36" s="72"/>
      <c r="D36" s="72"/>
      <c r="E36" s="73"/>
      <c r="F36" s="74" t="s">
        <v>38</v>
      </c>
      <c r="G36" s="72"/>
      <c r="H36" s="72"/>
      <c r="I36" s="72"/>
      <c r="J36" s="73"/>
      <c r="K36" s="2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1" customFormat="1" ht="49.5" customHeight="1">
      <c r="A37" s="61" t="s">
        <v>39</v>
      </c>
      <c r="B37" s="45" t="s">
        <v>1</v>
      </c>
      <c r="C37" s="45" t="s">
        <v>2</v>
      </c>
      <c r="D37" s="45" t="s">
        <v>3</v>
      </c>
      <c r="E37" s="45" t="s">
        <v>34</v>
      </c>
      <c r="F37" s="59" t="s">
        <v>4</v>
      </c>
      <c r="G37" s="46" t="s">
        <v>40</v>
      </c>
      <c r="H37" s="45" t="s">
        <v>6</v>
      </c>
      <c r="I37" s="45" t="s">
        <v>7</v>
      </c>
      <c r="J37" s="45" t="s">
        <v>34</v>
      </c>
      <c r="K37" s="47" t="s">
        <v>41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1" customFormat="1" ht="6.75" customHeight="1">
      <c r="A38" s="55"/>
      <c r="B38" s="56"/>
      <c r="C38" s="56"/>
      <c r="D38" s="56"/>
      <c r="E38" s="56"/>
      <c r="F38" s="56"/>
      <c r="G38" s="25"/>
      <c r="H38" s="56"/>
      <c r="I38" s="56"/>
      <c r="J38" s="56"/>
      <c r="K38" s="5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1" customFormat="1" ht="25.5" customHeight="1">
      <c r="A39" s="33" t="s">
        <v>20</v>
      </c>
      <c r="B39" s="23">
        <v>65866653</v>
      </c>
      <c r="C39" s="23"/>
      <c r="D39" s="23">
        <v>350650</v>
      </c>
      <c r="E39" s="23">
        <f>SUM(B39:D39)</f>
        <v>66217303</v>
      </c>
      <c r="F39" s="23">
        <v>224230203</v>
      </c>
      <c r="G39" s="23">
        <v>136969507</v>
      </c>
      <c r="H39" s="23"/>
      <c r="I39" s="23">
        <v>50517275</v>
      </c>
      <c r="J39" s="23">
        <f>SUM(F39:I39)</f>
        <v>411716985</v>
      </c>
      <c r="K39" s="23">
        <f>+E39-J39</f>
        <v>-345499682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1" customFormat="1" ht="25.5" customHeight="1">
      <c r="A40" s="33" t="s">
        <v>21</v>
      </c>
      <c r="B40" s="23"/>
      <c r="C40" s="23"/>
      <c r="D40" s="23"/>
      <c r="E40" s="23"/>
      <c r="F40" s="23">
        <v>3679884</v>
      </c>
      <c r="G40" s="23">
        <v>47702516</v>
      </c>
      <c r="H40" s="23"/>
      <c r="I40" s="23"/>
      <c r="J40" s="23">
        <f>SUM(F40:I40)</f>
        <v>51382400</v>
      </c>
      <c r="K40" s="23">
        <f>+E40-J40</f>
        <v>-51382400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1" customFormat="1" ht="25.5" customHeight="1">
      <c r="A41" s="33" t="s">
        <v>22</v>
      </c>
      <c r="B41" s="23"/>
      <c r="C41" s="23"/>
      <c r="D41" s="23"/>
      <c r="E41" s="23"/>
      <c r="F41" s="23">
        <v>25187</v>
      </c>
      <c r="G41" s="23"/>
      <c r="H41" s="23"/>
      <c r="I41" s="23"/>
      <c r="J41" s="23">
        <f>SUM(F41:I41)</f>
        <v>25187</v>
      </c>
      <c r="K41" s="23">
        <f>+E41-J41</f>
        <v>-25187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"/>
    </row>
    <row r="42" spans="1:22" s="1" customFormat="1" ht="25.5" customHeight="1">
      <c r="A42" s="33" t="s">
        <v>23</v>
      </c>
      <c r="B42" s="23"/>
      <c r="C42" s="23"/>
      <c r="D42" s="23"/>
      <c r="E42" s="23"/>
      <c r="F42" s="23">
        <v>28899</v>
      </c>
      <c r="G42" s="23"/>
      <c r="H42" s="23"/>
      <c r="I42" s="23"/>
      <c r="J42" s="23">
        <f>SUM(F42:I42)</f>
        <v>28899</v>
      </c>
      <c r="K42" s="23">
        <f>+E42-J42</f>
        <v>-28899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"/>
    </row>
    <row r="43" spans="1:22" s="1" customFormat="1" ht="25.5" customHeight="1">
      <c r="A43" s="33" t="s">
        <v>24</v>
      </c>
      <c r="B43" s="23"/>
      <c r="C43" s="23"/>
      <c r="D43" s="23"/>
      <c r="E43" s="23"/>
      <c r="F43" s="23">
        <v>89739</v>
      </c>
      <c r="G43" s="23"/>
      <c r="H43" s="23"/>
      <c r="I43" s="23"/>
      <c r="J43" s="23">
        <f>SUM(F43:I43)</f>
        <v>89739</v>
      </c>
      <c r="K43" s="23">
        <f>+E43-J43</f>
        <v>-89739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"/>
    </row>
    <row r="44" spans="1:22" s="1" customFormat="1" ht="6.75" customHeight="1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"/>
    </row>
    <row r="45" spans="1:22" s="12" customFormat="1" ht="37.5" customHeight="1">
      <c r="A45" s="60" t="s">
        <v>47</v>
      </c>
      <c r="B45" s="22">
        <f>+B46</f>
        <v>10144927</v>
      </c>
      <c r="C45" s="22"/>
      <c r="D45" s="22"/>
      <c r="E45" s="22">
        <f>SUM(E46)</f>
        <v>10144927</v>
      </c>
      <c r="F45" s="22">
        <f>SUM(F46)</f>
        <v>10144927</v>
      </c>
      <c r="G45" s="22"/>
      <c r="H45" s="22"/>
      <c r="I45" s="22"/>
      <c r="J45" s="22">
        <f>SUM(J46)</f>
        <v>10144927</v>
      </c>
      <c r="K45" s="22">
        <f>+K46</f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21" customHeight="1">
      <c r="A46" s="34" t="s">
        <v>25</v>
      </c>
      <c r="B46" s="26">
        <v>10144927</v>
      </c>
      <c r="C46" s="26"/>
      <c r="D46" s="26"/>
      <c r="E46" s="26">
        <f>SUM(B46:D46)</f>
        <v>10144927</v>
      </c>
      <c r="F46" s="26">
        <v>10144927</v>
      </c>
      <c r="G46" s="26"/>
      <c r="H46" s="26"/>
      <c r="I46" s="26"/>
      <c r="J46" s="26">
        <f>SUM(F46:I46)</f>
        <v>10144927</v>
      </c>
      <c r="K46" s="26">
        <f>+E46-J46</f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12" customFormat="1" ht="21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22.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2.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2.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2.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2.5" customHeigh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2.5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2.5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2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2.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2.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2.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2.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2.5" customHeight="1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2.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2.5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2.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1" customHeigh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1" customHeight="1">
      <c r="A65" s="29" t="s">
        <v>26</v>
      </c>
      <c r="B65" s="52">
        <f>+B7+B10+B20+B29+B45</f>
        <v>8674559575</v>
      </c>
      <c r="C65" s="52">
        <f aca="true" t="shared" si="7" ref="C65:K65">+C7+C10+C20+C29+C45</f>
        <v>702793048</v>
      </c>
      <c r="D65" s="52">
        <f t="shared" si="7"/>
        <v>16690069</v>
      </c>
      <c r="E65" s="52">
        <f t="shared" si="7"/>
        <v>9394042692</v>
      </c>
      <c r="F65" s="52">
        <f t="shared" si="7"/>
        <v>9452977841</v>
      </c>
      <c r="G65" s="52">
        <f t="shared" si="7"/>
        <v>1008651298</v>
      </c>
      <c r="H65" s="52">
        <f t="shared" si="7"/>
        <v>502793048</v>
      </c>
      <c r="I65" s="52">
        <f t="shared" si="7"/>
        <v>61005241</v>
      </c>
      <c r="J65" s="52">
        <f t="shared" si="7"/>
        <v>11025427428</v>
      </c>
      <c r="K65" s="52">
        <f t="shared" si="7"/>
        <v>-1631384736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0.75" customHeight="1">
      <c r="A66" s="50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1" customHeight="1">
      <c r="A67" s="5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1" customHeight="1">
      <c r="A68" s="50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6.5">
      <c r="A69" s="5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6.5">
      <c r="A70" s="5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6.5">
      <c r="A71" s="5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6.5">
      <c r="A72" s="50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6.5">
      <c r="A73" s="50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6.5">
      <c r="A74" s="5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6.5">
      <c r="A75" s="50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6.5">
      <c r="A76" s="50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6.5">
      <c r="A77" s="50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6.5">
      <c r="A78" s="50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6.5">
      <c r="A79" s="50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6.5">
      <c r="A80" s="50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6.5">
      <c r="A81" s="5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7.25">
      <c r="A82" s="2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7.25">
      <c r="A83" s="2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7.25">
      <c r="A84" s="2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7.25">
      <c r="A85" s="2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7.25">
      <c r="A86" s="2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7.25">
      <c r="A87" s="2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7.25">
      <c r="A88" s="3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7.25">
      <c r="A89" s="3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7.25">
      <c r="A90" s="3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7.25">
      <c r="A91" s="3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7.25">
      <c r="A92" s="3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7.25">
      <c r="A93" s="3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7.25">
      <c r="A94" s="3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7.25">
      <c r="A95" s="3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7.25">
      <c r="A96" s="3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7.25">
      <c r="A97" s="3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7.25">
      <c r="A98" s="3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7.25">
      <c r="A99" s="3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7.25">
      <c r="A100" s="3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7.25">
      <c r="A101" s="3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7.25">
      <c r="A102" s="3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7.25">
      <c r="A103" s="3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7.25">
      <c r="A104" s="3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7.25">
      <c r="A105" s="3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7.25">
      <c r="A106" s="3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7.25">
      <c r="A107" s="3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7.25">
      <c r="A108" s="3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7.25">
      <c r="A109" s="3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7.25">
      <c r="A110" s="3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7.25">
      <c r="A111" s="3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7.25">
      <c r="A112" s="3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7.25">
      <c r="A113" s="3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7.25">
      <c r="A114" s="3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7.25">
      <c r="A115" s="3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7.25">
      <c r="A116" s="3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7.25">
      <c r="A117" s="3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7.25">
      <c r="A118" s="3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7.25">
      <c r="A119" s="3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7.25">
      <c r="A120" s="3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7.25">
      <c r="A121" s="3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7.25">
      <c r="A122" s="3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7.25">
      <c r="A123" s="3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7.25">
      <c r="A124" s="3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7.25">
      <c r="A125" s="3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7.25">
      <c r="A126" s="3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7.25">
      <c r="A127" s="3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7.25">
      <c r="A128" s="3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7.25">
      <c r="A129" s="3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7.25">
      <c r="A130" s="3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7.25">
      <c r="A131" s="3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7.25">
      <c r="A132" s="3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7.25">
      <c r="A133" s="3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7.25">
      <c r="A134" s="3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7.25">
      <c r="A135" s="3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7.25">
      <c r="A136" s="3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7.25">
      <c r="A137" s="3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7.25">
      <c r="A138" s="3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7.25">
      <c r="A139" s="3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7.25">
      <c r="A140" s="3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7.25">
      <c r="A141" s="3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7.25">
      <c r="A142" s="3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7.25">
      <c r="A143" s="3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7.25">
      <c r="A144" s="3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7.25">
      <c r="A145" s="3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7.25">
      <c r="A146" s="3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7.25">
      <c r="A147" s="3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7.25">
      <c r="A148" s="3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7.25">
      <c r="A149" s="3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6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6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6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6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6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6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6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6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6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6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6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6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6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6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6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6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6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6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6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6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6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6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6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6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6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6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6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6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6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6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6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6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6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6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6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6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6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6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6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6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6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6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6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6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6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6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6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6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6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6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6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6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6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6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6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6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6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6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6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6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6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6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6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6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6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6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6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6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6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6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6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6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6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6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6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6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6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6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6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6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6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6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6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6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6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6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6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6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6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6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6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6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6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6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6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6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6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6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6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6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6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6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6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6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6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6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6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6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6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6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6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6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6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6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6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6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6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6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6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6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6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6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6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6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6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6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6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6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6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6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6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6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6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6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6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6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6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6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6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6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6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6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6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6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6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6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6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6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6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6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6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6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6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6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6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6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6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6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6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6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6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6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6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6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6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6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6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6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6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6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6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6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6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6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6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6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6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6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6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6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6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6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6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6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6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6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6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6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6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6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6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6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6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6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6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6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6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6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6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6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6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6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6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6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6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6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6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6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6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6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6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6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6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6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6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6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6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6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6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6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6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6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6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6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6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6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6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6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6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6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6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6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6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6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6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6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6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6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6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6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6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6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6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6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6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6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6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6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6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6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6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6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6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6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6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6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6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6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6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6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6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6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6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6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6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6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6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6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6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6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6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6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6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6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6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6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6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6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6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6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6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6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6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6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6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6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6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6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6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6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6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6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6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6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6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6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6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6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6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6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6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6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6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6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6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6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6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6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6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6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6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6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6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6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6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6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6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6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6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6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6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6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6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6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6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6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6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6.5">
      <c r="A497" s="10"/>
      <c r="B497" s="2"/>
      <c r="C497" s="10"/>
      <c r="D497" s="10"/>
      <c r="E497" s="10"/>
      <c r="F497" s="10"/>
      <c r="G497" s="10"/>
      <c r="H497" s="10"/>
      <c r="I497" s="10"/>
      <c r="J497" s="10"/>
      <c r="K497" s="10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6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6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6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6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6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6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6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6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6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11" ht="16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6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6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6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6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</sheetData>
  <mergeCells count="8">
    <mergeCell ref="A34:E34"/>
    <mergeCell ref="F34:K34"/>
    <mergeCell ref="B36:E36"/>
    <mergeCell ref="F36:J36"/>
    <mergeCell ref="A2:E2"/>
    <mergeCell ref="F2:K2"/>
    <mergeCell ref="B4:E4"/>
    <mergeCell ref="F4:J4"/>
  </mergeCells>
  <printOptions/>
  <pageMargins left="0.3937007874015748" right="0.3937007874015748" top="0.6299212598425197" bottom="0.5905511811023623" header="0.3937007874015748" footer="0"/>
  <pageSetup horizontalDpi="300" verticalDpi="300" orientation="portrait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cp:lastPrinted>2003-08-21T01:45:57Z</cp:lastPrinted>
  <dcterms:created xsi:type="dcterms:W3CDTF">2001-08-07T09:26:39Z</dcterms:created>
  <dcterms:modified xsi:type="dcterms:W3CDTF">2008-11-11T03:11:23Z</dcterms:modified>
  <cp:category>I13</cp:category>
  <cp:version/>
  <cp:contentType/>
  <cp:contentStatus/>
</cp:coreProperties>
</file>