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<sst xmlns="http://schemas.openxmlformats.org/spreadsheetml/2006/main" count="120" uniqueCount="101">
  <si>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土 壤 及 地 下 水 污 染 整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</si>
  <si>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</si>
  <si>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</si>
  <si>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</si>
  <si>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</si>
  <si>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</si>
  <si>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</si>
  <si>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</si>
  <si>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</si>
  <si>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</si>
  <si>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</si>
  <si>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</si>
  <si>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</si>
  <si>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</si>
  <si>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</si>
  <si>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</si>
  <si>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</si>
  <si>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</si>
  <si>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</si>
  <si>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</si>
  <si>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</si>
  <si>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</si>
  <si>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</si>
  <si>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</si>
  <si>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</si>
  <si>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</si>
  <si>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</si>
  <si>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</si>
  <si>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</si>
  <si>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</si>
  <si>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</si>
  <si>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</si>
  <si>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</si>
  <si>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</si>
  <si>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</si>
  <si>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</si>
  <si>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</si>
  <si>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</si>
  <si>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</si>
  <si>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</si>
  <si>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</si>
  <si>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</si>
  <si>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</si>
  <si>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</si>
  <si>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</si>
  <si>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</si>
  <si>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治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基 金 收 支 餘 絀 表</t>
    </r>
  </si>
  <si>
    <r>
      <t>本年度與上年度預算數比較增(+)減</t>
    </r>
    <r>
      <rPr>
        <b/>
        <sz val="11"/>
        <rFont val="細明體"/>
        <family val="3"/>
      </rPr>
      <t></t>
    </r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</si>
  <si>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</si>
  <si>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</si>
  <si>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</si>
  <si>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</si>
  <si>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</si>
  <si>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</si>
  <si>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</si>
  <si>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</si>
  <si>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</si>
  <si>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</si>
  <si>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</si>
  <si>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</si>
  <si>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</si>
  <si>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</si>
  <si>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</si>
  <si>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</si>
  <si>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</si>
  <si>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</si>
  <si>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</si>
  <si>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</si>
  <si>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土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壤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及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地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水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污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染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整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治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</si>
  <si>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</si>
  <si>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</si>
  <si>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</si>
  <si>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</si>
  <si>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</si>
  <si>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</si>
  <si>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</si>
  <si>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</si>
  <si>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</si>
  <si>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</si>
  <si>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</si>
  <si>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</si>
  <si>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</si>
  <si>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</si>
  <si>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</si>
  <si>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</si>
  <si>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</si>
  <si>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</si>
  <si>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</si>
  <si>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</si>
  <si>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</si>
  <si>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</si>
  <si>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</si>
  <si>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</si>
  <si>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</si>
  <si>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</si>
  <si>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</si>
  <si>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</si>
  <si>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土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壤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及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地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水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污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染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整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治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現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量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</si>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</sst>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4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20"/>
      <name val="Times New Roman"/>
      <family val="1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Times New Roman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22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1"/>
  <dimension ref="A1:J40"/>
  <sheetViews>
    <sheetView zoomScale="60" zoomScaleNormal="60" workbookViewId="0" topLeftCell="C1">
      <selection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0</v>
      </c>
      <c r="F1" s="2" t="s">
        <v>46</v>
      </c>
    </row>
    <row r="2" spans="5:10" ht="21.75" customHeight="1" thickBot="1">
      <c r="E2" s="3" t="s">
        <v>1</v>
      </c>
      <c r="F2" s="4" t="s">
        <v>2</v>
      </c>
      <c r="J2" s="5" t="s">
        <v>3</v>
      </c>
    </row>
    <row r="3" spans="1:10" ht="19.5" customHeight="1">
      <c r="A3" s="68" t="s">
        <v>4</v>
      </c>
      <c r="B3" s="71" t="s">
        <v>5</v>
      </c>
      <c r="C3" s="71"/>
      <c r="D3" s="71" t="s">
        <v>6</v>
      </c>
      <c r="E3" s="71"/>
      <c r="F3" s="72" t="s">
        <v>7</v>
      </c>
      <c r="G3" s="71"/>
      <c r="H3" s="70" t="s">
        <v>47</v>
      </c>
      <c r="I3" s="70"/>
      <c r="J3" s="66" t="s">
        <v>8</v>
      </c>
    </row>
    <row r="4" spans="1:10" ht="19.5" customHeight="1">
      <c r="A4" s="69"/>
      <c r="B4" s="6" t="s">
        <v>9</v>
      </c>
      <c r="C4" s="7" t="s">
        <v>10</v>
      </c>
      <c r="D4" s="6" t="s">
        <v>9</v>
      </c>
      <c r="E4" s="7" t="s">
        <v>10</v>
      </c>
      <c r="F4" s="8" t="s">
        <v>9</v>
      </c>
      <c r="G4" s="7" t="s">
        <v>10</v>
      </c>
      <c r="H4" s="6" t="s">
        <v>9</v>
      </c>
      <c r="I4" s="7" t="s">
        <v>10</v>
      </c>
      <c r="J4" s="67"/>
    </row>
    <row r="5" spans="1:10" ht="19.5" customHeight="1">
      <c r="A5" s="10" t="s">
        <v>11</v>
      </c>
      <c r="B5" s="11">
        <f>IF(SUM(B6:B15)=0,0,SUM(B6:B15))</f>
        <v>1369522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250000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0</v>
      </c>
      <c r="G5" s="12">
        <f aca="true" t="shared" si="2" ref="G5:G39">IF(OR($F$5=0,F5=0),0,IF(ROUND((F5/$F$5*10000),0)=0,0,ROUND((F5/$F$5)*100,2)))</f>
        <v>0</v>
      </c>
      <c r="H5" s="14">
        <f aca="true" t="shared" si="3" ref="H5:H29">B5-D5</f>
        <v>1119522</v>
      </c>
      <c r="I5" s="15">
        <f aca="true" t="shared" si="4" ref="I5:I39">IF(OR(D5=0,H5=0),0,IF(ROUND((H5/D5*10000),0)=0,0,ABS(ROUND((H5/D5)*100,2))))</f>
        <v>447.81</v>
      </c>
      <c r="J5" s="16"/>
    </row>
    <row r="6" spans="1:10" ht="18.75" customHeight="1">
      <c r="A6" s="17" t="s">
        <v>12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13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14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15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16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17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18</v>
      </c>
      <c r="B12" s="18">
        <v>1369522</v>
      </c>
      <c r="C12" s="19">
        <f t="shared" si="0"/>
        <v>100</v>
      </c>
      <c r="D12" s="18">
        <v>250000</v>
      </c>
      <c r="E12" s="19">
        <f t="shared" si="1"/>
        <v>100</v>
      </c>
      <c r="F12" s="20">
        <v>0</v>
      </c>
      <c r="G12" s="19">
        <f t="shared" si="2"/>
        <v>0</v>
      </c>
      <c r="H12" s="21">
        <f t="shared" si="3"/>
        <v>1119522</v>
      </c>
      <c r="I12" s="22">
        <f t="shared" si="4"/>
        <v>447.81</v>
      </c>
      <c r="J12" s="16"/>
    </row>
    <row r="13" spans="1:10" ht="18.75" customHeight="1">
      <c r="A13" s="17" t="s">
        <v>19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20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21</v>
      </c>
      <c r="B15" s="18">
        <v>0</v>
      </c>
      <c r="C15" s="19">
        <f t="shared" si="0"/>
        <v>0</v>
      </c>
      <c r="D15" s="18">
        <v>0</v>
      </c>
      <c r="E15" s="19">
        <f t="shared" si="1"/>
        <v>0</v>
      </c>
      <c r="F15" s="20">
        <v>0</v>
      </c>
      <c r="G15" s="19">
        <f t="shared" si="2"/>
        <v>0</v>
      </c>
      <c r="H15" s="21">
        <f t="shared" si="3"/>
        <v>0</v>
      </c>
      <c r="I15" s="22">
        <f t="shared" si="4"/>
        <v>0</v>
      </c>
      <c r="J15" s="16"/>
    </row>
    <row r="16" spans="1:10" ht="19.5" customHeight="1">
      <c r="A16" s="10" t="s">
        <v>22</v>
      </c>
      <c r="B16" s="11">
        <f>IF(SUM(B17:B29)=0,0,SUM(B17:B29))</f>
        <v>1229605</v>
      </c>
      <c r="C16" s="12">
        <f t="shared" si="0"/>
        <v>89.78</v>
      </c>
      <c r="D16" s="11">
        <f>IF(SUM(D17:D29)=0,0,SUM(D17:D29))</f>
        <v>233866</v>
      </c>
      <c r="E16" s="12">
        <f t="shared" si="1"/>
        <v>93.55</v>
      </c>
      <c r="F16" s="13">
        <f>IF(SUM(F17:F29)=0,0,SUM(F17:F29))</f>
        <v>0</v>
      </c>
      <c r="G16" s="12">
        <f t="shared" si="2"/>
        <v>0</v>
      </c>
      <c r="H16" s="14">
        <f t="shared" si="3"/>
        <v>995739</v>
      </c>
      <c r="I16" s="15">
        <f t="shared" si="4"/>
        <v>425.77</v>
      </c>
      <c r="J16" s="16"/>
    </row>
    <row r="17" spans="1:10" ht="18.75" customHeight="1">
      <c r="A17" s="17" t="s">
        <v>23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24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25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26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27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28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29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30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31</v>
      </c>
      <c r="B25" s="18">
        <v>1198500</v>
      </c>
      <c r="C25" s="19">
        <f t="shared" si="0"/>
        <v>87.51</v>
      </c>
      <c r="D25" s="18">
        <v>226020</v>
      </c>
      <c r="E25" s="19">
        <f t="shared" si="1"/>
        <v>90.41</v>
      </c>
      <c r="F25" s="20">
        <v>0</v>
      </c>
      <c r="G25" s="19">
        <f t="shared" si="2"/>
        <v>0</v>
      </c>
      <c r="H25" s="21">
        <f t="shared" si="3"/>
        <v>972480</v>
      </c>
      <c r="I25" s="22">
        <f t="shared" si="4"/>
        <v>430.26</v>
      </c>
      <c r="J25" s="16"/>
    </row>
    <row r="26" spans="1:10" ht="18.75" customHeight="1">
      <c r="A26" s="17" t="s">
        <v>32</v>
      </c>
      <c r="B26" s="18">
        <v>9205</v>
      </c>
      <c r="C26" s="19">
        <f t="shared" si="0"/>
        <v>0.67</v>
      </c>
      <c r="D26" s="18">
        <v>5586</v>
      </c>
      <c r="E26" s="19">
        <f t="shared" si="1"/>
        <v>2.23</v>
      </c>
      <c r="F26" s="20">
        <v>0</v>
      </c>
      <c r="G26" s="19">
        <f t="shared" si="2"/>
        <v>0</v>
      </c>
      <c r="H26" s="21">
        <f t="shared" si="3"/>
        <v>3619</v>
      </c>
      <c r="I26" s="22">
        <f t="shared" si="4"/>
        <v>64.79</v>
      </c>
      <c r="J26" s="16"/>
    </row>
    <row r="27" spans="1:10" ht="18.75" customHeight="1">
      <c r="A27" s="17" t="s">
        <v>33</v>
      </c>
      <c r="B27" s="18">
        <v>21900</v>
      </c>
      <c r="C27" s="19">
        <f t="shared" si="0"/>
        <v>1.6</v>
      </c>
      <c r="D27" s="18">
        <v>2260</v>
      </c>
      <c r="E27" s="19">
        <f t="shared" si="1"/>
        <v>0.9</v>
      </c>
      <c r="F27" s="20">
        <v>0</v>
      </c>
      <c r="G27" s="19">
        <f t="shared" si="2"/>
        <v>0</v>
      </c>
      <c r="H27" s="21">
        <f t="shared" si="3"/>
        <v>19640</v>
      </c>
      <c r="I27" s="22">
        <f t="shared" si="4"/>
        <v>869.03</v>
      </c>
      <c r="J27" s="16"/>
    </row>
    <row r="28" spans="1:10" ht="18.75" customHeight="1">
      <c r="A28" s="17" t="s">
        <v>34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35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36</v>
      </c>
      <c r="B30" s="11">
        <f>IF((B5-B16)=0,0,B5-B16)</f>
        <v>139917</v>
      </c>
      <c r="C30" s="12">
        <f t="shared" si="0"/>
        <v>10.22</v>
      </c>
      <c r="D30" s="11">
        <f>IF((D5-D16)=0,0,D5-D16)</f>
        <v>16134</v>
      </c>
      <c r="E30" s="12">
        <f t="shared" si="1"/>
        <v>6.45</v>
      </c>
      <c r="F30" s="13">
        <f>IF((F5-F16)=0,0,F5-F16)</f>
        <v>0</v>
      </c>
      <c r="G30" s="12">
        <f t="shared" si="2"/>
        <v>0</v>
      </c>
      <c r="H30" s="14">
        <f>IF(OR(AND(D30&lt;0,B30&gt;=0),AND(D30&gt;0,B30&lt;=0)),0,B30-D30)</f>
        <v>123783</v>
      </c>
      <c r="I30" s="15">
        <f t="shared" si="4"/>
        <v>767.22</v>
      </c>
      <c r="J30" s="16"/>
    </row>
    <row r="31" spans="1:10" ht="19.5" customHeight="1">
      <c r="A31" s="10" t="s">
        <v>37</v>
      </c>
      <c r="B31" s="11">
        <f>IF(SUM(B32:B33)=0,0,SUM(B32:B33))</f>
        <v>0</v>
      </c>
      <c r="C31" s="12">
        <f t="shared" si="0"/>
        <v>0</v>
      </c>
      <c r="D31" s="11">
        <f>IF(SUM(D32:D33)=0,0,SUM(D32:D33))</f>
        <v>0</v>
      </c>
      <c r="E31" s="12">
        <f t="shared" si="1"/>
        <v>0</v>
      </c>
      <c r="F31" s="13">
        <f>IF(SUM(F32:F33)=0,0,SUM(F32:F33))</f>
        <v>0</v>
      </c>
      <c r="G31" s="12">
        <f t="shared" si="2"/>
        <v>0</v>
      </c>
      <c r="H31" s="14">
        <f aca="true" t="shared" si="5" ref="H31:H36">B31-D31</f>
        <v>0</v>
      </c>
      <c r="I31" s="15">
        <f t="shared" si="4"/>
        <v>0</v>
      </c>
      <c r="J31" s="16"/>
    </row>
    <row r="32" spans="1:10" ht="18.75" customHeight="1">
      <c r="A32" s="17" t="s">
        <v>38</v>
      </c>
      <c r="B32" s="18">
        <v>0</v>
      </c>
      <c r="C32" s="19">
        <f t="shared" si="0"/>
        <v>0</v>
      </c>
      <c r="D32" s="18">
        <v>0</v>
      </c>
      <c r="E32" s="19">
        <f t="shared" si="1"/>
        <v>0</v>
      </c>
      <c r="F32" s="20">
        <v>0</v>
      </c>
      <c r="G32" s="19">
        <f t="shared" si="2"/>
        <v>0</v>
      </c>
      <c r="H32" s="21">
        <f t="shared" si="5"/>
        <v>0</v>
      </c>
      <c r="I32" s="22">
        <f t="shared" si="4"/>
        <v>0</v>
      </c>
      <c r="J32" s="16"/>
    </row>
    <row r="33" spans="1:10" ht="18.75" customHeight="1">
      <c r="A33" s="17" t="s">
        <v>39</v>
      </c>
      <c r="B33" s="18">
        <v>0</v>
      </c>
      <c r="C33" s="19">
        <f t="shared" si="0"/>
        <v>0</v>
      </c>
      <c r="D33" s="18">
        <v>0</v>
      </c>
      <c r="E33" s="19">
        <f t="shared" si="1"/>
        <v>0</v>
      </c>
      <c r="F33" s="20">
        <v>0</v>
      </c>
      <c r="G33" s="19">
        <f t="shared" si="2"/>
        <v>0</v>
      </c>
      <c r="H33" s="21">
        <f t="shared" si="5"/>
        <v>0</v>
      </c>
      <c r="I33" s="22">
        <f t="shared" si="4"/>
        <v>0</v>
      </c>
      <c r="J33" s="16"/>
    </row>
    <row r="34" spans="1:10" ht="21.75" customHeight="1">
      <c r="A34" s="10" t="s">
        <v>40</v>
      </c>
      <c r="B34" s="11">
        <f>IF(SUM(B35:B36)=0,0,SUM(B35:B36))</f>
        <v>0</v>
      </c>
      <c r="C34" s="12">
        <f t="shared" si="0"/>
        <v>0</v>
      </c>
      <c r="D34" s="11">
        <f>IF(SUM(D35:D36)=0,0,SUM(D35:D36))</f>
        <v>0</v>
      </c>
      <c r="E34" s="12">
        <f t="shared" si="1"/>
        <v>0</v>
      </c>
      <c r="F34" s="13">
        <f>IF(SUM(F35:F36)=0,0,SUM(F35:F36))</f>
        <v>0</v>
      </c>
      <c r="G34" s="12">
        <f t="shared" si="2"/>
        <v>0</v>
      </c>
      <c r="H34" s="14">
        <f t="shared" si="5"/>
        <v>0</v>
      </c>
      <c r="I34" s="15">
        <f t="shared" si="4"/>
        <v>0</v>
      </c>
      <c r="J34" s="16"/>
    </row>
    <row r="35" spans="1:10" ht="18.75" customHeight="1">
      <c r="A35" s="17" t="s">
        <v>41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42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0</v>
      </c>
      <c r="G36" s="19">
        <f t="shared" si="2"/>
        <v>0</v>
      </c>
      <c r="H36" s="21">
        <f t="shared" si="5"/>
        <v>0</v>
      </c>
      <c r="I36" s="22">
        <f t="shared" si="4"/>
        <v>0</v>
      </c>
      <c r="J36" s="16"/>
    </row>
    <row r="37" spans="1:10" ht="21.75" customHeight="1">
      <c r="A37" s="10" t="s">
        <v>43</v>
      </c>
      <c r="B37" s="11">
        <f>IF((B31-B34)=0,0,B31-B34)</f>
        <v>0</v>
      </c>
      <c r="C37" s="12">
        <f t="shared" si="0"/>
        <v>0</v>
      </c>
      <c r="D37" s="11">
        <f>IF((D31-D34)=0,0,D31-D34)</f>
        <v>0</v>
      </c>
      <c r="E37" s="12">
        <f t="shared" si="1"/>
        <v>0</v>
      </c>
      <c r="F37" s="13">
        <f>IF((F31-F34)=0,0,F31-F34)</f>
        <v>0</v>
      </c>
      <c r="G37" s="12">
        <f t="shared" si="2"/>
        <v>0</v>
      </c>
      <c r="H37" s="14">
        <f>IF(OR(AND(D37&lt;0,B37&gt;=0),AND(D37&gt;0,B37&lt;=0)),0,B37-D37)</f>
        <v>0</v>
      </c>
      <c r="I37" s="15">
        <f t="shared" si="4"/>
        <v>0</v>
      </c>
      <c r="J37" s="16"/>
    </row>
    <row r="38" spans="1:10" ht="21.75" customHeight="1">
      <c r="A38" s="10" t="s">
        <v>44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45</v>
      </c>
      <c r="B39" s="26">
        <f>IF(B30+B37+B38=0,0,B30+B37+B38)</f>
        <v>139917</v>
      </c>
      <c r="C39" s="27">
        <f t="shared" si="0"/>
        <v>10.22</v>
      </c>
      <c r="D39" s="26">
        <f>IF(D30+D37+D38=0,0,D30+D37+D38)</f>
        <v>16134</v>
      </c>
      <c r="E39" s="27">
        <f t="shared" si="1"/>
        <v>6.45</v>
      </c>
      <c r="F39" s="28">
        <f>IF(F30+F37+F38=0,0,F30+F37+F38)</f>
        <v>0</v>
      </c>
      <c r="G39" s="27">
        <f t="shared" si="2"/>
        <v>0</v>
      </c>
      <c r="H39" s="29">
        <f>IF(OR(AND(D39&lt;0,B39&gt;=0),AND(D39&gt;0,B39&lt;=0)),0,B39-D39)</f>
        <v>123783</v>
      </c>
      <c r="I39" s="30">
        <f t="shared" si="4"/>
        <v>767.22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11"/>
  <dimension ref="A1:H23"/>
  <sheetViews>
    <sheetView zoomScale="75" zoomScaleNormal="75" workbookViewId="0" topLeftCell="A1">
      <pane xSplit="1" ySplit="4" topLeftCell="C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125" style="0" customWidth="1"/>
  </cols>
  <sheetData>
    <row r="1" spans="1:8" ht="30" customHeight="1">
      <c r="A1" s="73" t="s">
        <v>68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3</v>
      </c>
    </row>
    <row r="3" spans="1:7" ht="19.5" customHeight="1">
      <c r="A3" s="72" t="s">
        <v>4</v>
      </c>
      <c r="B3" s="71" t="s">
        <v>5</v>
      </c>
      <c r="C3" s="71"/>
      <c r="D3" s="71" t="s">
        <v>6</v>
      </c>
      <c r="E3" s="71"/>
      <c r="F3" s="71" t="s">
        <v>48</v>
      </c>
      <c r="G3" s="66"/>
    </row>
    <row r="4" spans="1:7" ht="19.5" customHeight="1">
      <c r="A4" s="74"/>
      <c r="B4" s="6" t="s">
        <v>9</v>
      </c>
      <c r="C4" s="6" t="s">
        <v>10</v>
      </c>
      <c r="D4" s="6" t="s">
        <v>9</v>
      </c>
      <c r="E4" s="6" t="s">
        <v>10</v>
      </c>
      <c r="F4" s="6" t="s">
        <v>9</v>
      </c>
      <c r="G4" s="9" t="s">
        <v>10</v>
      </c>
    </row>
    <row r="5" spans="1:7" ht="45" customHeight="1">
      <c r="A5" s="10" t="s">
        <v>49</v>
      </c>
      <c r="B5" s="40">
        <f>IF(SUM(B6:B7)=0,0,SUM(B6:B7))</f>
        <v>156051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16134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139917</v>
      </c>
      <c r="G5" s="43">
        <f aca="true" t="shared" si="2" ref="G5:G23">IF(OR(D5=0,F5=0),0,IF(ROUND(F5/D5*10000,0)=0,0,ABS(ROUND(F5/D5*100,2))))</f>
        <v>867.22</v>
      </c>
    </row>
    <row r="6" spans="1:7" ht="30.75" customHeight="1">
      <c r="A6" s="17" t="s">
        <v>50</v>
      </c>
      <c r="B6" s="44">
        <v>139917</v>
      </c>
      <c r="C6" s="22">
        <f t="shared" si="0"/>
        <v>89.66</v>
      </c>
      <c r="D6" s="45">
        <v>16134</v>
      </c>
      <c r="E6" s="22">
        <f t="shared" si="1"/>
        <v>100</v>
      </c>
      <c r="F6" s="46">
        <f>IF((B6-D6)=0,0,(B6-D6))</f>
        <v>123783</v>
      </c>
      <c r="G6" s="47">
        <f t="shared" si="2"/>
        <v>767.22</v>
      </c>
    </row>
    <row r="7" spans="1:7" ht="30.75" customHeight="1">
      <c r="A7" s="17" t="s">
        <v>51</v>
      </c>
      <c r="B7" s="44">
        <v>16134</v>
      </c>
      <c r="C7" s="22">
        <f t="shared" si="0"/>
        <v>10.34</v>
      </c>
      <c r="D7" s="45">
        <v>0</v>
      </c>
      <c r="E7" s="22">
        <f t="shared" si="1"/>
        <v>0</v>
      </c>
      <c r="F7" s="46">
        <f>IF((B7-D7)=0,0,(B7-D7))</f>
        <v>16134</v>
      </c>
      <c r="G7" s="47">
        <f t="shared" si="2"/>
        <v>0</v>
      </c>
    </row>
    <row r="8" spans="1:7" ht="45" customHeight="1">
      <c r="A8" s="10" t="s">
        <v>52</v>
      </c>
      <c r="B8" s="40">
        <f>IF(SUM(B9:B13)=0,0,SUM(B9:B13))</f>
        <v>0</v>
      </c>
      <c r="C8" s="15">
        <f t="shared" si="0"/>
        <v>0</v>
      </c>
      <c r="D8" s="41">
        <f>IF(SUM(D9:D13)=0,0,SUM(D9:D13))</f>
        <v>0</v>
      </c>
      <c r="E8" s="15">
        <f t="shared" si="1"/>
        <v>0</v>
      </c>
      <c r="F8" s="42">
        <f>IF(SUM(F9:F13)=0,0,SUM(F9:F13))</f>
        <v>0</v>
      </c>
      <c r="G8" s="43">
        <f t="shared" si="2"/>
        <v>0</v>
      </c>
    </row>
    <row r="9" spans="1:7" ht="30.75" customHeight="1">
      <c r="A9" s="17" t="s">
        <v>53</v>
      </c>
      <c r="B9" s="44">
        <v>0</v>
      </c>
      <c r="C9" s="22">
        <f t="shared" si="0"/>
        <v>0</v>
      </c>
      <c r="D9" s="45">
        <v>0</v>
      </c>
      <c r="E9" s="22">
        <f t="shared" si="1"/>
        <v>0</v>
      </c>
      <c r="F9" s="46">
        <f>IF((B9-D9)=0,0,(B9-D9))</f>
        <v>0</v>
      </c>
      <c r="G9" s="47">
        <f t="shared" si="2"/>
        <v>0</v>
      </c>
    </row>
    <row r="10" spans="1:7" ht="30.75" customHeight="1">
      <c r="A10" s="17" t="s">
        <v>54</v>
      </c>
      <c r="B10" s="44">
        <v>0</v>
      </c>
      <c r="C10" s="22">
        <f t="shared" si="0"/>
        <v>0</v>
      </c>
      <c r="D10" s="45">
        <v>0</v>
      </c>
      <c r="E10" s="22">
        <f t="shared" si="1"/>
        <v>0</v>
      </c>
      <c r="F10" s="46">
        <f>IF((B10-D10)=0,0,(B10-D10))</f>
        <v>0</v>
      </c>
      <c r="G10" s="47">
        <f t="shared" si="2"/>
        <v>0</v>
      </c>
    </row>
    <row r="11" spans="1:7" ht="30.75" customHeight="1">
      <c r="A11" s="17" t="s">
        <v>55</v>
      </c>
      <c r="B11" s="44">
        <v>0</v>
      </c>
      <c r="C11" s="22">
        <f t="shared" si="0"/>
        <v>0</v>
      </c>
      <c r="D11" s="45">
        <v>0</v>
      </c>
      <c r="E11" s="22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7" t="s">
        <v>56</v>
      </c>
      <c r="B12" s="44">
        <v>0</v>
      </c>
      <c r="C12" s="22">
        <f t="shared" si="0"/>
        <v>0</v>
      </c>
      <c r="D12" s="45">
        <v>0</v>
      </c>
      <c r="E12" s="22">
        <f t="shared" si="1"/>
        <v>0</v>
      </c>
      <c r="F12" s="46">
        <f>IF((B12-D12)=0,0,(B12-D12))</f>
        <v>0</v>
      </c>
      <c r="G12" s="47">
        <f t="shared" si="2"/>
        <v>0</v>
      </c>
    </row>
    <row r="13" spans="1:7" ht="30.75" customHeight="1">
      <c r="A13" s="17" t="s">
        <v>57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58</v>
      </c>
      <c r="B14" s="40">
        <f>IF((B5-B8)=0,0,(B5-B8))</f>
        <v>156051</v>
      </c>
      <c r="C14" s="15">
        <f t="shared" si="0"/>
        <v>100</v>
      </c>
      <c r="D14" s="41">
        <f>IF((D5-D8)=0,0,(D5-D8))</f>
        <v>16134</v>
      </c>
      <c r="E14" s="15">
        <f t="shared" si="1"/>
        <v>100</v>
      </c>
      <c r="F14" s="42">
        <f>IF((F5-F8)=0,0,(F5-F8))</f>
        <v>139917</v>
      </c>
      <c r="G14" s="43">
        <f t="shared" si="2"/>
        <v>867.22</v>
      </c>
    </row>
    <row r="15" spans="1:7" ht="45" customHeight="1">
      <c r="A15" s="10" t="s">
        <v>59</v>
      </c>
      <c r="B15" s="40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41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2">
        <f>IF(SUM(F16:F17)=0,0,SUM(F16:F17))</f>
        <v>0</v>
      </c>
      <c r="G15" s="43">
        <f t="shared" si="2"/>
        <v>0</v>
      </c>
    </row>
    <row r="16" spans="1:7" ht="30" customHeight="1">
      <c r="A16" s="17" t="s">
        <v>60</v>
      </c>
      <c r="B16" s="44">
        <v>0</v>
      </c>
      <c r="C16" s="22">
        <f t="shared" si="3"/>
        <v>0</v>
      </c>
      <c r="D16" s="45">
        <v>0</v>
      </c>
      <c r="E16" s="22">
        <f t="shared" si="4"/>
        <v>0</v>
      </c>
      <c r="F16" s="46">
        <f>IF((B16-D16)=0,0,(B16-D16))</f>
        <v>0</v>
      </c>
      <c r="G16" s="47">
        <f t="shared" si="2"/>
        <v>0</v>
      </c>
    </row>
    <row r="17" spans="1:7" ht="30" customHeight="1">
      <c r="A17" s="17" t="s">
        <v>61</v>
      </c>
      <c r="B17" s="44">
        <v>0</v>
      </c>
      <c r="C17" s="22">
        <f t="shared" si="3"/>
        <v>0</v>
      </c>
      <c r="D17" s="45">
        <v>0</v>
      </c>
      <c r="E17" s="22">
        <f t="shared" si="4"/>
        <v>0</v>
      </c>
      <c r="F17" s="46">
        <f>IF((B17-D17)=0,0,(B17-D17))</f>
        <v>0</v>
      </c>
      <c r="G17" s="47">
        <f t="shared" si="2"/>
        <v>0</v>
      </c>
    </row>
    <row r="18" spans="1:7" ht="45" customHeight="1">
      <c r="A18" s="10" t="s">
        <v>62</v>
      </c>
      <c r="B18" s="40">
        <f>IF(SUM(B19:B22)=0,0,SUM(B19:B22))</f>
        <v>0</v>
      </c>
      <c r="C18" s="15">
        <f t="shared" si="3"/>
        <v>0</v>
      </c>
      <c r="D18" s="41">
        <f>IF(SUM(D19:D22)=0,0,SUM(D19:D22))</f>
        <v>0</v>
      </c>
      <c r="E18" s="15">
        <f t="shared" si="4"/>
        <v>0</v>
      </c>
      <c r="F18" s="42">
        <f>IF(SUM(F19:F22)=0,0,SUM(F19:F22))</f>
        <v>0</v>
      </c>
      <c r="G18" s="43">
        <f t="shared" si="2"/>
        <v>0</v>
      </c>
    </row>
    <row r="19" spans="1:7" ht="30" customHeight="1">
      <c r="A19" s="17" t="s">
        <v>63</v>
      </c>
      <c r="B19" s="44">
        <v>0</v>
      </c>
      <c r="C19" s="22">
        <f t="shared" si="3"/>
        <v>0</v>
      </c>
      <c r="D19" s="45">
        <v>0</v>
      </c>
      <c r="E19" s="22">
        <f t="shared" si="4"/>
        <v>0</v>
      </c>
      <c r="F19" s="46">
        <f>IF((B19-D19)=0,0,(B19-D19))</f>
        <v>0</v>
      </c>
      <c r="G19" s="47">
        <f t="shared" si="2"/>
        <v>0</v>
      </c>
    </row>
    <row r="20" spans="1:7" ht="30" customHeight="1">
      <c r="A20" s="17" t="s">
        <v>64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65</v>
      </c>
      <c r="B21" s="44">
        <v>0</v>
      </c>
      <c r="C21" s="22">
        <f t="shared" si="3"/>
        <v>0</v>
      </c>
      <c r="D21" s="45">
        <v>0</v>
      </c>
      <c r="E21" s="22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7" t="s">
        <v>66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67</v>
      </c>
      <c r="B23" s="48">
        <f>IF((B15-B18)=0,0,(B15-B18))</f>
        <v>0</v>
      </c>
      <c r="C23" s="30">
        <f t="shared" si="3"/>
        <v>0</v>
      </c>
      <c r="D23" s="49">
        <f>IF((D15-D18)=0,0,(D15-D18))</f>
        <v>0</v>
      </c>
      <c r="E23" s="30">
        <f t="shared" si="4"/>
        <v>0</v>
      </c>
      <c r="F23" s="50">
        <f>IF((F15-F18)=0,0,(F15-F18))</f>
        <v>0</v>
      </c>
      <c r="G23" s="51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21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97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3</v>
      </c>
      <c r="D2" s="38"/>
      <c r="E2" s="38"/>
      <c r="F2" s="39"/>
    </row>
    <row r="3" spans="1:3" ht="18.75" customHeight="1">
      <c r="A3" s="68" t="s">
        <v>4</v>
      </c>
      <c r="B3" s="78" t="s">
        <v>5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70</v>
      </c>
      <c r="B5" s="54"/>
      <c r="C5" s="54"/>
    </row>
    <row r="6" spans="1:3" ht="21.75" customHeight="1">
      <c r="A6" s="55" t="s">
        <v>71</v>
      </c>
      <c r="B6" s="56">
        <v>139917</v>
      </c>
      <c r="C6" s="57"/>
    </row>
    <row r="7" spans="1:3" ht="21.75" customHeight="1">
      <c r="A7" s="55" t="s">
        <v>72</v>
      </c>
      <c r="B7" s="56">
        <v>0</v>
      </c>
      <c r="C7" s="57"/>
    </row>
    <row r="8" spans="1:3" ht="22.5" customHeight="1">
      <c r="A8" s="58" t="s">
        <v>73</v>
      </c>
      <c r="B8" s="59"/>
      <c r="C8" s="59">
        <f>IF(SUM(B6:B7)=0,0,SUM(B6:B7))</f>
        <v>139917</v>
      </c>
    </row>
    <row r="9" spans="1:3" ht="22.5" customHeight="1">
      <c r="A9" s="60" t="s">
        <v>74</v>
      </c>
      <c r="B9" s="57"/>
      <c r="C9" s="57"/>
    </row>
    <row r="10" spans="1:3" ht="21" customHeight="1">
      <c r="A10" s="55" t="s">
        <v>75</v>
      </c>
      <c r="B10" s="56">
        <v>0</v>
      </c>
      <c r="C10" s="57"/>
    </row>
    <row r="11" spans="1:3" ht="21" customHeight="1">
      <c r="A11" s="55" t="s">
        <v>76</v>
      </c>
      <c r="B11" s="56">
        <v>0</v>
      </c>
      <c r="C11" s="57"/>
    </row>
    <row r="12" spans="1:3" ht="21" customHeight="1">
      <c r="A12" s="55" t="s">
        <v>77</v>
      </c>
      <c r="B12" s="56">
        <v>0</v>
      </c>
      <c r="C12" s="57"/>
    </row>
    <row r="13" spans="1:3" ht="21" customHeight="1">
      <c r="A13" s="55" t="s">
        <v>78</v>
      </c>
      <c r="B13" s="56">
        <v>0</v>
      </c>
      <c r="C13" s="57"/>
    </row>
    <row r="14" spans="1:3" ht="21" customHeight="1">
      <c r="A14" s="55" t="s">
        <v>79</v>
      </c>
      <c r="B14" s="56">
        <v>0</v>
      </c>
      <c r="C14" s="57"/>
    </row>
    <row r="15" spans="1:3" ht="21" customHeight="1">
      <c r="A15" s="55" t="s">
        <v>80</v>
      </c>
      <c r="B15" s="56">
        <v>0</v>
      </c>
      <c r="C15" s="57"/>
    </row>
    <row r="16" spans="1:3" ht="21" customHeight="1">
      <c r="A16" s="55" t="s">
        <v>81</v>
      </c>
      <c r="B16" s="56">
        <v>0</v>
      </c>
      <c r="C16" s="57"/>
    </row>
    <row r="17" spans="1:3" ht="21" customHeight="1">
      <c r="A17" s="55" t="s">
        <v>82</v>
      </c>
      <c r="B17" s="56">
        <v>0</v>
      </c>
      <c r="C17" s="57"/>
    </row>
    <row r="18" spans="1:3" ht="22.5" customHeight="1">
      <c r="A18" s="58" t="s">
        <v>83</v>
      </c>
      <c r="B18" s="59"/>
      <c r="C18" s="59">
        <f>IF(SUM(B10:B17)=0,0,SUM(B10:B17))</f>
        <v>0</v>
      </c>
    </row>
    <row r="19" spans="1:3" ht="22.5" customHeight="1">
      <c r="A19" s="60" t="s">
        <v>84</v>
      </c>
      <c r="B19" s="57"/>
      <c r="C19" s="57"/>
    </row>
    <row r="20" spans="1:3" ht="21" customHeight="1">
      <c r="A20" s="55" t="s">
        <v>85</v>
      </c>
      <c r="B20" s="56">
        <v>0</v>
      </c>
      <c r="C20" s="57"/>
    </row>
    <row r="21" spans="1:3" ht="21" customHeight="1">
      <c r="A21" s="55" t="s">
        <v>86</v>
      </c>
      <c r="B21" s="56">
        <v>0</v>
      </c>
      <c r="C21" s="57"/>
    </row>
    <row r="22" spans="1:3" ht="21.75" customHeight="1">
      <c r="A22" s="55" t="s">
        <v>87</v>
      </c>
      <c r="B22" s="56">
        <v>0</v>
      </c>
      <c r="C22" s="57"/>
    </row>
    <row r="23" spans="1:3" ht="21.75" customHeight="1">
      <c r="A23" s="55" t="s">
        <v>88</v>
      </c>
      <c r="B23" s="56">
        <v>0</v>
      </c>
      <c r="C23" s="57"/>
    </row>
    <row r="24" spans="1:3" ht="21.75" customHeight="1">
      <c r="A24" s="55" t="s">
        <v>89</v>
      </c>
      <c r="B24" s="56">
        <v>0</v>
      </c>
      <c r="C24" s="57"/>
    </row>
    <row r="25" spans="1:3" ht="21.75" customHeight="1">
      <c r="A25" s="55" t="s">
        <v>90</v>
      </c>
      <c r="B25" s="56">
        <v>0</v>
      </c>
      <c r="C25" s="57"/>
    </row>
    <row r="26" spans="1:3" ht="21.75" customHeight="1">
      <c r="A26" s="55" t="s">
        <v>91</v>
      </c>
      <c r="B26" s="56">
        <v>0</v>
      </c>
      <c r="C26" s="57"/>
    </row>
    <row r="27" spans="1:3" ht="22.5" customHeight="1">
      <c r="A27" s="58" t="s">
        <v>92</v>
      </c>
      <c r="B27" s="59"/>
      <c r="C27" s="59">
        <f>IF(SUM(B20:B26)=0,0,(SUM(B20:B26)))</f>
        <v>0</v>
      </c>
    </row>
    <row r="28" spans="1:3" ht="22.5" customHeight="1">
      <c r="A28" s="60" t="s">
        <v>93</v>
      </c>
      <c r="B28" s="59"/>
      <c r="C28" s="61">
        <v>0</v>
      </c>
    </row>
    <row r="29" spans="1:3" ht="21.75" customHeight="1">
      <c r="A29" s="60" t="s">
        <v>94</v>
      </c>
      <c r="B29" s="59"/>
      <c r="C29" s="59">
        <f>IF(SUM(C8,C18,C27,C28)=0,0,SUM(C8,C18,C27,C28))</f>
        <v>139917</v>
      </c>
    </row>
    <row r="30" spans="1:4" ht="21.75" customHeight="1">
      <c r="A30" s="60" t="s">
        <v>95</v>
      </c>
      <c r="B30" s="59"/>
      <c r="C30" s="61">
        <v>16134</v>
      </c>
      <c r="D30" s="62"/>
    </row>
    <row r="31" spans="1:3" ht="21.75" customHeight="1">
      <c r="A31" s="60" t="s">
        <v>96</v>
      </c>
      <c r="B31" s="63"/>
      <c r="C31" s="63">
        <f>C30+C29</f>
        <v>156051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</dc:title>
  <dc:subject>40</dc:subject>
  <dc:creator>行政院主計處</dc:creator>
  <cp:keywords/>
  <dc:description> </dc:description>
  <cp:lastModifiedBy>Administrator</cp:lastModifiedBy>
  <dcterms:created xsi:type="dcterms:W3CDTF">2001-09-04T02:01:45Z</dcterms:created>
  <dcterms:modified xsi:type="dcterms:W3CDTF">2008-11-11T05:44:25Z</dcterms:modified>
  <cp:category>I13</cp:category>
  <cp:version/>
  <cp:contentType/>
  <cp:contentStatus/>
</cp:coreProperties>
</file>