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<sst xmlns="http://schemas.openxmlformats.org/spreadsheetml/2006/main" count="120" uniqueCount="101">
  <si>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文　化　建　設　基　金</t>
  </si>
  <si>
    <t>收　支　餘　絀　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</si>
  <si>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</si>
  <si>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</si>
  <si>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</si>
  <si>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</si>
  <si>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</si>
  <si>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</si>
  <si>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</si>
  <si>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</si>
  <si>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</si>
  <si>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</si>
  <si>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</si>
  <si>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</si>
  <si>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</si>
  <si>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</si>
  <si>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</si>
  <si>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</si>
  <si>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</si>
  <si>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</si>
  <si>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</si>
  <si>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</si>
  <si>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</si>
  <si>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</si>
  <si>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</si>
  <si>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</si>
  <si>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</si>
  <si>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</si>
  <si>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</si>
  <si>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</si>
  <si>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</si>
  <si>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</si>
  <si>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</si>
  <si>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</si>
  <si>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</si>
  <si>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</si>
  <si>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</si>
  <si>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</si>
  <si>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</si>
  <si>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</si>
  <si>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</si>
  <si>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</si>
  <si>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</si>
  <si>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</si>
  <si>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</si>
  <si>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</si>
  <si>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</si>
  <si>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</si>
  <si>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文 化 建 設 基 金 餘 絀 撥 補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</si>
  <si>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</si>
  <si>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</si>
  <si>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</si>
  <si>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</si>
  <si>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</si>
  <si>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</si>
  <si>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</si>
  <si>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</si>
  <si>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</si>
  <si>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</si>
  <si>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</si>
  <si>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</si>
  <si>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</si>
  <si>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</si>
  <si>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</si>
  <si>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</si>
  <si>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</si>
  <si>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</si>
  <si>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</si>
  <si>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</si>
  <si>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</si>
  <si>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文 化 建 設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</si>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</sst>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J40"/>
  <sheetViews>
    <sheetView zoomScale="60" zoomScaleNormal="60" workbookViewId="0" topLeftCell="C1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7"/>
    </row>
    <row r="5" spans="1:10" ht="19.5" customHeight="1">
      <c r="A5" s="10" t="s">
        <v>12</v>
      </c>
      <c r="B5" s="11">
        <f>IF(SUM(B6:B15)=0,0,SUM(B6:B15))</f>
        <v>67842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81391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103252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-13549</v>
      </c>
      <c r="I5" s="15">
        <f aca="true" t="shared" si="4" ref="I5:I39">IF(OR(D5=0,H5=0),0,IF(ROUND((H5/D5*10000),0)=0,0,ABS(ROUND((H5/D5)*100,2))))</f>
        <v>16.65</v>
      </c>
      <c r="J5" s="16"/>
    </row>
    <row r="6" spans="1:10" ht="18.75" customHeight="1">
      <c r="A6" s="17" t="s">
        <v>13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14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17</v>
      </c>
      <c r="B10" s="18">
        <v>64842</v>
      </c>
      <c r="C10" s="19">
        <f t="shared" si="0"/>
        <v>95.58</v>
      </c>
      <c r="D10" s="18">
        <v>78891</v>
      </c>
      <c r="E10" s="19">
        <f t="shared" si="1"/>
        <v>96.93</v>
      </c>
      <c r="F10" s="20">
        <v>101956</v>
      </c>
      <c r="G10" s="19">
        <f t="shared" si="2"/>
        <v>98.74</v>
      </c>
      <c r="H10" s="21">
        <f t="shared" si="3"/>
        <v>-14049</v>
      </c>
      <c r="I10" s="22">
        <f t="shared" si="4"/>
        <v>17.81</v>
      </c>
      <c r="J10" s="16"/>
    </row>
    <row r="11" spans="1:10" ht="18.75" customHeight="1">
      <c r="A11" s="17" t="s">
        <v>18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19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>
        <v>3000</v>
      </c>
      <c r="C15" s="19">
        <f t="shared" si="0"/>
        <v>4.42</v>
      </c>
      <c r="D15" s="18">
        <v>2500</v>
      </c>
      <c r="E15" s="19">
        <f t="shared" si="1"/>
        <v>3.07</v>
      </c>
      <c r="F15" s="20">
        <v>1296</v>
      </c>
      <c r="G15" s="19">
        <f t="shared" si="2"/>
        <v>1.26</v>
      </c>
      <c r="H15" s="21">
        <f t="shared" si="3"/>
        <v>500</v>
      </c>
      <c r="I15" s="22">
        <f t="shared" si="4"/>
        <v>20</v>
      </c>
      <c r="J15" s="16"/>
    </row>
    <row r="16" spans="1:10" ht="19.5" customHeight="1">
      <c r="A16" s="10" t="s">
        <v>23</v>
      </c>
      <c r="B16" s="11">
        <f>IF(SUM(B17:B29)=0,0,SUM(B17:B29))</f>
        <v>66967</v>
      </c>
      <c r="C16" s="12">
        <f t="shared" si="0"/>
        <v>98.71</v>
      </c>
      <c r="D16" s="11">
        <f>IF(SUM(D17:D29)=0,0,SUM(D17:D29))</f>
        <v>92103</v>
      </c>
      <c r="E16" s="12">
        <f t="shared" si="1"/>
        <v>113.16</v>
      </c>
      <c r="F16" s="13">
        <f>IF(SUM(F17:F29)=0,0,SUM(F17:F29))</f>
        <v>135400</v>
      </c>
      <c r="G16" s="12">
        <f t="shared" si="2"/>
        <v>131.14</v>
      </c>
      <c r="H16" s="14">
        <f t="shared" si="3"/>
        <v>-25136</v>
      </c>
      <c r="I16" s="15">
        <f t="shared" si="4"/>
        <v>27.29</v>
      </c>
      <c r="J16" s="16"/>
    </row>
    <row r="17" spans="1:10" ht="18.75" customHeight="1">
      <c r="A17" s="17" t="s">
        <v>24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25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28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29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32</v>
      </c>
      <c r="B25" s="18">
        <v>56210</v>
      </c>
      <c r="C25" s="19">
        <f t="shared" si="0"/>
        <v>82.85</v>
      </c>
      <c r="D25" s="18">
        <v>80540</v>
      </c>
      <c r="E25" s="19">
        <f t="shared" si="1"/>
        <v>98.95</v>
      </c>
      <c r="F25" s="20">
        <v>126956</v>
      </c>
      <c r="G25" s="19">
        <f t="shared" si="2"/>
        <v>122.96</v>
      </c>
      <c r="H25" s="21">
        <f t="shared" si="3"/>
        <v>-24330</v>
      </c>
      <c r="I25" s="22">
        <f t="shared" si="4"/>
        <v>30.21</v>
      </c>
      <c r="J25" s="16"/>
    </row>
    <row r="26" spans="1:10" ht="18.75" customHeight="1">
      <c r="A26" s="17" t="s">
        <v>33</v>
      </c>
      <c r="B26" s="18">
        <v>10757</v>
      </c>
      <c r="C26" s="19">
        <f t="shared" si="0"/>
        <v>15.86</v>
      </c>
      <c r="D26" s="18">
        <v>11563</v>
      </c>
      <c r="E26" s="19">
        <f t="shared" si="1"/>
        <v>14.21</v>
      </c>
      <c r="F26" s="20">
        <v>8444</v>
      </c>
      <c r="G26" s="19">
        <f t="shared" si="2"/>
        <v>8.18</v>
      </c>
      <c r="H26" s="21">
        <f t="shared" si="3"/>
        <v>-806</v>
      </c>
      <c r="I26" s="22">
        <f t="shared" si="4"/>
        <v>6.97</v>
      </c>
      <c r="J26" s="16"/>
    </row>
    <row r="27" spans="1:10" ht="18.75" customHeight="1">
      <c r="A27" s="17" t="s">
        <v>34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37</v>
      </c>
      <c r="B30" s="11">
        <f>IF((B5-B16)=0,0,B5-B16)</f>
        <v>875</v>
      </c>
      <c r="C30" s="12">
        <f t="shared" si="0"/>
        <v>1.29</v>
      </c>
      <c r="D30" s="11">
        <f>IF((D5-D16)=0,0,D5-D16)</f>
        <v>-10712</v>
      </c>
      <c r="E30" s="12">
        <f t="shared" si="1"/>
        <v>-13.16</v>
      </c>
      <c r="F30" s="13">
        <f>IF((F5-F16)=0,0,F5-F16)</f>
        <v>-32148</v>
      </c>
      <c r="G30" s="12">
        <f t="shared" si="2"/>
        <v>-31.14</v>
      </c>
      <c r="H30" s="14">
        <f>IF(OR(AND(D30&lt;0,B30&gt;=0),AND(D30&gt;0,B30&lt;=0)),0,B30-D30)</f>
        <v>0</v>
      </c>
      <c r="I30" s="15">
        <f t="shared" si="4"/>
        <v>0</v>
      </c>
      <c r="J30" s="16"/>
    </row>
    <row r="31" spans="1:10" ht="19.5" customHeight="1">
      <c r="A31" s="10" t="s">
        <v>38</v>
      </c>
      <c r="B31" s="11">
        <f>IF(SUM(B32:B33)=0,0,SUM(B32:B33))</f>
        <v>0</v>
      </c>
      <c r="C31" s="12">
        <f t="shared" si="0"/>
        <v>0</v>
      </c>
      <c r="D31" s="11">
        <f>IF(SUM(D32:D33)=0,0,SUM(D32:D33))</f>
        <v>0</v>
      </c>
      <c r="E31" s="12">
        <f t="shared" si="1"/>
        <v>0</v>
      </c>
      <c r="F31" s="13">
        <f>IF(SUM(F32:F33)=0,0,SUM(F32:F33))</f>
        <v>0</v>
      </c>
      <c r="G31" s="12">
        <f t="shared" si="2"/>
        <v>0</v>
      </c>
      <c r="H31" s="14">
        <f aca="true" t="shared" si="5" ref="H31:H36">B31-D31</f>
        <v>0</v>
      </c>
      <c r="I31" s="15">
        <f t="shared" si="4"/>
        <v>0</v>
      </c>
      <c r="J31" s="16"/>
    </row>
    <row r="32" spans="1:10" ht="18.75" customHeight="1">
      <c r="A32" s="17" t="s">
        <v>39</v>
      </c>
      <c r="B32" s="18">
        <v>0</v>
      </c>
      <c r="C32" s="19">
        <f t="shared" si="0"/>
        <v>0</v>
      </c>
      <c r="D32" s="18">
        <v>0</v>
      </c>
      <c r="E32" s="19">
        <f t="shared" si="1"/>
        <v>0</v>
      </c>
      <c r="F32" s="20">
        <v>0</v>
      </c>
      <c r="G32" s="19">
        <f t="shared" si="2"/>
        <v>0</v>
      </c>
      <c r="H32" s="21">
        <f t="shared" si="5"/>
        <v>0</v>
      </c>
      <c r="I32" s="22">
        <f t="shared" si="4"/>
        <v>0</v>
      </c>
      <c r="J32" s="16"/>
    </row>
    <row r="33" spans="1:10" ht="18.75" customHeight="1">
      <c r="A33" s="17" t="s">
        <v>40</v>
      </c>
      <c r="B33" s="18">
        <v>0</v>
      </c>
      <c r="C33" s="19">
        <f t="shared" si="0"/>
        <v>0</v>
      </c>
      <c r="D33" s="18">
        <v>0</v>
      </c>
      <c r="E33" s="19">
        <f t="shared" si="1"/>
        <v>0</v>
      </c>
      <c r="F33" s="20">
        <v>0</v>
      </c>
      <c r="G33" s="19">
        <f t="shared" si="2"/>
        <v>0</v>
      </c>
      <c r="H33" s="21">
        <f t="shared" si="5"/>
        <v>0</v>
      </c>
      <c r="I33" s="22">
        <f t="shared" si="4"/>
        <v>0</v>
      </c>
      <c r="J33" s="16"/>
    </row>
    <row r="34" spans="1:10" ht="21.75" customHeight="1">
      <c r="A34" s="10" t="s">
        <v>41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42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43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21.75" customHeight="1">
      <c r="A37" s="10" t="s">
        <v>44</v>
      </c>
      <c r="B37" s="11">
        <f>IF((B31-B34)=0,0,B31-B34)</f>
        <v>0</v>
      </c>
      <c r="C37" s="12">
        <f t="shared" si="0"/>
        <v>0</v>
      </c>
      <c r="D37" s="11">
        <f>IF((D31-D34)=0,0,D31-D34)</f>
        <v>0</v>
      </c>
      <c r="E37" s="12">
        <f t="shared" si="1"/>
        <v>0</v>
      </c>
      <c r="F37" s="13">
        <f>IF((F31-F34)=0,0,F31-F34)</f>
        <v>0</v>
      </c>
      <c r="G37" s="12">
        <f t="shared" si="2"/>
        <v>0</v>
      </c>
      <c r="H37" s="14">
        <f>IF(OR(AND(D37&lt;0,B37&gt;=0),AND(D37&gt;0,B37&lt;=0)),0,B37-D37)</f>
        <v>0</v>
      </c>
      <c r="I37" s="15">
        <f t="shared" si="4"/>
        <v>0</v>
      </c>
      <c r="J37" s="16"/>
    </row>
    <row r="38" spans="1:10" ht="21.7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46</v>
      </c>
      <c r="B39" s="26">
        <f>IF(B30+B37+B38=0,0,B30+B37+B38)</f>
        <v>875</v>
      </c>
      <c r="C39" s="27">
        <f t="shared" si="0"/>
        <v>1.29</v>
      </c>
      <c r="D39" s="26">
        <f>IF(D30+D37+D38=0,0,D30+D37+D38)</f>
        <v>-10712</v>
      </c>
      <c r="E39" s="27">
        <f t="shared" si="1"/>
        <v>-13.16</v>
      </c>
      <c r="F39" s="28">
        <f>IF(F30+F37+F38=0,0,F30+F37+F38)</f>
        <v>-32148</v>
      </c>
      <c r="G39" s="27">
        <f t="shared" si="2"/>
        <v>-31.14</v>
      </c>
      <c r="H39" s="29">
        <f>IF(OR(AND(D39&lt;0,B39&gt;=0),AND(D39&gt;0,B39&lt;=0)),0,B39-D39)</f>
        <v>0</v>
      </c>
      <c r="I39" s="30">
        <f t="shared" si="4"/>
        <v>0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/>
  <dimension ref="A1:H23"/>
  <sheetViews>
    <sheetView zoomScale="75" zoomScaleNormal="75" workbookViewId="0" topLeftCell="A1">
      <pane xSplit="1" ySplit="4" topLeftCell="D21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125" style="0" customWidth="1"/>
  </cols>
  <sheetData>
    <row r="1" spans="1:8" ht="30" customHeight="1">
      <c r="A1" s="73" t="s">
        <v>48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4</v>
      </c>
    </row>
    <row r="3" spans="1:7" ht="19.5" customHeight="1">
      <c r="A3" s="72" t="s">
        <v>5</v>
      </c>
      <c r="B3" s="71" t="s">
        <v>6</v>
      </c>
      <c r="C3" s="71"/>
      <c r="D3" s="71" t="s">
        <v>7</v>
      </c>
      <c r="E3" s="71"/>
      <c r="F3" s="71" t="s">
        <v>49</v>
      </c>
      <c r="G3" s="66"/>
    </row>
    <row r="4" spans="1:7" ht="19.5" customHeight="1">
      <c r="A4" s="74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50</v>
      </c>
      <c r="B5" s="40">
        <f>IF(SUM(B6:B7)=0,0,SUM(B6:B7))</f>
        <v>120294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120898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-604</v>
      </c>
      <c r="G5" s="43">
        <f aca="true" t="shared" si="2" ref="G5:G23">IF(OR(D5=0,F5=0),0,IF(ROUND(F5/D5*10000,0)=0,0,ABS(ROUND(F5/D5*100,2))))</f>
        <v>0.5</v>
      </c>
    </row>
    <row r="6" spans="1:7" ht="30.75" customHeight="1">
      <c r="A6" s="17" t="s">
        <v>51</v>
      </c>
      <c r="B6" s="44">
        <v>875</v>
      </c>
      <c r="C6" s="22">
        <f t="shared" si="0"/>
        <v>0.73</v>
      </c>
      <c r="D6" s="45">
        <v>0</v>
      </c>
      <c r="E6" s="22">
        <f t="shared" si="1"/>
        <v>0</v>
      </c>
      <c r="F6" s="46">
        <f>IF((B6-D6)=0,0,(B6-D6))</f>
        <v>875</v>
      </c>
      <c r="G6" s="47">
        <f t="shared" si="2"/>
        <v>0</v>
      </c>
    </row>
    <row r="7" spans="1:7" ht="30.75" customHeight="1">
      <c r="A7" s="17" t="s">
        <v>52</v>
      </c>
      <c r="B7" s="44">
        <v>119419</v>
      </c>
      <c r="C7" s="22">
        <f t="shared" si="0"/>
        <v>99.27</v>
      </c>
      <c r="D7" s="45">
        <v>120898</v>
      </c>
      <c r="E7" s="22">
        <f t="shared" si="1"/>
        <v>100</v>
      </c>
      <c r="F7" s="46">
        <f>IF((B7-D7)=0,0,(B7-D7))</f>
        <v>-1479</v>
      </c>
      <c r="G7" s="47">
        <f t="shared" si="2"/>
        <v>1.22</v>
      </c>
    </row>
    <row r="8" spans="1:7" ht="45" customHeight="1">
      <c r="A8" s="10" t="s">
        <v>53</v>
      </c>
      <c r="B8" s="40">
        <f>IF(SUM(B9:B13)=0,0,SUM(B9:B13))</f>
        <v>0</v>
      </c>
      <c r="C8" s="15">
        <f t="shared" si="0"/>
        <v>0</v>
      </c>
      <c r="D8" s="41">
        <f>IF(SUM(D9:D13)=0,0,SUM(D9:D13))</f>
        <v>10712</v>
      </c>
      <c r="E8" s="15">
        <f t="shared" si="1"/>
        <v>8.86</v>
      </c>
      <c r="F8" s="42">
        <f>IF(SUM(F9:F13)=0,0,SUM(F9:F13))</f>
        <v>-10712</v>
      </c>
      <c r="G8" s="43">
        <f t="shared" si="2"/>
        <v>100</v>
      </c>
    </row>
    <row r="9" spans="1:7" ht="30.75" customHeight="1">
      <c r="A9" s="17" t="s">
        <v>54</v>
      </c>
      <c r="B9" s="44">
        <v>0</v>
      </c>
      <c r="C9" s="22">
        <f t="shared" si="0"/>
        <v>0</v>
      </c>
      <c r="D9" s="45">
        <v>10712</v>
      </c>
      <c r="E9" s="22">
        <f t="shared" si="1"/>
        <v>8.86</v>
      </c>
      <c r="F9" s="46">
        <f>IF((B9-D9)=0,0,(B9-D9))</f>
        <v>-10712</v>
      </c>
      <c r="G9" s="47">
        <f t="shared" si="2"/>
        <v>100</v>
      </c>
    </row>
    <row r="10" spans="1:7" ht="30.75" customHeight="1">
      <c r="A10" s="17" t="s">
        <v>55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56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57</v>
      </c>
      <c r="B12" s="44">
        <v>0</v>
      </c>
      <c r="C12" s="22">
        <f t="shared" si="0"/>
        <v>0</v>
      </c>
      <c r="D12" s="45">
        <v>0</v>
      </c>
      <c r="E12" s="22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0.75" customHeight="1">
      <c r="A13" s="17" t="s">
        <v>58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59</v>
      </c>
      <c r="B14" s="40">
        <f>IF((B5-B8)=0,0,(B5-B8))</f>
        <v>120294</v>
      </c>
      <c r="C14" s="15">
        <f t="shared" si="0"/>
        <v>100</v>
      </c>
      <c r="D14" s="41">
        <f>IF((D5-D8)=0,0,(D5-D8))</f>
        <v>110186</v>
      </c>
      <c r="E14" s="15">
        <f t="shared" si="1"/>
        <v>91.14</v>
      </c>
      <c r="F14" s="42">
        <f>IF((F5-F8)=0,0,(F5-F8))</f>
        <v>10108</v>
      </c>
      <c r="G14" s="43">
        <f t="shared" si="2"/>
        <v>9.17</v>
      </c>
    </row>
    <row r="15" spans="1:7" ht="45" customHeight="1">
      <c r="A15" s="10" t="s">
        <v>60</v>
      </c>
      <c r="B15" s="40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41">
        <f>IF(SUM(D16:D17)=0,0,SUM(D16:D17))</f>
        <v>10712</v>
      </c>
      <c r="E15" s="15">
        <f aca="true" t="shared" si="4" ref="E15:E23">IF(OR(D15=0,$D$15=0),0,IF(ROUND(D15/$D$15*10000,0)=0,0,ROUND(D15/$D$15*100,2)))</f>
        <v>100</v>
      </c>
      <c r="F15" s="42">
        <f>IF(SUM(F16:F17)=0,0,SUM(F16:F17))</f>
        <v>-10712</v>
      </c>
      <c r="G15" s="43">
        <f t="shared" si="2"/>
        <v>100</v>
      </c>
    </row>
    <row r="16" spans="1:7" ht="30" customHeight="1">
      <c r="A16" s="17" t="s">
        <v>61</v>
      </c>
      <c r="B16" s="44">
        <v>0</v>
      </c>
      <c r="C16" s="22">
        <f t="shared" si="3"/>
        <v>0</v>
      </c>
      <c r="D16" s="45">
        <v>10712</v>
      </c>
      <c r="E16" s="22">
        <f t="shared" si="4"/>
        <v>100</v>
      </c>
      <c r="F16" s="46">
        <f>IF((B16-D16)=0,0,(B16-D16))</f>
        <v>-10712</v>
      </c>
      <c r="G16" s="47">
        <f t="shared" si="2"/>
        <v>100</v>
      </c>
    </row>
    <row r="17" spans="1:7" ht="30" customHeight="1">
      <c r="A17" s="17" t="s">
        <v>62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0" t="s">
        <v>63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10712</v>
      </c>
      <c r="E18" s="15">
        <f t="shared" si="4"/>
        <v>100</v>
      </c>
      <c r="F18" s="42">
        <f>IF(SUM(F19:F22)=0,0,SUM(F19:F22))</f>
        <v>-10712</v>
      </c>
      <c r="G18" s="43">
        <f t="shared" si="2"/>
        <v>100</v>
      </c>
    </row>
    <row r="19" spans="1:7" ht="30" customHeight="1">
      <c r="A19" s="17" t="s">
        <v>64</v>
      </c>
      <c r="B19" s="44">
        <v>0</v>
      </c>
      <c r="C19" s="22">
        <f t="shared" si="3"/>
        <v>0</v>
      </c>
      <c r="D19" s="45">
        <v>10712</v>
      </c>
      <c r="E19" s="22">
        <f t="shared" si="4"/>
        <v>100</v>
      </c>
      <c r="F19" s="46">
        <f>IF((B19-D19)=0,0,(B19-D19))</f>
        <v>-10712</v>
      </c>
      <c r="G19" s="47">
        <f t="shared" si="2"/>
        <v>100</v>
      </c>
    </row>
    <row r="20" spans="1:7" ht="30" customHeight="1">
      <c r="A20" s="17" t="s">
        <v>65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66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67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68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3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70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8" t="s">
        <v>6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71</v>
      </c>
      <c r="B5" s="54"/>
      <c r="C5" s="54"/>
    </row>
    <row r="6" spans="1:3" ht="21.75" customHeight="1">
      <c r="A6" s="55" t="s">
        <v>72</v>
      </c>
      <c r="B6" s="56">
        <v>875</v>
      </c>
      <c r="C6" s="57"/>
    </row>
    <row r="7" spans="1:3" ht="21.75" customHeight="1">
      <c r="A7" s="55" t="s">
        <v>73</v>
      </c>
      <c r="B7" s="56">
        <v>260</v>
      </c>
      <c r="C7" s="57"/>
    </row>
    <row r="8" spans="1:3" ht="22.5" customHeight="1">
      <c r="A8" s="58" t="s">
        <v>74</v>
      </c>
      <c r="B8" s="59"/>
      <c r="C8" s="59">
        <f>IF(SUM(B6:B7)=0,0,SUM(B6:B7))</f>
        <v>1135</v>
      </c>
    </row>
    <row r="9" spans="1:3" ht="22.5" customHeight="1">
      <c r="A9" s="60" t="s">
        <v>75</v>
      </c>
      <c r="B9" s="57"/>
      <c r="C9" s="57"/>
    </row>
    <row r="10" spans="1:3" ht="21" customHeight="1">
      <c r="A10" s="55" t="s">
        <v>76</v>
      </c>
      <c r="B10" s="56">
        <v>0</v>
      </c>
      <c r="C10" s="57"/>
    </row>
    <row r="11" spans="1:3" ht="21" customHeight="1">
      <c r="A11" s="55" t="s">
        <v>77</v>
      </c>
      <c r="B11" s="56">
        <v>0</v>
      </c>
      <c r="C11" s="57"/>
    </row>
    <row r="12" spans="1:3" ht="21" customHeight="1">
      <c r="A12" s="55" t="s">
        <v>78</v>
      </c>
      <c r="B12" s="56">
        <v>0</v>
      </c>
      <c r="C12" s="57"/>
    </row>
    <row r="13" spans="1:3" ht="21" customHeight="1">
      <c r="A13" s="55" t="s">
        <v>79</v>
      </c>
      <c r="B13" s="56">
        <v>0</v>
      </c>
      <c r="C13" s="57"/>
    </row>
    <row r="14" spans="1:3" ht="21" customHeight="1">
      <c r="A14" s="55" t="s">
        <v>80</v>
      </c>
      <c r="B14" s="56">
        <v>0</v>
      </c>
      <c r="C14" s="57"/>
    </row>
    <row r="15" spans="1:3" ht="21" customHeight="1">
      <c r="A15" s="55" t="s">
        <v>81</v>
      </c>
      <c r="B15" s="56">
        <v>0</v>
      </c>
      <c r="C15" s="57"/>
    </row>
    <row r="16" spans="1:3" ht="21" customHeight="1">
      <c r="A16" s="55" t="s">
        <v>82</v>
      </c>
      <c r="B16" s="56">
        <v>0</v>
      </c>
      <c r="C16" s="57"/>
    </row>
    <row r="17" spans="1:3" ht="21" customHeight="1">
      <c r="A17" s="55" t="s">
        <v>83</v>
      </c>
      <c r="B17" s="56">
        <v>0</v>
      </c>
      <c r="C17" s="57"/>
    </row>
    <row r="18" spans="1:3" ht="22.5" customHeight="1">
      <c r="A18" s="58" t="s">
        <v>84</v>
      </c>
      <c r="B18" s="59"/>
      <c r="C18" s="59">
        <f>IF(SUM(B10:B17)=0,0,SUM(B10:B17))</f>
        <v>0</v>
      </c>
    </row>
    <row r="19" spans="1:3" ht="22.5" customHeight="1">
      <c r="A19" s="60" t="s">
        <v>85</v>
      </c>
      <c r="B19" s="57"/>
      <c r="C19" s="57"/>
    </row>
    <row r="20" spans="1:3" ht="21" customHeight="1">
      <c r="A20" s="55" t="s">
        <v>86</v>
      </c>
      <c r="B20" s="56">
        <v>0</v>
      </c>
      <c r="C20" s="57"/>
    </row>
    <row r="21" spans="1:3" ht="21" customHeight="1">
      <c r="A21" s="55" t="s">
        <v>87</v>
      </c>
      <c r="B21" s="56">
        <v>0</v>
      </c>
      <c r="C21" s="57"/>
    </row>
    <row r="22" spans="1:3" ht="21.75" customHeight="1">
      <c r="A22" s="55" t="s">
        <v>88</v>
      </c>
      <c r="B22" s="56">
        <v>0</v>
      </c>
      <c r="C22" s="57"/>
    </row>
    <row r="23" spans="1:3" ht="21.75" customHeight="1">
      <c r="A23" s="55" t="s">
        <v>89</v>
      </c>
      <c r="B23" s="56">
        <v>-8</v>
      </c>
      <c r="C23" s="57"/>
    </row>
    <row r="24" spans="1:3" ht="21.75" customHeight="1">
      <c r="A24" s="55" t="s">
        <v>90</v>
      </c>
      <c r="B24" s="56">
        <v>0</v>
      </c>
      <c r="C24" s="57"/>
    </row>
    <row r="25" spans="1:3" ht="21.75" customHeight="1">
      <c r="A25" s="55" t="s">
        <v>91</v>
      </c>
      <c r="B25" s="56">
        <v>0</v>
      </c>
      <c r="C25" s="57"/>
    </row>
    <row r="26" spans="1:3" ht="21.75" customHeight="1">
      <c r="A26" s="55" t="s">
        <v>92</v>
      </c>
      <c r="B26" s="56">
        <v>0</v>
      </c>
      <c r="C26" s="57"/>
    </row>
    <row r="27" spans="1:3" ht="22.5" customHeight="1">
      <c r="A27" s="58" t="s">
        <v>93</v>
      </c>
      <c r="B27" s="59"/>
      <c r="C27" s="59">
        <f>IF(SUM(B20:B26)=0,0,(SUM(B20:B26)))</f>
        <v>-8</v>
      </c>
    </row>
    <row r="28" spans="1:3" ht="22.5" customHeight="1">
      <c r="A28" s="60" t="s">
        <v>94</v>
      </c>
      <c r="B28" s="59"/>
      <c r="C28" s="61">
        <v>0</v>
      </c>
    </row>
    <row r="29" spans="1:3" ht="21.75" customHeight="1">
      <c r="A29" s="60" t="s">
        <v>95</v>
      </c>
      <c r="B29" s="59"/>
      <c r="C29" s="59">
        <f>IF(SUM(C8,C18,C27,C28)=0,0,SUM(C8,C18,C27,C28))</f>
        <v>1127</v>
      </c>
    </row>
    <row r="30" spans="1:4" ht="21.75" customHeight="1">
      <c r="A30" s="60" t="s">
        <v>96</v>
      </c>
      <c r="B30" s="59"/>
      <c r="C30" s="61">
        <v>1270542</v>
      </c>
      <c r="D30" s="62"/>
    </row>
    <row r="31" spans="1:3" ht="21.75" customHeight="1">
      <c r="A31" s="60" t="s">
        <v>97</v>
      </c>
      <c r="B31" s="63"/>
      <c r="C31" s="63">
        <f>C30+C29</f>
        <v>1271669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41</dc:title>
  <dc:subject>41</dc:subject>
  <dc:creator>行政院主計處</dc:creator>
  <cp:keywords/>
  <dc:description> </dc:description>
  <cp:lastModifiedBy>Administrator</cp:lastModifiedBy>
  <dcterms:created xsi:type="dcterms:W3CDTF">2001-09-04T02:01:46Z</dcterms:created>
  <dcterms:modified xsi:type="dcterms:W3CDTF">2008-11-11T05:44:39Z</dcterms:modified>
  <cp:category>I13</cp:category>
  <cp:version/>
  <cp:contentType/>
  <cp:contentStatus/>
</cp:coreProperties>
</file>