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555" activeTab="1"/>
  </bookViews>
  <sheets>
    <sheet name="空白表 " sheetId="1" r:id="rId1"/>
    <sheet name="員工人數" sheetId="2" r:id="rId2"/>
  </sheets>
  <definedNames>
    <definedName name="_xlnm.Print_Area" localSheetId="1">'員工人數'!$A$1:$T$82</definedName>
    <definedName name="_xlnm.Print_Titles" localSheetId="0">'空白表 '!$1:$5</definedName>
    <definedName name="_xlnm.Print_Titles" localSheetId="1">'員工人數'!$1:$5</definedName>
  </definedNames>
  <calcPr fullCalcOnLoad="1"/>
</workbook>
</file>

<file path=xl/sharedStrings.xml><?xml version="1.0" encoding="utf-8"?>
<sst xmlns="http://schemas.openxmlformats.org/spreadsheetml/2006/main" count="137" uniqueCount="113">
  <si>
    <t>中　華　民　國</t>
  </si>
  <si>
    <t>九　十　一　年　度</t>
  </si>
  <si>
    <t>基金名稱</t>
  </si>
  <si>
    <t>本年度預算數</t>
  </si>
  <si>
    <t>職員</t>
  </si>
  <si>
    <t>警員</t>
  </si>
  <si>
    <t>工友</t>
  </si>
  <si>
    <t>聘用</t>
  </si>
  <si>
    <t>約僱</t>
  </si>
  <si>
    <t>合計</t>
  </si>
  <si>
    <t>專任人員</t>
  </si>
  <si>
    <t>兼任
人員</t>
  </si>
  <si>
    <t>上年度預算數</t>
  </si>
  <si>
    <t>單位：人</t>
  </si>
  <si>
    <t>技工
(駕駛)</t>
  </si>
  <si>
    <t>備註</t>
  </si>
  <si>
    <r>
      <t>本年度與上年度比較增減</t>
    </r>
    <r>
      <rPr>
        <b/>
        <sz val="11"/>
        <rFont val="Times New Roman"/>
        <family val="1"/>
      </rPr>
      <t>(-)</t>
    </r>
  </si>
  <si>
    <t>專任
人員</t>
  </si>
  <si>
    <t>員　　工　　人　　數</t>
  </si>
  <si>
    <t>明　　細　　表</t>
  </si>
  <si>
    <t>員　　工　　人　　數</t>
  </si>
  <si>
    <t>單位：人</t>
  </si>
  <si>
    <t>備註</t>
  </si>
  <si>
    <t>專任人員</t>
  </si>
  <si>
    <t>兼任
人員</t>
  </si>
  <si>
    <t>職員</t>
  </si>
  <si>
    <t>警員</t>
  </si>
  <si>
    <t>技工
(駕駛)</t>
  </si>
  <si>
    <t>工友</t>
  </si>
  <si>
    <t>聘用</t>
  </si>
  <si>
    <t>約僱</t>
  </si>
  <si>
    <t>合計</t>
  </si>
  <si>
    <t>專任
人員</t>
  </si>
  <si>
    <r>
      <t>本年度與上年度比較增減</t>
    </r>
    <r>
      <rPr>
        <b/>
        <sz val="11"/>
        <rFont val="Times New Roman"/>
        <family val="1"/>
      </rPr>
      <t>(-)</t>
    </r>
  </si>
  <si>
    <t>乙、資本支出部分</t>
  </si>
  <si>
    <t>　　人事行政局主管</t>
  </si>
  <si>
    <t>中央公務人員購置住宅貸款基金</t>
  </si>
  <si>
    <t>　　　中美經濟社會發展基金</t>
  </si>
  <si>
    <t>　　　行政院國家科學技術發展基金</t>
  </si>
  <si>
    <t>　　　九二一震災社區重建更新基金</t>
  </si>
  <si>
    <t>　　　離島建設基金</t>
  </si>
  <si>
    <t>　　　醫療服務業開發基金</t>
  </si>
  <si>
    <t>　　　營建建設基金</t>
  </si>
  <si>
    <t>　　　社會福利基金</t>
  </si>
  <si>
    <t>　　　國軍生產及服務作業基金</t>
  </si>
  <si>
    <t>　　　國軍官兵購置住宅貸款基金</t>
  </si>
  <si>
    <t>　　　國軍老舊營舍改建基金</t>
  </si>
  <si>
    <t>　　　行政院開發基金</t>
  </si>
  <si>
    <t xml:space="preserve">　　　中央政府債務基金           </t>
  </si>
  <si>
    <t>　　　地方建設基金</t>
  </si>
  <si>
    <t>　　　行政院金融重建基金　</t>
  </si>
  <si>
    <t>　　　國立中正文化中心作業基金</t>
  </si>
  <si>
    <t>　　　國立大學校院校務基金（綜計）</t>
  </si>
  <si>
    <t>　　　國立臺灣大學附設醫院作業基金　</t>
  </si>
  <si>
    <t>　　　國立成功大學附設醫院作業基金</t>
  </si>
  <si>
    <t>　　　國立臺北護理學院附設醫院作業基金　</t>
  </si>
  <si>
    <t>　　　學產基金</t>
  </si>
  <si>
    <t>　　　法務部監所作業基金</t>
  </si>
  <si>
    <t>　　　經濟發展基金</t>
  </si>
  <si>
    <t>　　　核能發電後端營運基金</t>
  </si>
  <si>
    <t>　　　水資源作業基金</t>
  </si>
  <si>
    <t>　　　交通建設基金</t>
  </si>
  <si>
    <t>　　　國軍退除役官兵安置基金</t>
  </si>
  <si>
    <t>　　　榮民醫療作業基金</t>
  </si>
  <si>
    <t>　　國家科學委員會主管</t>
  </si>
  <si>
    <t>　　　科學工業園區管理局作業基金</t>
  </si>
  <si>
    <t>　　　農業綜合基金</t>
  </si>
  <si>
    <t>　　　農產品受進口損害救助基金</t>
  </si>
  <si>
    <t>　　　就業安定基金</t>
  </si>
  <si>
    <t>　　　健康照護基金</t>
  </si>
  <si>
    <t>　　　醫療藥品基金</t>
  </si>
  <si>
    <t>　　　管制藥品管理局製藥工廠作業基金</t>
  </si>
  <si>
    <t>　　　空氣污染防制基金</t>
  </si>
  <si>
    <t>　　　資源回收管理基金</t>
  </si>
  <si>
    <t>　　　土壤及地下水污染整治基金</t>
  </si>
  <si>
    <t>　　　文化建設基金</t>
  </si>
  <si>
    <t>　　　中華發展基金</t>
  </si>
  <si>
    <t>　　　有線廣播電視事業發展基金</t>
  </si>
  <si>
    <t>　　　故宮文物藝術發展基金</t>
  </si>
  <si>
    <t>　　　原住民族綜合發展基金</t>
  </si>
  <si>
    <t>　　　營建建設基金</t>
  </si>
  <si>
    <t>　　　交通建設基金</t>
  </si>
  <si>
    <t>　　兼任人員，係因應業務需要，由有關機關之現職人員派兼者。</t>
  </si>
  <si>
    <t>本年度員額</t>
  </si>
  <si>
    <t>上年度員額</t>
  </si>
  <si>
    <t>　　行政院主管</t>
  </si>
  <si>
    <t>　　內政部主管</t>
  </si>
  <si>
    <t>　　國防部主管</t>
  </si>
  <si>
    <t>　　財政部主管</t>
  </si>
  <si>
    <t>　　教育部主管</t>
  </si>
  <si>
    <t>　　法務部主管</t>
  </si>
  <si>
    <t>　　經濟部主管</t>
  </si>
  <si>
    <t>　　交通部主管</t>
  </si>
  <si>
    <t>　　國軍退除役官兵輔導委員會主管</t>
  </si>
  <si>
    <t>　　農業委員會主管</t>
  </si>
  <si>
    <t>　　勞工委員會主管</t>
  </si>
  <si>
    <t>　　衛生署主管</t>
  </si>
  <si>
    <t>　　環境保護署主管</t>
  </si>
  <si>
    <t>　　文化建設委員會主管</t>
  </si>
  <si>
    <t>　　大陸委員會主管</t>
  </si>
  <si>
    <t>　　新聞局主管</t>
  </si>
  <si>
    <t>　　國立故宮博物院主管</t>
  </si>
  <si>
    <t>　　原住民委員會主管</t>
  </si>
  <si>
    <t>　　內政部主管</t>
  </si>
  <si>
    <r>
      <t>上年度員額包括年度預算執行中，因業務需要，報經本院核准增加之</t>
    </r>
    <r>
      <rPr>
        <sz val="10"/>
        <rFont val="Times New Roman"/>
        <family val="1"/>
      </rPr>
      <t>34</t>
    </r>
    <r>
      <rPr>
        <sz val="10"/>
        <rFont val="華康粗明體"/>
        <family val="3"/>
      </rPr>
      <t>人。</t>
    </r>
  </si>
  <si>
    <t>該基金非依「行政院暨所屬機關約僱人員僱用辦法」進用之短期或契約性臨時人員，自本年度起不計入預算員額，上年度員額數亦本相同原則予以重分類。</t>
  </si>
  <si>
    <r>
      <t>上年度員額於年度預算執行中減少</t>
    </r>
    <r>
      <rPr>
        <sz val="10"/>
        <rFont val="Times New Roman"/>
        <family val="1"/>
      </rPr>
      <t xml:space="preserve">  5</t>
    </r>
    <r>
      <rPr>
        <sz val="10"/>
        <rFont val="華康粗明體"/>
        <family val="3"/>
      </rPr>
      <t>人，係民航事業作業基金報奉本院核准移撥</t>
    </r>
    <r>
      <rPr>
        <sz val="10"/>
        <rFont val="Times New Roman"/>
        <family val="1"/>
      </rPr>
      <t xml:space="preserve"> 4</t>
    </r>
    <r>
      <rPr>
        <sz val="10"/>
        <rFont val="華康粗明體"/>
        <family val="3"/>
      </rPr>
      <t>人至公務預算，及精簡員額</t>
    </r>
    <r>
      <rPr>
        <sz val="10"/>
        <rFont val="Times New Roman"/>
        <family val="1"/>
      </rPr>
      <t xml:space="preserve"> 1</t>
    </r>
    <r>
      <rPr>
        <sz val="10"/>
        <rFont val="華康粗明體"/>
        <family val="3"/>
      </rPr>
      <t>人。</t>
    </r>
  </si>
  <si>
    <r>
      <t>上年度員額包括年度預算執行中，為應公館院區業務需要，報經本院核准增加之</t>
    </r>
    <r>
      <rPr>
        <sz val="10"/>
        <rFont val="Times New Roman"/>
        <family val="1"/>
      </rPr>
      <t>41</t>
    </r>
    <r>
      <rPr>
        <sz val="10"/>
        <rFont val="華康粗明體"/>
        <family val="3"/>
      </rPr>
      <t>人。</t>
    </r>
  </si>
  <si>
    <r>
      <t>註：</t>
    </r>
    <r>
      <rPr>
        <sz val="11"/>
        <rFont val="細明體"/>
        <family val="3"/>
      </rPr>
      <t>專</t>
    </r>
    <r>
      <rPr>
        <sz val="11"/>
        <rFont val="新細明體"/>
        <family val="1"/>
      </rPr>
      <t>任人員，係指經本院核定之預算員額。</t>
    </r>
  </si>
  <si>
    <t>合 計</t>
  </si>
  <si>
    <t>甲、業務支出部分</t>
  </si>
  <si>
    <r>
      <t>明　　細　　表</t>
    </r>
    <r>
      <rPr>
        <sz val="20"/>
        <rFont val="Times New Roman"/>
        <family val="1"/>
      </rPr>
      <t xml:space="preserve"> </t>
    </r>
    <r>
      <rPr>
        <sz val="14"/>
        <rFont val="華康中黑體"/>
        <family val="3"/>
      </rPr>
      <t>（續）</t>
    </r>
  </si>
  <si>
    <r>
      <t>本年度增列專任人員</t>
    </r>
    <r>
      <rPr>
        <sz val="10"/>
        <rFont val="Times New Roman"/>
        <family val="1"/>
      </rPr>
      <t>565</t>
    </r>
    <r>
      <rPr>
        <sz val="10"/>
        <rFont val="華康粗明體"/>
        <family val="3"/>
      </rPr>
      <t>人，主要配合自然新增班系所致。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</si>
</sst>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-#,##0_);_(* &quot;-&quot;_);_(@_)"/>
    <numFmt numFmtId="185" formatCode="_(* \+#,##0_);_(* \-#,##0_);_(* &quot;-&quot;_);_(@_)"/>
    <numFmt numFmtId="186" formatCode="_(* #,##0.0_);_(* \(#,##0.0\);_(* &quot;-&quot;??_);_(@_)"/>
    <numFmt numFmtId="187" formatCode="_(* #,##0_);_(* \(#,##0\);_(* &quot;-&quot;??_);_(@_)"/>
    <numFmt numFmtId="188" formatCode="0_ ;[Red]\-0\ "/>
  </numFmts>
  <fonts count="3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2"/>
      <name val="Courier"/>
      <family val="3"/>
    </font>
    <font>
      <sz val="12"/>
      <name val="華康中黑體"/>
      <family val="3"/>
    </font>
    <font>
      <sz val="22"/>
      <name val="華康中黑體"/>
      <family val="3"/>
    </font>
    <font>
      <sz val="11"/>
      <name val="Times New Roman"/>
      <family val="1"/>
    </font>
    <font>
      <sz val="11"/>
      <name val="Courier"/>
      <family val="3"/>
    </font>
    <font>
      <b/>
      <sz val="16"/>
      <name val="華康粗明體"/>
      <family val="3"/>
    </font>
    <font>
      <b/>
      <sz val="11"/>
      <name val="華康粗明體"/>
      <family val="3"/>
    </font>
    <font>
      <b/>
      <sz val="12"/>
      <name val="華康粗明體"/>
      <family val="3"/>
    </font>
    <font>
      <b/>
      <sz val="12"/>
      <name val="華康中黑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9"/>
      <name val="新細明體"/>
      <family val="1"/>
    </font>
    <font>
      <sz val="11"/>
      <name val="華康中黑體"/>
      <family val="3"/>
    </font>
    <font>
      <sz val="11"/>
      <name val="華康粗明體"/>
      <family val="3"/>
    </font>
    <font>
      <b/>
      <sz val="10"/>
      <name val="華康粗明體"/>
      <family val="3"/>
    </font>
    <font>
      <sz val="10"/>
      <name val="華康粗明體"/>
      <family val="3"/>
    </font>
    <font>
      <sz val="10"/>
      <name val="Times New Roman"/>
      <family val="1"/>
    </font>
    <font>
      <sz val="11"/>
      <name val="新細明體"/>
      <family val="1"/>
    </font>
    <font>
      <b/>
      <sz val="11"/>
      <name val="Arial"/>
      <family val="2"/>
    </font>
    <font>
      <b/>
      <sz val="11"/>
      <name val="華康粗圓體"/>
      <family val="3"/>
    </font>
    <font>
      <sz val="20"/>
      <name val="華康中黑體"/>
      <family val="3"/>
    </font>
    <font>
      <sz val="20"/>
      <name val="Times New Roman"/>
      <family val="1"/>
    </font>
    <font>
      <sz val="11"/>
      <name val="細明體"/>
      <family val="3"/>
    </font>
    <font>
      <b/>
      <sz val="11"/>
      <name val="華康中黑體"/>
      <family val="3"/>
    </font>
    <font>
      <b/>
      <sz val="10"/>
      <name val="華康中黑體"/>
      <family val="3"/>
    </font>
    <font>
      <b/>
      <sz val="10"/>
      <name val="Times New Roman"/>
      <family val="1"/>
    </font>
    <font>
      <b/>
      <sz val="12"/>
      <name val="華康粗圓體"/>
      <family val="3"/>
    </font>
    <font>
      <sz val="14"/>
      <name val="華康中黑體"/>
      <family val="3"/>
    </font>
    <font>
      <sz val="14"/>
      <name val="Times New Roman"/>
      <family val="1"/>
    </font>
    <font>
      <b/>
      <sz val="14"/>
      <name val="華康粗明體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 quotePrefix="1">
      <alignment horizontal="right" vertical="center"/>
      <protection/>
    </xf>
    <xf numFmtId="0" fontId="9" fillId="0" borderId="0" xfId="0" applyFont="1" applyAlignment="1" applyProtection="1" quotePrefix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10" fillId="0" borderId="1" xfId="0" applyFont="1" applyBorder="1" applyAlignment="1" applyProtection="1">
      <alignment horizontal="distributed" vertical="center"/>
      <protection/>
    </xf>
    <xf numFmtId="0" fontId="10" fillId="0" borderId="2" xfId="0" applyFont="1" applyBorder="1" applyAlignment="1" applyProtection="1">
      <alignment horizontal="distributed" vertical="center"/>
      <protection/>
    </xf>
    <xf numFmtId="0" fontId="12" fillId="0" borderId="3" xfId="0" applyFont="1" applyBorder="1" applyAlignment="1" applyProtection="1">
      <alignment horizontal="left" vertical="top"/>
      <protection/>
    </xf>
    <xf numFmtId="184" fontId="1" fillId="0" borderId="4" xfId="0" applyNumberFormat="1" applyFont="1" applyBorder="1" applyAlignment="1" applyProtection="1">
      <alignment vertical="center"/>
      <protection/>
    </xf>
    <xf numFmtId="184" fontId="1" fillId="0" borderId="5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 locked="0"/>
    </xf>
    <xf numFmtId="0" fontId="12" fillId="0" borderId="4" xfId="0" applyFont="1" applyBorder="1" applyAlignment="1" applyProtection="1">
      <alignment horizontal="left" vertical="top"/>
      <protection/>
    </xf>
    <xf numFmtId="184" fontId="1" fillId="0" borderId="4" xfId="0" applyNumberFormat="1" applyFont="1" applyBorder="1" applyAlignment="1" applyProtection="1">
      <alignment vertical="center"/>
      <protection locked="0"/>
    </xf>
    <xf numFmtId="184" fontId="1" fillId="0" borderId="6" xfId="0" applyNumberFormat="1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horizontal="left" vertical="top"/>
      <protection/>
    </xf>
    <xf numFmtId="184" fontId="0" fillId="0" borderId="4" xfId="0" applyNumberFormat="1" applyFont="1" applyBorder="1" applyAlignment="1" applyProtection="1">
      <alignment vertical="top"/>
      <protection locked="0"/>
    </xf>
    <xf numFmtId="184" fontId="0" fillId="0" borderId="6" xfId="0" applyNumberFormat="1" applyFont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3" fillId="0" borderId="7" xfId="0" applyFont="1" applyBorder="1" applyAlignment="1" applyProtection="1">
      <alignment horizontal="left" vertical="top"/>
      <protection/>
    </xf>
    <xf numFmtId="184" fontId="0" fillId="0" borderId="7" xfId="0" applyNumberFormat="1" applyFont="1" applyBorder="1" applyAlignment="1" applyProtection="1">
      <alignment vertical="top"/>
      <protection locked="0"/>
    </xf>
    <xf numFmtId="184" fontId="0" fillId="0" borderId="8" xfId="0" applyNumberFormat="1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/>
      <protection locked="0"/>
    </xf>
    <xf numFmtId="0" fontId="10" fillId="0" borderId="9" xfId="0" applyFont="1" applyBorder="1" applyAlignment="1" applyProtection="1">
      <alignment horizontal="distributed" vertical="center" wrapText="1"/>
      <protection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distributed" vertical="center"/>
      <protection/>
    </xf>
    <xf numFmtId="0" fontId="10" fillId="0" borderId="2" xfId="0" applyFont="1" applyBorder="1" applyAlignment="1" applyProtection="1">
      <alignment horizontal="distributed" vertical="center" wrapText="1"/>
      <protection/>
    </xf>
    <xf numFmtId="0" fontId="1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distributed"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 vertical="top"/>
      <protection/>
    </xf>
    <xf numFmtId="0" fontId="17" fillId="0" borderId="7" xfId="0" applyFont="1" applyBorder="1" applyAlignment="1" applyProtection="1">
      <alignment vertical="top"/>
      <protection/>
    </xf>
    <xf numFmtId="184" fontId="7" fillId="0" borderId="0" xfId="15" applyNumberFormat="1" applyFont="1" applyBorder="1" applyAlignment="1" applyProtection="1">
      <alignment vertical="top"/>
      <protection/>
    </xf>
    <xf numFmtId="184" fontId="7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8" fillId="0" borderId="13" xfId="0" applyFont="1" applyBorder="1" applyAlignment="1" applyProtection="1">
      <alignment vertical="top"/>
      <protection locked="0"/>
    </xf>
    <xf numFmtId="0" fontId="18" fillId="0" borderId="10" xfId="0" applyFont="1" applyBorder="1" applyAlignment="1" applyProtection="1">
      <alignment vertical="top"/>
      <protection locked="0"/>
    </xf>
    <xf numFmtId="0" fontId="19" fillId="0" borderId="10" xfId="0" applyFont="1" applyBorder="1" applyAlignment="1" applyProtection="1">
      <alignment vertical="top"/>
      <protection locked="0"/>
    </xf>
    <xf numFmtId="0" fontId="19" fillId="0" borderId="11" xfId="0" applyFont="1" applyBorder="1" applyAlignment="1" applyProtection="1">
      <alignment vertical="top"/>
      <protection locked="0"/>
    </xf>
    <xf numFmtId="0" fontId="16" fillId="0" borderId="4" xfId="0" applyFont="1" applyBorder="1" applyAlignment="1" applyProtection="1">
      <alignment vertical="top" wrapText="1"/>
      <protection/>
    </xf>
    <xf numFmtId="0" fontId="17" fillId="0" borderId="4" xfId="0" applyFont="1" applyBorder="1" applyAlignment="1" applyProtection="1">
      <alignment vertical="top"/>
      <protection/>
    </xf>
    <xf numFmtId="0" fontId="17" fillId="0" borderId="4" xfId="0" applyFont="1" applyBorder="1" applyAlignment="1" applyProtection="1">
      <alignment vertical="top" wrapText="1"/>
      <protection/>
    </xf>
    <xf numFmtId="0" fontId="10" fillId="0" borderId="4" xfId="0" applyFont="1" applyBorder="1" applyAlignment="1" applyProtection="1">
      <alignment vertical="top" wrapText="1"/>
      <protection/>
    </xf>
    <xf numFmtId="0" fontId="23" fillId="0" borderId="4" xfId="0" applyFont="1" applyBorder="1" applyAlignment="1" applyProtection="1">
      <alignment vertical="top" wrapText="1"/>
      <protection/>
    </xf>
    <xf numFmtId="184" fontId="7" fillId="0" borderId="6" xfId="15" applyNumberFormat="1" applyFont="1" applyBorder="1" applyAlignment="1" applyProtection="1">
      <alignment vertical="top"/>
      <protection/>
    </xf>
    <xf numFmtId="184" fontId="7" fillId="0" borderId="6" xfId="15" applyNumberFormat="1" applyFont="1" applyBorder="1" applyAlignment="1" applyProtection="1">
      <alignment vertical="top"/>
      <protection locked="0"/>
    </xf>
    <xf numFmtId="184" fontId="14" fillId="0" borderId="6" xfId="15" applyNumberFormat="1" applyFont="1" applyBorder="1" applyAlignment="1" applyProtection="1">
      <alignment vertical="top"/>
      <protection locked="0"/>
    </xf>
    <xf numFmtId="184" fontId="14" fillId="0" borderId="6" xfId="15" applyNumberFormat="1" applyFont="1" applyBorder="1" applyAlignment="1" applyProtection="1">
      <alignment vertical="top"/>
      <protection/>
    </xf>
    <xf numFmtId="184" fontId="7" fillId="0" borderId="8" xfId="15" applyNumberFormat="1" applyFont="1" applyBorder="1" applyAlignment="1" applyProtection="1">
      <alignment vertical="top"/>
      <protection locked="0"/>
    </xf>
    <xf numFmtId="184" fontId="7" fillId="0" borderId="8" xfId="15" applyNumberFormat="1" applyFont="1" applyBorder="1" applyAlignment="1" applyProtection="1">
      <alignment vertical="top"/>
      <protection/>
    </xf>
    <xf numFmtId="184" fontId="22" fillId="0" borderId="6" xfId="15" applyNumberFormat="1" applyFont="1" applyBorder="1" applyAlignment="1" applyProtection="1">
      <alignment vertical="top"/>
      <protection/>
    </xf>
    <xf numFmtId="184" fontId="22" fillId="0" borderId="5" xfId="15" applyNumberFormat="1" applyFont="1" applyBorder="1" applyAlignment="1" applyProtection="1">
      <alignment vertical="top"/>
      <protection/>
    </xf>
    <xf numFmtId="0" fontId="24" fillId="0" borderId="0" xfId="0" applyFont="1" applyAlignment="1">
      <alignment horizontal="right" vertical="center"/>
    </xf>
    <xf numFmtId="0" fontId="25" fillId="0" borderId="0" xfId="0" applyFont="1" applyAlignment="1" applyProtection="1">
      <alignment horizontal="right" vertical="center"/>
      <protection/>
    </xf>
    <xf numFmtId="184" fontId="20" fillId="0" borderId="0" xfId="15" applyNumberFormat="1" applyFont="1" applyBorder="1" applyAlignment="1" applyProtection="1">
      <alignment vertical="top"/>
      <protection/>
    </xf>
    <xf numFmtId="0" fontId="27" fillId="0" borderId="4" xfId="0" applyFont="1" applyBorder="1" applyAlignment="1" applyProtection="1">
      <alignment vertical="top" wrapText="1"/>
      <protection/>
    </xf>
    <xf numFmtId="184" fontId="14" fillId="0" borderId="6" xfId="0" applyNumberFormat="1" applyFont="1" applyBorder="1" applyAlignment="1" applyProtection="1">
      <alignment vertical="top"/>
      <protection/>
    </xf>
    <xf numFmtId="0" fontId="28" fillId="0" borderId="10" xfId="0" applyFont="1" applyBorder="1" applyAlignment="1" applyProtection="1">
      <alignment vertical="top" wrapText="1"/>
      <protection/>
    </xf>
    <xf numFmtId="0" fontId="27" fillId="0" borderId="0" xfId="0" applyFont="1" applyBorder="1" applyAlignment="1" applyProtection="1">
      <alignment horizontal="left" vertical="center" wrapText="1" indent="3"/>
      <protection/>
    </xf>
    <xf numFmtId="0" fontId="24" fillId="0" borderId="0" xfId="0" applyFont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distributed" vertical="top"/>
      <protection/>
    </xf>
    <xf numFmtId="184" fontId="14" fillId="0" borderId="8" xfId="15" applyNumberFormat="1" applyFont="1" applyBorder="1" applyAlignment="1" applyProtection="1">
      <alignment vertical="top"/>
      <protection/>
    </xf>
    <xf numFmtId="184" fontId="29" fillId="0" borderId="11" xfId="15" applyNumberFormat="1" applyFont="1" applyBorder="1" applyAlignment="1" applyProtection="1">
      <alignment vertical="top"/>
      <protection/>
    </xf>
    <xf numFmtId="0" fontId="14" fillId="0" borderId="0" xfId="0" applyFont="1" applyBorder="1" applyAlignment="1" applyProtection="1">
      <alignment/>
      <protection/>
    </xf>
    <xf numFmtId="0" fontId="30" fillId="0" borderId="3" xfId="0" applyFont="1" applyBorder="1" applyAlignment="1" applyProtection="1">
      <alignment vertical="top" wrapText="1"/>
      <protection/>
    </xf>
    <xf numFmtId="0" fontId="19" fillId="0" borderId="10" xfId="0" applyFont="1" applyBorder="1" applyAlignment="1" applyProtection="1">
      <alignment horizontal="justify" vertical="top" wrapText="1"/>
      <protection locked="0"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 quotePrefix="1">
      <alignment horizontal="right" vertical="center"/>
      <protection/>
    </xf>
    <xf numFmtId="0" fontId="33" fillId="0" borderId="0" xfId="0" applyFont="1" applyAlignment="1" applyProtection="1" quotePrefix="1">
      <alignment horizontal="left" vertical="center"/>
      <protection/>
    </xf>
    <xf numFmtId="184" fontId="22" fillId="0" borderId="3" xfId="15" applyNumberFormat="1" applyFont="1" applyBorder="1" applyAlignment="1" applyProtection="1">
      <alignment vertical="top"/>
      <protection/>
    </xf>
    <xf numFmtId="184" fontId="14" fillId="0" borderId="4" xfId="15" applyNumberFormat="1" applyFont="1" applyBorder="1" applyAlignment="1" applyProtection="1">
      <alignment vertical="top"/>
      <protection/>
    </xf>
    <xf numFmtId="184" fontId="7" fillId="0" borderId="4" xfId="15" applyNumberFormat="1" applyFont="1" applyBorder="1" applyAlignment="1" applyProtection="1">
      <alignment vertical="top"/>
      <protection locked="0"/>
    </xf>
    <xf numFmtId="184" fontId="7" fillId="0" borderId="7" xfId="15" applyNumberFormat="1" applyFont="1" applyBorder="1" applyAlignment="1" applyProtection="1">
      <alignment vertical="top"/>
      <protection locked="0"/>
    </xf>
    <xf numFmtId="184" fontId="14" fillId="0" borderId="4" xfId="15" applyNumberFormat="1" applyFont="1" applyBorder="1" applyAlignment="1" applyProtection="1">
      <alignment vertical="top"/>
      <protection locked="0"/>
    </xf>
    <xf numFmtId="184" fontId="14" fillId="0" borderId="4" xfId="0" applyNumberFormat="1" applyFont="1" applyBorder="1" applyAlignment="1" applyProtection="1">
      <alignment vertical="top"/>
      <protection/>
    </xf>
    <xf numFmtId="184" fontId="7" fillId="0" borderId="4" xfId="15" applyNumberFormat="1" applyFont="1" applyBorder="1" applyAlignment="1" applyProtection="1">
      <alignment vertical="top"/>
      <protection/>
    </xf>
    <xf numFmtId="184" fontId="22" fillId="0" borderId="4" xfId="15" applyNumberFormat="1" applyFont="1" applyBorder="1" applyAlignment="1" applyProtection="1">
      <alignment vertical="top"/>
      <protection/>
    </xf>
    <xf numFmtId="184" fontId="14" fillId="0" borderId="7" xfId="15" applyNumberFormat="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horizontal="distributed" vertical="center" wrapText="1"/>
      <protection/>
    </xf>
    <xf numFmtId="0" fontId="10" fillId="0" borderId="4" xfId="0" applyFont="1" applyBorder="1" applyAlignment="1" applyProtection="1">
      <alignment horizontal="distributed" vertical="center" wrapText="1"/>
      <protection/>
    </xf>
    <xf numFmtId="0" fontId="10" fillId="0" borderId="15" xfId="0" applyFont="1" applyBorder="1" applyAlignment="1" applyProtection="1">
      <alignment horizontal="distributed" vertical="center" wrapText="1"/>
      <protection/>
    </xf>
    <xf numFmtId="0" fontId="11" fillId="0" borderId="16" xfId="0" applyFont="1" applyBorder="1" applyAlignment="1" applyProtection="1">
      <alignment horizontal="distributed" vertical="center"/>
      <protection/>
    </xf>
    <xf numFmtId="0" fontId="11" fillId="0" borderId="10" xfId="0" applyFont="1" applyBorder="1" applyAlignment="1" applyProtection="1">
      <alignment horizontal="distributed" vertical="center"/>
      <protection/>
    </xf>
    <xf numFmtId="0" fontId="11" fillId="0" borderId="9" xfId="0" applyFont="1" applyBorder="1" applyAlignment="1" applyProtection="1">
      <alignment horizontal="distributed" vertical="center"/>
      <protection/>
    </xf>
    <xf numFmtId="0" fontId="10" fillId="0" borderId="17" xfId="0" applyFont="1" applyBorder="1" applyAlignment="1" applyProtection="1">
      <alignment horizontal="distributed" vertical="center"/>
      <protection/>
    </xf>
    <xf numFmtId="0" fontId="10" fillId="0" borderId="1" xfId="0" applyFont="1" applyBorder="1" applyAlignment="1" applyProtection="1">
      <alignment horizontal="distributed" vertical="center"/>
      <protection/>
    </xf>
    <xf numFmtId="0" fontId="10" fillId="0" borderId="2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 wrapText="1"/>
      <protection/>
    </xf>
    <xf numFmtId="0" fontId="10" fillId="0" borderId="18" xfId="0" applyFont="1" applyBorder="1" applyAlignment="1" applyProtection="1">
      <alignment horizontal="distributed" vertical="center" wrapText="1"/>
      <protection/>
    </xf>
    <xf numFmtId="0" fontId="10" fillId="0" borderId="9" xfId="0" applyFont="1" applyBorder="1" applyAlignment="1" applyProtection="1">
      <alignment horizontal="distributed" vertical="center" wrapText="1"/>
      <protection/>
    </xf>
    <xf numFmtId="0" fontId="10" fillId="0" borderId="15" xfId="0" applyFont="1" applyBorder="1" applyAlignment="1" applyProtection="1">
      <alignment horizontal="distributed" vertical="center" wrapText="1"/>
      <protection/>
    </xf>
    <xf numFmtId="0" fontId="10" fillId="0" borderId="19" xfId="0" applyFont="1" applyBorder="1" applyAlignment="1" applyProtection="1">
      <alignment horizontal="distributed" vertical="center"/>
      <protection/>
    </xf>
    <xf numFmtId="0" fontId="10" fillId="0" borderId="20" xfId="0" applyFont="1" applyBorder="1" applyAlignment="1" applyProtection="1">
      <alignment horizontal="distributed" vertical="center"/>
      <protection/>
    </xf>
    <xf numFmtId="0" fontId="10" fillId="0" borderId="21" xfId="0" applyFont="1" applyBorder="1" applyAlignment="1" applyProtection="1">
      <alignment horizontal="distributed" vertical="center"/>
      <protection/>
    </xf>
    <xf numFmtId="0" fontId="10" fillId="0" borderId="5" xfId="0" applyFont="1" applyBorder="1" applyAlignment="1" applyProtection="1">
      <alignment horizontal="distributed" vertical="center" wrapText="1"/>
      <protection/>
    </xf>
    <xf numFmtId="0" fontId="10" fillId="0" borderId="22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10" fillId="0" borderId="10" xfId="0" applyFont="1" applyBorder="1" applyAlignment="1" applyProtection="1">
      <alignment horizontal="distributed" vertical="center"/>
      <protection/>
    </xf>
    <xf numFmtId="0" fontId="10" fillId="0" borderId="9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10" fillId="0" borderId="23" xfId="0" applyFont="1" applyBorder="1" applyAlignment="1" applyProtection="1">
      <alignment horizontal="distributed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36.625" style="25" customWidth="1"/>
    <col min="2" max="2" width="7.625" style="20" customWidth="1"/>
    <col min="3" max="3" width="6.625" style="20" customWidth="1"/>
    <col min="4" max="4" width="7.625" style="20" customWidth="1"/>
    <col min="5" max="7" width="6.625" style="20" customWidth="1"/>
    <col min="8" max="8" width="7.625" style="20" customWidth="1"/>
    <col min="9" max="9" width="7.75390625" style="20" customWidth="1"/>
    <col min="10" max="19" width="7.125" style="20" customWidth="1"/>
    <col min="20" max="20" width="22.50390625" style="20" customWidth="1"/>
    <col min="21" max="16384" width="9.00390625" style="20" customWidth="1"/>
  </cols>
  <sheetData>
    <row r="1" spans="1:10" s="2" customFormat="1" ht="34.5" customHeight="1">
      <c r="A1" s="1"/>
      <c r="E1" s="3"/>
      <c r="F1" s="3"/>
      <c r="I1" s="34" t="s">
        <v>18</v>
      </c>
      <c r="J1" s="33" t="s">
        <v>19</v>
      </c>
    </row>
    <row r="2" spans="1:20" s="2" customFormat="1" ht="24.75" customHeight="1" thickBot="1">
      <c r="A2" s="4"/>
      <c r="I2" s="5" t="s">
        <v>0</v>
      </c>
      <c r="J2" s="6" t="s">
        <v>1</v>
      </c>
      <c r="T2" s="32" t="s">
        <v>13</v>
      </c>
    </row>
    <row r="3" spans="1:20" s="7" customFormat="1" ht="19.5" customHeight="1">
      <c r="A3" s="90" t="s">
        <v>2</v>
      </c>
      <c r="B3" s="105" t="s">
        <v>3</v>
      </c>
      <c r="C3" s="103"/>
      <c r="D3" s="103"/>
      <c r="E3" s="103"/>
      <c r="F3" s="103"/>
      <c r="G3" s="103"/>
      <c r="H3" s="103"/>
      <c r="I3" s="104"/>
      <c r="J3" s="103" t="s">
        <v>12</v>
      </c>
      <c r="K3" s="103"/>
      <c r="L3" s="103"/>
      <c r="M3" s="103"/>
      <c r="N3" s="103"/>
      <c r="O3" s="103"/>
      <c r="P3" s="103"/>
      <c r="Q3" s="104"/>
      <c r="R3" s="99" t="s">
        <v>16</v>
      </c>
      <c r="S3" s="100"/>
      <c r="T3" s="93" t="s">
        <v>15</v>
      </c>
    </row>
    <row r="4" spans="1:20" s="7" customFormat="1" ht="19.5" customHeight="1">
      <c r="A4" s="91"/>
      <c r="B4" s="96" t="s">
        <v>10</v>
      </c>
      <c r="C4" s="97"/>
      <c r="D4" s="97"/>
      <c r="E4" s="97"/>
      <c r="F4" s="97"/>
      <c r="G4" s="97"/>
      <c r="H4" s="98"/>
      <c r="I4" s="106" t="s">
        <v>11</v>
      </c>
      <c r="J4" s="97" t="s">
        <v>10</v>
      </c>
      <c r="K4" s="97"/>
      <c r="L4" s="97"/>
      <c r="M4" s="97"/>
      <c r="N4" s="97"/>
      <c r="O4" s="97"/>
      <c r="P4" s="98"/>
      <c r="Q4" s="106" t="s">
        <v>11</v>
      </c>
      <c r="R4" s="101"/>
      <c r="S4" s="102"/>
      <c r="T4" s="94"/>
    </row>
    <row r="5" spans="1:20" s="7" customFormat="1" ht="36.75" customHeight="1">
      <c r="A5" s="92"/>
      <c r="B5" s="30" t="s">
        <v>4</v>
      </c>
      <c r="C5" s="9" t="s">
        <v>5</v>
      </c>
      <c r="D5" s="31" t="s">
        <v>14</v>
      </c>
      <c r="E5" s="9" t="s">
        <v>6</v>
      </c>
      <c r="F5" s="9" t="s">
        <v>7</v>
      </c>
      <c r="G5" s="9" t="s">
        <v>8</v>
      </c>
      <c r="H5" s="8" t="s">
        <v>9</v>
      </c>
      <c r="I5" s="107"/>
      <c r="J5" s="9" t="s">
        <v>4</v>
      </c>
      <c r="K5" s="9" t="s">
        <v>5</v>
      </c>
      <c r="L5" s="31" t="s">
        <v>14</v>
      </c>
      <c r="M5" s="9" t="s">
        <v>6</v>
      </c>
      <c r="N5" s="9" t="s">
        <v>7</v>
      </c>
      <c r="O5" s="9" t="s">
        <v>8</v>
      </c>
      <c r="P5" s="8" t="s">
        <v>9</v>
      </c>
      <c r="Q5" s="107"/>
      <c r="R5" s="26" t="s">
        <v>17</v>
      </c>
      <c r="S5" s="26" t="s">
        <v>11</v>
      </c>
      <c r="T5" s="95"/>
    </row>
    <row r="6" spans="1:20" s="13" customFormat="1" ht="21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2"/>
      <c r="S6" s="12"/>
      <c r="T6" s="28"/>
    </row>
    <row r="7" spans="1:20" s="13" customFormat="1" ht="21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s="16"/>
      <c r="S7" s="16"/>
      <c r="T7" s="28"/>
    </row>
    <row r="8" spans="1:20" ht="21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8"/>
      <c r="P8" s="18"/>
      <c r="Q8" s="19"/>
      <c r="R8" s="19"/>
      <c r="S8" s="19"/>
      <c r="T8" s="27"/>
    </row>
    <row r="9" spans="1:20" ht="21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18"/>
      <c r="P9" s="18"/>
      <c r="Q9" s="19"/>
      <c r="R9" s="19"/>
      <c r="S9" s="19"/>
      <c r="T9" s="27"/>
    </row>
    <row r="10" spans="1:20" ht="21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8"/>
      <c r="P10" s="18"/>
      <c r="Q10" s="19"/>
      <c r="R10" s="19"/>
      <c r="S10" s="19"/>
      <c r="T10" s="27"/>
    </row>
    <row r="11" spans="1:20" ht="21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18"/>
      <c r="P11" s="18"/>
      <c r="Q11" s="19"/>
      <c r="R11" s="19"/>
      <c r="S11" s="19"/>
      <c r="T11" s="27"/>
    </row>
    <row r="12" spans="1:20" ht="21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18"/>
      <c r="P12" s="18"/>
      <c r="Q12" s="19"/>
      <c r="R12" s="19"/>
      <c r="S12" s="19"/>
      <c r="T12" s="27"/>
    </row>
    <row r="13" spans="1:20" s="13" customFormat="1" ht="21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6"/>
      <c r="S13" s="16"/>
      <c r="T13" s="28"/>
    </row>
    <row r="14" spans="1:20" ht="15.7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18"/>
      <c r="P14" s="18"/>
      <c r="Q14" s="19"/>
      <c r="R14" s="19"/>
      <c r="S14" s="19"/>
      <c r="T14" s="27"/>
    </row>
    <row r="15" spans="1:20" ht="21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18"/>
      <c r="P15" s="18"/>
      <c r="Q15" s="19"/>
      <c r="R15" s="19"/>
      <c r="S15" s="19"/>
      <c r="T15" s="27"/>
    </row>
    <row r="16" spans="1:20" s="13" customFormat="1" ht="21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16"/>
      <c r="S16" s="16"/>
      <c r="T16" s="28"/>
    </row>
    <row r="17" spans="1:20" ht="21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8"/>
      <c r="P17" s="18"/>
      <c r="Q17" s="19"/>
      <c r="R17" s="19"/>
      <c r="S17" s="19"/>
      <c r="T17" s="27"/>
    </row>
    <row r="18" spans="1:20" ht="21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9"/>
      <c r="S18" s="19"/>
      <c r="T18" s="27"/>
    </row>
    <row r="19" spans="1:20" ht="21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19"/>
      <c r="S19" s="19"/>
      <c r="T19" s="27"/>
    </row>
    <row r="20" spans="1:20" s="13" customFormat="1" ht="21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6"/>
      <c r="S20" s="16"/>
      <c r="T20" s="28"/>
    </row>
    <row r="21" spans="1:20" ht="21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18"/>
      <c r="P21" s="18"/>
      <c r="Q21" s="19"/>
      <c r="R21" s="19"/>
      <c r="S21" s="19"/>
      <c r="T21" s="27"/>
    </row>
    <row r="22" spans="1:20" ht="21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8"/>
      <c r="P22" s="18"/>
      <c r="Q22" s="19"/>
      <c r="R22" s="19"/>
      <c r="S22" s="19"/>
      <c r="T22" s="27"/>
    </row>
    <row r="23" spans="1:20" ht="21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18"/>
      <c r="P23" s="18"/>
      <c r="Q23" s="19"/>
      <c r="R23" s="19"/>
      <c r="S23" s="19"/>
      <c r="T23" s="27"/>
    </row>
    <row r="24" spans="1:20" s="13" customFormat="1" ht="21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16"/>
      <c r="S24" s="16"/>
      <c r="T24" s="28"/>
    </row>
    <row r="25" spans="1:20" ht="18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9"/>
      <c r="R25" s="19"/>
      <c r="S25" s="19"/>
      <c r="T25" s="27"/>
    </row>
    <row r="26" spans="1:20" ht="46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9"/>
      <c r="R26" s="19"/>
      <c r="S26" s="19"/>
      <c r="T26" s="27"/>
    </row>
    <row r="27" spans="1:20" s="21" customFormat="1" ht="96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18"/>
      <c r="P27" s="18"/>
      <c r="Q27" s="19"/>
      <c r="R27" s="19"/>
      <c r="S27" s="19"/>
      <c r="T27" s="27"/>
    </row>
    <row r="28" spans="1:20" ht="16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18"/>
      <c r="P28" s="18"/>
      <c r="Q28" s="19"/>
      <c r="R28" s="19"/>
      <c r="S28" s="19"/>
      <c r="T28" s="27"/>
    </row>
    <row r="29" spans="1:20" ht="16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  <c r="O29" s="18"/>
      <c r="P29" s="18"/>
      <c r="Q29" s="19"/>
      <c r="R29" s="19"/>
      <c r="S29" s="19"/>
      <c r="T29" s="27"/>
    </row>
    <row r="30" spans="1:20" s="21" customFormat="1" ht="16.5" customHeight="1" thickBo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24"/>
      <c r="S30" s="24"/>
      <c r="T30" s="29"/>
    </row>
  </sheetData>
  <mergeCells count="9">
    <mergeCell ref="A3:A5"/>
    <mergeCell ref="T3:T5"/>
    <mergeCell ref="B4:H4"/>
    <mergeCell ref="J4:P4"/>
    <mergeCell ref="R3:S4"/>
    <mergeCell ref="J3:Q3"/>
    <mergeCell ref="B3:I3"/>
    <mergeCell ref="I4:I5"/>
    <mergeCell ref="Q4:Q5"/>
  </mergeCells>
  <printOptions horizontalCentered="1"/>
  <pageMargins left="0.07874015748031496" right="0.07874015748031496" top="0.7874015748031497" bottom="0.7874015748031497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showGridLines="0" tabSelected="1" workbookViewId="0" topLeftCell="A70">
      <selection activeCell="A77" sqref="A77:IV77"/>
    </sheetView>
  </sheetViews>
  <sheetFormatPr defaultColWidth="9.00390625" defaultRowHeight="15.75"/>
  <cols>
    <col min="1" max="1" width="36.25390625" style="4" customWidth="1"/>
    <col min="2" max="2" width="7.625" style="36" customWidth="1"/>
    <col min="3" max="3" width="8.125" style="36" customWidth="1"/>
    <col min="4" max="4" width="7.75390625" style="36" customWidth="1"/>
    <col min="5" max="6" width="6.625" style="36" customWidth="1"/>
    <col min="7" max="7" width="7.00390625" style="36" customWidth="1"/>
    <col min="8" max="8" width="7.375" style="36" customWidth="1"/>
    <col min="9" max="9" width="7.875" style="36" customWidth="1"/>
    <col min="10" max="10" width="8.00390625" style="36" customWidth="1"/>
    <col min="11" max="11" width="7.875" style="36" customWidth="1"/>
    <col min="12" max="12" width="7.625" style="36" customWidth="1"/>
    <col min="13" max="13" width="7.00390625" style="36" customWidth="1"/>
    <col min="14" max="14" width="7.125" style="36" customWidth="1"/>
    <col min="15" max="15" width="7.50390625" style="36" customWidth="1"/>
    <col min="16" max="18" width="7.625" style="36" customWidth="1"/>
    <col min="19" max="19" width="7.875" style="36" customWidth="1"/>
    <col min="20" max="20" width="19.25390625" style="36" customWidth="1"/>
    <col min="21" max="16384" width="9.00390625" style="36" customWidth="1"/>
  </cols>
  <sheetData>
    <row r="1" spans="1:10" s="65" customFormat="1" ht="36.75" customHeight="1">
      <c r="A1" s="64"/>
      <c r="B1" s="64"/>
      <c r="C1" s="64"/>
      <c r="D1" s="64"/>
      <c r="E1" s="64"/>
      <c r="F1" s="64"/>
      <c r="G1" s="64"/>
      <c r="H1" s="64"/>
      <c r="I1" s="64" t="s">
        <v>20</v>
      </c>
      <c r="J1" s="71" t="s">
        <v>111</v>
      </c>
    </row>
    <row r="2" spans="2:20" ht="23.25" customHeight="1" thickBot="1">
      <c r="B2" s="78"/>
      <c r="I2" s="79" t="s">
        <v>0</v>
      </c>
      <c r="J2" s="80" t="s">
        <v>1</v>
      </c>
      <c r="T2" s="37" t="s">
        <v>21</v>
      </c>
    </row>
    <row r="3" spans="1:20" s="38" customFormat="1" ht="28.5" customHeight="1">
      <c r="A3" s="90" t="s">
        <v>2</v>
      </c>
      <c r="B3" s="112" t="s">
        <v>83</v>
      </c>
      <c r="C3" s="112"/>
      <c r="D3" s="112"/>
      <c r="E3" s="112"/>
      <c r="F3" s="112"/>
      <c r="G3" s="112"/>
      <c r="H3" s="112"/>
      <c r="I3" s="112"/>
      <c r="J3" s="103" t="s">
        <v>84</v>
      </c>
      <c r="K3" s="103"/>
      <c r="L3" s="103"/>
      <c r="M3" s="103"/>
      <c r="N3" s="103"/>
      <c r="O3" s="103"/>
      <c r="P3" s="103"/>
      <c r="Q3" s="104"/>
      <c r="R3" s="99" t="s">
        <v>33</v>
      </c>
      <c r="S3" s="100"/>
      <c r="T3" s="108" t="s">
        <v>22</v>
      </c>
    </row>
    <row r="4" spans="1:20" s="38" customFormat="1" ht="24" customHeight="1">
      <c r="A4" s="91"/>
      <c r="B4" s="111" t="s">
        <v>23</v>
      </c>
      <c r="C4" s="111"/>
      <c r="D4" s="111"/>
      <c r="E4" s="111"/>
      <c r="F4" s="111"/>
      <c r="G4" s="111"/>
      <c r="H4" s="111"/>
      <c r="I4" s="106" t="s">
        <v>24</v>
      </c>
      <c r="J4" s="97" t="s">
        <v>23</v>
      </c>
      <c r="K4" s="97"/>
      <c r="L4" s="97"/>
      <c r="M4" s="97"/>
      <c r="N4" s="97"/>
      <c r="O4" s="97"/>
      <c r="P4" s="98"/>
      <c r="Q4" s="106" t="s">
        <v>24</v>
      </c>
      <c r="R4" s="101"/>
      <c r="S4" s="102"/>
      <c r="T4" s="109"/>
    </row>
    <row r="5" spans="1:20" s="38" customFormat="1" ht="48.75" customHeight="1">
      <c r="A5" s="92"/>
      <c r="B5" s="30" t="s">
        <v>25</v>
      </c>
      <c r="C5" s="30" t="s">
        <v>26</v>
      </c>
      <c r="D5" s="35" t="s">
        <v>27</v>
      </c>
      <c r="E5" s="30" t="s">
        <v>28</v>
      </c>
      <c r="F5" s="30" t="s">
        <v>29</v>
      </c>
      <c r="G5" s="30" t="s">
        <v>30</v>
      </c>
      <c r="H5" s="30" t="s">
        <v>31</v>
      </c>
      <c r="I5" s="107"/>
      <c r="J5" s="9" t="s">
        <v>25</v>
      </c>
      <c r="K5" s="9" t="s">
        <v>26</v>
      </c>
      <c r="L5" s="31" t="s">
        <v>27</v>
      </c>
      <c r="M5" s="9" t="s">
        <v>28</v>
      </c>
      <c r="N5" s="9" t="s">
        <v>29</v>
      </c>
      <c r="O5" s="9" t="s">
        <v>30</v>
      </c>
      <c r="P5" s="8" t="s">
        <v>31</v>
      </c>
      <c r="Q5" s="107"/>
      <c r="R5" s="26" t="s">
        <v>32</v>
      </c>
      <c r="S5" s="26" t="s">
        <v>24</v>
      </c>
      <c r="T5" s="110"/>
    </row>
    <row r="6" spans="1:20" s="38" customFormat="1" ht="26.25" customHeight="1">
      <c r="A6" s="76" t="s">
        <v>110</v>
      </c>
      <c r="B6" s="63">
        <f aca="true" t="shared" si="0" ref="B6:S6">B7+B13+B16+B20+B25+B32+B34+B38+B40+B43+B45+B48+B50+B54+B58+B60+B62+B64+B68+B66</f>
        <v>56537</v>
      </c>
      <c r="C6" s="63">
        <f t="shared" si="0"/>
        <v>2620</v>
      </c>
      <c r="D6" s="63">
        <f t="shared" si="0"/>
        <v>4998</v>
      </c>
      <c r="E6" s="63">
        <f t="shared" si="0"/>
        <v>6624</v>
      </c>
      <c r="F6" s="63">
        <f t="shared" si="0"/>
        <v>3785</v>
      </c>
      <c r="G6" s="63">
        <f t="shared" si="0"/>
        <v>8257</v>
      </c>
      <c r="H6" s="63">
        <f t="shared" si="0"/>
        <v>82821</v>
      </c>
      <c r="I6" s="63">
        <f t="shared" si="0"/>
        <v>17140</v>
      </c>
      <c r="J6" s="81">
        <f t="shared" si="0"/>
        <v>57093</v>
      </c>
      <c r="K6" s="63">
        <f t="shared" si="0"/>
        <v>2700</v>
      </c>
      <c r="L6" s="63">
        <f t="shared" si="0"/>
        <v>5195</v>
      </c>
      <c r="M6" s="63">
        <f t="shared" si="0"/>
        <v>6871</v>
      </c>
      <c r="N6" s="63">
        <f t="shared" si="0"/>
        <v>3806</v>
      </c>
      <c r="O6" s="63">
        <f t="shared" si="0"/>
        <v>8378</v>
      </c>
      <c r="P6" s="63">
        <f t="shared" si="0"/>
        <v>84043</v>
      </c>
      <c r="Q6" s="63">
        <f t="shared" si="0"/>
        <v>16993</v>
      </c>
      <c r="R6" s="63">
        <f t="shared" si="0"/>
        <v>-1222</v>
      </c>
      <c r="S6" s="63">
        <f t="shared" si="0"/>
        <v>147</v>
      </c>
      <c r="T6" s="47"/>
    </row>
    <row r="7" spans="1:20" s="38" customFormat="1" ht="24.75" customHeight="1">
      <c r="A7" s="67" t="s">
        <v>85</v>
      </c>
      <c r="B7" s="59">
        <f aca="true" t="shared" si="1" ref="B7:S7">SUM(B8:B12)</f>
        <v>0</v>
      </c>
      <c r="C7" s="59">
        <f t="shared" si="1"/>
        <v>0</v>
      </c>
      <c r="D7" s="59">
        <f t="shared" si="1"/>
        <v>0</v>
      </c>
      <c r="E7" s="59">
        <f t="shared" si="1"/>
        <v>0</v>
      </c>
      <c r="F7" s="59">
        <f t="shared" si="1"/>
        <v>99</v>
      </c>
      <c r="G7" s="59">
        <f t="shared" si="1"/>
        <v>29</v>
      </c>
      <c r="H7" s="59">
        <f t="shared" si="1"/>
        <v>128</v>
      </c>
      <c r="I7" s="59">
        <f t="shared" si="1"/>
        <v>141</v>
      </c>
      <c r="J7" s="82">
        <f t="shared" si="1"/>
        <v>0</v>
      </c>
      <c r="K7" s="59">
        <f t="shared" si="1"/>
        <v>0</v>
      </c>
      <c r="L7" s="59">
        <f t="shared" si="1"/>
        <v>0</v>
      </c>
      <c r="M7" s="59">
        <f t="shared" si="1"/>
        <v>0</v>
      </c>
      <c r="N7" s="59">
        <f t="shared" si="1"/>
        <v>102</v>
      </c>
      <c r="O7" s="59">
        <f t="shared" si="1"/>
        <v>29</v>
      </c>
      <c r="P7" s="59">
        <f t="shared" si="1"/>
        <v>131</v>
      </c>
      <c r="Q7" s="59">
        <f t="shared" si="1"/>
        <v>97</v>
      </c>
      <c r="R7" s="59">
        <f t="shared" si="1"/>
        <v>-3</v>
      </c>
      <c r="S7" s="59">
        <f t="shared" si="1"/>
        <v>44</v>
      </c>
      <c r="T7" s="48"/>
    </row>
    <row r="8" spans="1:20" s="39" customFormat="1" ht="22.5" customHeight="1">
      <c r="A8" s="52" t="s">
        <v>37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6">
        <f>SUM(B8:G8)</f>
        <v>0</v>
      </c>
      <c r="I8" s="57">
        <v>7</v>
      </c>
      <c r="J8" s="83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6">
        <f aca="true" t="shared" si="2" ref="P8:P74">SUM(J8:O8)</f>
        <v>0</v>
      </c>
      <c r="Q8" s="57">
        <v>7</v>
      </c>
      <c r="R8" s="56">
        <f aca="true" t="shared" si="3" ref="R8:S75">H8-P8</f>
        <v>0</v>
      </c>
      <c r="S8" s="56">
        <f t="shared" si="3"/>
        <v>0</v>
      </c>
      <c r="T8" s="49"/>
    </row>
    <row r="9" spans="1:20" s="39" customFormat="1" ht="22.5" customHeight="1">
      <c r="A9" s="52" t="s">
        <v>38</v>
      </c>
      <c r="B9" s="57">
        <v>0</v>
      </c>
      <c r="C9" s="57">
        <v>0</v>
      </c>
      <c r="D9" s="57">
        <v>0</v>
      </c>
      <c r="E9" s="57">
        <v>0</v>
      </c>
      <c r="F9" s="57">
        <v>81</v>
      </c>
      <c r="G9" s="57">
        <v>13</v>
      </c>
      <c r="H9" s="56">
        <f aca="true" t="shared" si="4" ref="H9:H74">SUM(B9:G9)</f>
        <v>94</v>
      </c>
      <c r="I9" s="57">
        <v>19</v>
      </c>
      <c r="J9" s="83">
        <v>0</v>
      </c>
      <c r="K9" s="57">
        <v>0</v>
      </c>
      <c r="L9" s="57">
        <v>0</v>
      </c>
      <c r="M9" s="57">
        <v>0</v>
      </c>
      <c r="N9" s="57">
        <v>84</v>
      </c>
      <c r="O9" s="57">
        <v>13</v>
      </c>
      <c r="P9" s="56">
        <f t="shared" si="2"/>
        <v>97</v>
      </c>
      <c r="Q9" s="57">
        <v>19</v>
      </c>
      <c r="R9" s="56">
        <f t="shared" si="3"/>
        <v>-3</v>
      </c>
      <c r="S9" s="56">
        <f t="shared" si="3"/>
        <v>0</v>
      </c>
      <c r="T9" s="49"/>
    </row>
    <row r="10" spans="1:20" s="39" customFormat="1" ht="57">
      <c r="A10" s="52" t="s">
        <v>39</v>
      </c>
      <c r="B10" s="57">
        <v>0</v>
      </c>
      <c r="C10" s="57">
        <v>0</v>
      </c>
      <c r="D10" s="57">
        <v>0</v>
      </c>
      <c r="E10" s="57">
        <v>0</v>
      </c>
      <c r="F10" s="57">
        <v>18</v>
      </c>
      <c r="G10" s="57">
        <v>16</v>
      </c>
      <c r="H10" s="56">
        <f t="shared" si="4"/>
        <v>34</v>
      </c>
      <c r="I10" s="57">
        <v>21</v>
      </c>
      <c r="J10" s="83">
        <v>0</v>
      </c>
      <c r="K10" s="57">
        <v>0</v>
      </c>
      <c r="L10" s="57">
        <v>0</v>
      </c>
      <c r="M10" s="57">
        <v>0</v>
      </c>
      <c r="N10" s="57">
        <v>18</v>
      </c>
      <c r="O10" s="57">
        <v>16</v>
      </c>
      <c r="P10" s="56">
        <f t="shared" si="2"/>
        <v>34</v>
      </c>
      <c r="Q10" s="57">
        <v>21</v>
      </c>
      <c r="R10" s="56">
        <f t="shared" si="3"/>
        <v>0</v>
      </c>
      <c r="S10" s="56">
        <f t="shared" si="3"/>
        <v>0</v>
      </c>
      <c r="T10" s="77" t="s">
        <v>104</v>
      </c>
    </row>
    <row r="11" spans="1:20" s="39" customFormat="1" ht="22.5" customHeight="1">
      <c r="A11" s="52" t="s">
        <v>40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6">
        <f>SUM(B11:G11)</f>
        <v>0</v>
      </c>
      <c r="I11" s="57">
        <v>84</v>
      </c>
      <c r="J11" s="83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6">
        <f t="shared" si="2"/>
        <v>0</v>
      </c>
      <c r="Q11" s="57">
        <v>50</v>
      </c>
      <c r="R11" s="56">
        <f t="shared" si="3"/>
        <v>0</v>
      </c>
      <c r="S11" s="56">
        <f t="shared" si="3"/>
        <v>34</v>
      </c>
      <c r="T11" s="49"/>
    </row>
    <row r="12" spans="1:20" s="39" customFormat="1" ht="22.5" customHeight="1">
      <c r="A12" s="52" t="s">
        <v>41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6">
        <f t="shared" si="4"/>
        <v>0</v>
      </c>
      <c r="I12" s="57">
        <v>10</v>
      </c>
      <c r="J12" s="83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6">
        <f t="shared" si="2"/>
        <v>0</v>
      </c>
      <c r="Q12" s="57">
        <v>0</v>
      </c>
      <c r="R12" s="56">
        <f>H12-P12</f>
        <v>0</v>
      </c>
      <c r="S12" s="56">
        <f>I12-Q12</f>
        <v>10</v>
      </c>
      <c r="T12" s="49"/>
    </row>
    <row r="13" spans="1:20" s="38" customFormat="1" ht="24.75" customHeight="1">
      <c r="A13" s="67" t="s">
        <v>86</v>
      </c>
      <c r="B13" s="59">
        <f aca="true" t="shared" si="5" ref="B13:S13">SUM(B14:B15)</f>
        <v>90</v>
      </c>
      <c r="C13" s="59">
        <f t="shared" si="5"/>
        <v>0</v>
      </c>
      <c r="D13" s="59">
        <f t="shared" si="5"/>
        <v>20</v>
      </c>
      <c r="E13" s="59">
        <f t="shared" si="5"/>
        <v>0</v>
      </c>
      <c r="F13" s="59">
        <f t="shared" si="5"/>
        <v>13</v>
      </c>
      <c r="G13" s="59">
        <f t="shared" si="5"/>
        <v>273</v>
      </c>
      <c r="H13" s="59">
        <f t="shared" si="5"/>
        <v>396</v>
      </c>
      <c r="I13" s="59">
        <f t="shared" si="5"/>
        <v>70</v>
      </c>
      <c r="J13" s="82">
        <f t="shared" si="5"/>
        <v>92</v>
      </c>
      <c r="K13" s="59">
        <f t="shared" si="5"/>
        <v>0</v>
      </c>
      <c r="L13" s="59">
        <f t="shared" si="5"/>
        <v>20</v>
      </c>
      <c r="M13" s="59">
        <f t="shared" si="5"/>
        <v>0</v>
      </c>
      <c r="N13" s="59">
        <f t="shared" si="5"/>
        <v>13</v>
      </c>
      <c r="O13" s="59">
        <f t="shared" si="5"/>
        <v>291</v>
      </c>
      <c r="P13" s="59">
        <f t="shared" si="5"/>
        <v>416</v>
      </c>
      <c r="Q13" s="59">
        <f t="shared" si="5"/>
        <v>70</v>
      </c>
      <c r="R13" s="59">
        <f t="shared" si="5"/>
        <v>-20</v>
      </c>
      <c r="S13" s="59">
        <f t="shared" si="5"/>
        <v>0</v>
      </c>
      <c r="T13" s="48"/>
    </row>
    <row r="14" spans="1:20" s="39" customFormat="1" ht="22.5" customHeight="1">
      <c r="A14" s="52" t="s">
        <v>42</v>
      </c>
      <c r="B14" s="57">
        <v>90</v>
      </c>
      <c r="C14" s="57">
        <v>0</v>
      </c>
      <c r="D14" s="57">
        <v>20</v>
      </c>
      <c r="E14" s="57">
        <v>0</v>
      </c>
      <c r="F14" s="57">
        <v>2</v>
      </c>
      <c r="G14" s="57">
        <v>261</v>
      </c>
      <c r="H14" s="56">
        <f t="shared" si="4"/>
        <v>373</v>
      </c>
      <c r="I14" s="57">
        <v>62</v>
      </c>
      <c r="J14" s="83">
        <v>92</v>
      </c>
      <c r="K14" s="57">
        <v>0</v>
      </c>
      <c r="L14" s="57">
        <v>20</v>
      </c>
      <c r="M14" s="57">
        <v>0</v>
      </c>
      <c r="N14" s="57">
        <v>2</v>
      </c>
      <c r="O14" s="57">
        <v>278</v>
      </c>
      <c r="P14" s="56">
        <f t="shared" si="2"/>
        <v>392</v>
      </c>
      <c r="Q14" s="57">
        <v>62</v>
      </c>
      <c r="R14" s="56">
        <f t="shared" si="3"/>
        <v>-19</v>
      </c>
      <c r="S14" s="56">
        <f t="shared" si="3"/>
        <v>0</v>
      </c>
      <c r="T14" s="49"/>
    </row>
    <row r="15" spans="1:20" s="39" customFormat="1" ht="22.5" customHeight="1">
      <c r="A15" s="52" t="s">
        <v>43</v>
      </c>
      <c r="B15" s="57">
        <v>0</v>
      </c>
      <c r="C15" s="57">
        <v>0</v>
      </c>
      <c r="D15" s="57">
        <v>0</v>
      </c>
      <c r="E15" s="57">
        <v>0</v>
      </c>
      <c r="F15" s="57">
        <v>11</v>
      </c>
      <c r="G15" s="57">
        <v>12</v>
      </c>
      <c r="H15" s="56">
        <f t="shared" si="4"/>
        <v>23</v>
      </c>
      <c r="I15" s="57">
        <v>8</v>
      </c>
      <c r="J15" s="83">
        <v>0</v>
      </c>
      <c r="K15" s="57">
        <v>0</v>
      </c>
      <c r="L15" s="57">
        <v>0</v>
      </c>
      <c r="M15" s="57">
        <v>0</v>
      </c>
      <c r="N15" s="57">
        <v>11</v>
      </c>
      <c r="O15" s="57">
        <v>13</v>
      </c>
      <c r="P15" s="56">
        <f t="shared" si="2"/>
        <v>24</v>
      </c>
      <c r="Q15" s="57">
        <v>8</v>
      </c>
      <c r="R15" s="56">
        <f t="shared" si="3"/>
        <v>-1</v>
      </c>
      <c r="S15" s="56">
        <f t="shared" si="3"/>
        <v>0</v>
      </c>
      <c r="T15" s="49"/>
    </row>
    <row r="16" spans="1:20" s="38" customFormat="1" ht="24.75" customHeight="1">
      <c r="A16" s="67" t="s">
        <v>87</v>
      </c>
      <c r="B16" s="59">
        <f aca="true" t="shared" si="6" ref="B16:S16">SUM(B17:B19)</f>
        <v>0</v>
      </c>
      <c r="C16" s="59">
        <f t="shared" si="6"/>
        <v>0</v>
      </c>
      <c r="D16" s="59">
        <f t="shared" si="6"/>
        <v>0</v>
      </c>
      <c r="E16" s="59">
        <f t="shared" si="6"/>
        <v>0</v>
      </c>
      <c r="F16" s="59">
        <f t="shared" si="6"/>
        <v>2404</v>
      </c>
      <c r="G16" s="59">
        <f t="shared" si="6"/>
        <v>5168</v>
      </c>
      <c r="H16" s="59">
        <f t="shared" si="6"/>
        <v>7572</v>
      </c>
      <c r="I16" s="59">
        <f t="shared" si="6"/>
        <v>12348</v>
      </c>
      <c r="J16" s="82">
        <f t="shared" si="6"/>
        <v>0</v>
      </c>
      <c r="K16" s="59">
        <f t="shared" si="6"/>
        <v>0</v>
      </c>
      <c r="L16" s="59">
        <f t="shared" si="6"/>
        <v>0</v>
      </c>
      <c r="M16" s="59">
        <f t="shared" si="6"/>
        <v>0</v>
      </c>
      <c r="N16" s="59">
        <f t="shared" si="6"/>
        <v>2404</v>
      </c>
      <c r="O16" s="59">
        <f t="shared" si="6"/>
        <v>5168</v>
      </c>
      <c r="P16" s="59">
        <f t="shared" si="6"/>
        <v>7572</v>
      </c>
      <c r="Q16" s="59">
        <f t="shared" si="6"/>
        <v>12660</v>
      </c>
      <c r="R16" s="59">
        <f t="shared" si="6"/>
        <v>0</v>
      </c>
      <c r="S16" s="59">
        <f t="shared" si="6"/>
        <v>-312</v>
      </c>
      <c r="T16" s="48"/>
    </row>
    <row r="17" spans="1:20" s="39" customFormat="1" ht="22.5" customHeight="1">
      <c r="A17" s="52" t="s">
        <v>44</v>
      </c>
      <c r="B17" s="57">
        <v>0</v>
      </c>
      <c r="C17" s="57">
        <v>0</v>
      </c>
      <c r="D17" s="57">
        <v>0</v>
      </c>
      <c r="E17" s="57">
        <v>0</v>
      </c>
      <c r="F17" s="57">
        <v>2404</v>
      </c>
      <c r="G17" s="57">
        <v>5168</v>
      </c>
      <c r="H17" s="56">
        <f t="shared" si="4"/>
        <v>7572</v>
      </c>
      <c r="I17" s="57">
        <v>12315</v>
      </c>
      <c r="J17" s="83">
        <v>0</v>
      </c>
      <c r="K17" s="57">
        <v>0</v>
      </c>
      <c r="L17" s="57">
        <v>0</v>
      </c>
      <c r="M17" s="57">
        <v>0</v>
      </c>
      <c r="N17" s="57">
        <v>2404</v>
      </c>
      <c r="O17" s="57">
        <v>5168</v>
      </c>
      <c r="P17" s="56">
        <f t="shared" si="2"/>
        <v>7572</v>
      </c>
      <c r="Q17" s="57">
        <v>12632</v>
      </c>
      <c r="R17" s="56">
        <f t="shared" si="3"/>
        <v>0</v>
      </c>
      <c r="S17" s="56">
        <f t="shared" si="3"/>
        <v>-317</v>
      </c>
      <c r="T17" s="49"/>
    </row>
    <row r="18" spans="1:20" s="39" customFormat="1" ht="22.5" customHeight="1">
      <c r="A18" s="52" t="s">
        <v>45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6">
        <f t="shared" si="4"/>
        <v>0</v>
      </c>
      <c r="I18" s="57">
        <v>17</v>
      </c>
      <c r="J18" s="83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6">
        <f t="shared" si="2"/>
        <v>0</v>
      </c>
      <c r="Q18" s="57">
        <v>12</v>
      </c>
      <c r="R18" s="56">
        <f>H18-P18</f>
        <v>0</v>
      </c>
      <c r="S18" s="56">
        <f>I18-Q18</f>
        <v>5</v>
      </c>
      <c r="T18" s="49"/>
    </row>
    <row r="19" spans="1:20" s="39" customFormat="1" ht="22.5" customHeight="1">
      <c r="A19" s="52" t="s">
        <v>46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6">
        <f>SUM(B19:G19)</f>
        <v>0</v>
      </c>
      <c r="I19" s="57">
        <v>16</v>
      </c>
      <c r="J19" s="83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6">
        <f t="shared" si="2"/>
        <v>0</v>
      </c>
      <c r="Q19" s="57">
        <v>16</v>
      </c>
      <c r="R19" s="56">
        <f t="shared" si="3"/>
        <v>0</v>
      </c>
      <c r="S19" s="56">
        <f t="shared" si="3"/>
        <v>0</v>
      </c>
      <c r="T19" s="49"/>
    </row>
    <row r="20" spans="1:20" s="38" customFormat="1" ht="24.75" customHeight="1">
      <c r="A20" s="67" t="s">
        <v>88</v>
      </c>
      <c r="B20" s="59">
        <f>SUM(B21:B24)</f>
        <v>0</v>
      </c>
      <c r="C20" s="59">
        <f aca="true" t="shared" si="7" ref="C20:S20">SUM(C21:C24)</f>
        <v>0</v>
      </c>
      <c r="D20" s="59">
        <f t="shared" si="7"/>
        <v>0</v>
      </c>
      <c r="E20" s="59">
        <f t="shared" si="7"/>
        <v>0</v>
      </c>
      <c r="F20" s="59">
        <f t="shared" si="7"/>
        <v>12</v>
      </c>
      <c r="G20" s="59">
        <f t="shared" si="7"/>
        <v>10</v>
      </c>
      <c r="H20" s="59">
        <f t="shared" si="7"/>
        <v>22</v>
      </c>
      <c r="I20" s="59">
        <f>SUM(I21:I24)</f>
        <v>605</v>
      </c>
      <c r="J20" s="82">
        <f t="shared" si="7"/>
        <v>0</v>
      </c>
      <c r="K20" s="59">
        <f t="shared" si="7"/>
        <v>0</v>
      </c>
      <c r="L20" s="59">
        <f t="shared" si="7"/>
        <v>0</v>
      </c>
      <c r="M20" s="59">
        <f t="shared" si="7"/>
        <v>0</v>
      </c>
      <c r="N20" s="59">
        <f t="shared" si="7"/>
        <v>12</v>
      </c>
      <c r="O20" s="59">
        <f t="shared" si="7"/>
        <v>10</v>
      </c>
      <c r="P20" s="59">
        <f t="shared" si="7"/>
        <v>22</v>
      </c>
      <c r="Q20" s="59">
        <f t="shared" si="7"/>
        <v>619</v>
      </c>
      <c r="R20" s="59">
        <f t="shared" si="7"/>
        <v>0</v>
      </c>
      <c r="S20" s="59">
        <f t="shared" si="7"/>
        <v>-14</v>
      </c>
      <c r="T20" s="48"/>
    </row>
    <row r="21" spans="1:20" s="39" customFormat="1" ht="22.5" customHeight="1">
      <c r="A21" s="52" t="s">
        <v>47</v>
      </c>
      <c r="B21" s="57">
        <v>0</v>
      </c>
      <c r="C21" s="57">
        <v>0</v>
      </c>
      <c r="D21" s="57">
        <v>0</v>
      </c>
      <c r="E21" s="57">
        <v>0</v>
      </c>
      <c r="F21" s="57">
        <v>10</v>
      </c>
      <c r="G21" s="57">
        <v>6</v>
      </c>
      <c r="H21" s="56">
        <f t="shared" si="4"/>
        <v>16</v>
      </c>
      <c r="I21" s="57">
        <v>30</v>
      </c>
      <c r="J21" s="83">
        <v>0</v>
      </c>
      <c r="K21" s="57">
        <v>0</v>
      </c>
      <c r="L21" s="57">
        <v>0</v>
      </c>
      <c r="M21" s="57">
        <v>0</v>
      </c>
      <c r="N21" s="57">
        <v>10</v>
      </c>
      <c r="O21" s="57">
        <v>6</v>
      </c>
      <c r="P21" s="56">
        <f t="shared" si="2"/>
        <v>16</v>
      </c>
      <c r="Q21" s="57">
        <v>30</v>
      </c>
      <c r="R21" s="56">
        <f t="shared" si="3"/>
        <v>0</v>
      </c>
      <c r="S21" s="56">
        <f t="shared" si="3"/>
        <v>0</v>
      </c>
      <c r="T21" s="49"/>
    </row>
    <row r="22" spans="1:20" s="39" customFormat="1" ht="22.5" customHeight="1">
      <c r="A22" s="52" t="s">
        <v>48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6">
        <f t="shared" si="4"/>
        <v>0</v>
      </c>
      <c r="I22" s="57">
        <v>9</v>
      </c>
      <c r="J22" s="83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6">
        <f t="shared" si="2"/>
        <v>0</v>
      </c>
      <c r="Q22" s="57">
        <v>9</v>
      </c>
      <c r="R22" s="56">
        <f t="shared" si="3"/>
        <v>0</v>
      </c>
      <c r="S22" s="56">
        <f t="shared" si="3"/>
        <v>0</v>
      </c>
      <c r="T22" s="49"/>
    </row>
    <row r="23" spans="1:20" s="39" customFormat="1" ht="22.5" customHeight="1">
      <c r="A23" s="52" t="s">
        <v>49</v>
      </c>
      <c r="B23" s="57">
        <v>0</v>
      </c>
      <c r="C23" s="57">
        <v>0</v>
      </c>
      <c r="D23" s="57">
        <v>0</v>
      </c>
      <c r="E23" s="57">
        <v>0</v>
      </c>
      <c r="F23" s="57">
        <v>2</v>
      </c>
      <c r="G23" s="57">
        <v>4</v>
      </c>
      <c r="H23" s="56">
        <f t="shared" si="4"/>
        <v>6</v>
      </c>
      <c r="I23" s="57">
        <v>26</v>
      </c>
      <c r="J23" s="83">
        <v>0</v>
      </c>
      <c r="K23" s="57">
        <v>0</v>
      </c>
      <c r="L23" s="57">
        <v>0</v>
      </c>
      <c r="M23" s="57">
        <v>0</v>
      </c>
      <c r="N23" s="57">
        <v>2</v>
      </c>
      <c r="O23" s="57">
        <v>4</v>
      </c>
      <c r="P23" s="56">
        <f t="shared" si="2"/>
        <v>6</v>
      </c>
      <c r="Q23" s="57">
        <v>40</v>
      </c>
      <c r="R23" s="56">
        <f t="shared" si="3"/>
        <v>0</v>
      </c>
      <c r="S23" s="56">
        <f t="shared" si="3"/>
        <v>-14</v>
      </c>
      <c r="T23" s="49"/>
    </row>
    <row r="24" spans="1:20" s="39" customFormat="1" ht="22.5" customHeight="1">
      <c r="A24" s="52" t="s">
        <v>50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6">
        <f t="shared" si="4"/>
        <v>0</v>
      </c>
      <c r="I24" s="57">
        <v>540</v>
      </c>
      <c r="J24" s="83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6">
        <f t="shared" si="2"/>
        <v>0</v>
      </c>
      <c r="Q24" s="57">
        <v>540</v>
      </c>
      <c r="R24" s="56">
        <f t="shared" si="3"/>
        <v>0</v>
      </c>
      <c r="S24" s="56">
        <f t="shared" si="3"/>
        <v>0</v>
      </c>
      <c r="T24" s="49"/>
    </row>
    <row r="25" spans="1:20" s="38" customFormat="1" ht="24.75" customHeight="1">
      <c r="A25" s="67" t="s">
        <v>89</v>
      </c>
      <c r="B25" s="59">
        <f>SUM(B26:B31)</f>
        <v>34404</v>
      </c>
      <c r="C25" s="59">
        <f aca="true" t="shared" si="8" ref="C25:S25">SUM(C26:C31)</f>
        <v>600</v>
      </c>
      <c r="D25" s="59">
        <f t="shared" si="8"/>
        <v>1698</v>
      </c>
      <c r="E25" s="59">
        <f t="shared" si="8"/>
        <v>3263</v>
      </c>
      <c r="F25" s="59">
        <f t="shared" si="8"/>
        <v>213</v>
      </c>
      <c r="G25" s="59">
        <f t="shared" si="8"/>
        <v>147</v>
      </c>
      <c r="H25" s="59">
        <f t="shared" si="8"/>
        <v>40325</v>
      </c>
      <c r="I25" s="59">
        <f>SUM(I26:I31)</f>
        <v>3434</v>
      </c>
      <c r="J25" s="82">
        <f t="shared" si="8"/>
        <v>33893</v>
      </c>
      <c r="K25" s="59">
        <f t="shared" si="8"/>
        <v>614</v>
      </c>
      <c r="L25" s="59">
        <f t="shared" si="8"/>
        <v>1738</v>
      </c>
      <c r="M25" s="59">
        <f t="shared" si="8"/>
        <v>3363</v>
      </c>
      <c r="N25" s="59">
        <f t="shared" si="8"/>
        <v>213</v>
      </c>
      <c r="O25" s="59">
        <f t="shared" si="8"/>
        <v>149</v>
      </c>
      <c r="P25" s="59">
        <f t="shared" si="8"/>
        <v>39970</v>
      </c>
      <c r="Q25" s="59">
        <f t="shared" si="8"/>
        <v>2966</v>
      </c>
      <c r="R25" s="59">
        <f t="shared" si="8"/>
        <v>355</v>
      </c>
      <c r="S25" s="59">
        <f t="shared" si="8"/>
        <v>468</v>
      </c>
      <c r="T25" s="48"/>
    </row>
    <row r="26" spans="1:20" s="39" customFormat="1" ht="22.5" customHeight="1">
      <c r="A26" s="52" t="s">
        <v>51</v>
      </c>
      <c r="B26" s="57">
        <v>58</v>
      </c>
      <c r="C26" s="57">
        <v>35</v>
      </c>
      <c r="D26" s="57">
        <v>4</v>
      </c>
      <c r="E26" s="57">
        <v>10</v>
      </c>
      <c r="F26" s="57">
        <v>29</v>
      </c>
      <c r="G26" s="57">
        <v>113</v>
      </c>
      <c r="H26" s="56">
        <f t="shared" si="4"/>
        <v>249</v>
      </c>
      <c r="I26" s="57">
        <v>0</v>
      </c>
      <c r="J26" s="83">
        <v>58</v>
      </c>
      <c r="K26" s="57">
        <v>49</v>
      </c>
      <c r="L26" s="57">
        <v>6</v>
      </c>
      <c r="M26" s="57">
        <v>10</v>
      </c>
      <c r="N26" s="57">
        <v>29</v>
      </c>
      <c r="O26" s="57">
        <v>113</v>
      </c>
      <c r="P26" s="56">
        <f t="shared" si="2"/>
        <v>265</v>
      </c>
      <c r="Q26" s="57">
        <v>0</v>
      </c>
      <c r="R26" s="56">
        <f t="shared" si="3"/>
        <v>-16</v>
      </c>
      <c r="S26" s="56">
        <f t="shared" si="3"/>
        <v>0</v>
      </c>
      <c r="T26" s="49"/>
    </row>
    <row r="27" spans="1:20" s="39" customFormat="1" ht="44.25" customHeight="1">
      <c r="A27" s="52" t="s">
        <v>52</v>
      </c>
      <c r="B27" s="57">
        <v>28557</v>
      </c>
      <c r="C27" s="57">
        <v>494</v>
      </c>
      <c r="D27" s="57">
        <v>1125</v>
      </c>
      <c r="E27" s="57">
        <v>2606</v>
      </c>
      <c r="F27" s="57">
        <v>184</v>
      </c>
      <c r="G27" s="57">
        <v>32</v>
      </c>
      <c r="H27" s="56">
        <f t="shared" si="4"/>
        <v>32998</v>
      </c>
      <c r="I27" s="57">
        <v>1721</v>
      </c>
      <c r="J27" s="83">
        <v>27911</v>
      </c>
      <c r="K27" s="57">
        <v>494</v>
      </c>
      <c r="L27" s="57">
        <v>1141</v>
      </c>
      <c r="M27" s="57">
        <v>2671</v>
      </c>
      <c r="N27" s="57">
        <v>184</v>
      </c>
      <c r="O27" s="57">
        <v>32</v>
      </c>
      <c r="P27" s="56">
        <f t="shared" si="2"/>
        <v>32433</v>
      </c>
      <c r="Q27" s="57">
        <v>1254</v>
      </c>
      <c r="R27" s="56">
        <f>H27-P27</f>
        <v>565</v>
      </c>
      <c r="S27" s="56">
        <f t="shared" si="3"/>
        <v>467</v>
      </c>
      <c r="T27" s="77" t="s">
        <v>112</v>
      </c>
    </row>
    <row r="28" spans="1:20" s="39" customFormat="1" ht="54" customHeight="1">
      <c r="A28" s="52" t="s">
        <v>53</v>
      </c>
      <c r="B28" s="57">
        <v>3928</v>
      </c>
      <c r="C28" s="57">
        <v>50</v>
      </c>
      <c r="D28" s="57">
        <v>284</v>
      </c>
      <c r="E28" s="57">
        <v>523</v>
      </c>
      <c r="F28" s="57">
        <v>0</v>
      </c>
      <c r="G28" s="57">
        <v>0</v>
      </c>
      <c r="H28" s="56">
        <f t="shared" si="4"/>
        <v>4785</v>
      </c>
      <c r="I28" s="57">
        <v>1411</v>
      </c>
      <c r="J28" s="83">
        <v>3958</v>
      </c>
      <c r="K28" s="57">
        <v>50</v>
      </c>
      <c r="L28" s="57">
        <v>298</v>
      </c>
      <c r="M28" s="57">
        <v>555</v>
      </c>
      <c r="N28" s="57">
        <v>0</v>
      </c>
      <c r="O28" s="57">
        <v>0</v>
      </c>
      <c r="P28" s="56">
        <f t="shared" si="2"/>
        <v>4861</v>
      </c>
      <c r="Q28" s="57">
        <v>1411</v>
      </c>
      <c r="R28" s="56">
        <f t="shared" si="3"/>
        <v>-76</v>
      </c>
      <c r="S28" s="56">
        <f t="shared" si="3"/>
        <v>0</v>
      </c>
      <c r="T28" s="77" t="s">
        <v>107</v>
      </c>
    </row>
    <row r="29" spans="1:20" s="39" customFormat="1" ht="22.5" customHeight="1" thickBot="1">
      <c r="A29" s="43" t="s">
        <v>54</v>
      </c>
      <c r="B29" s="60">
        <v>1643</v>
      </c>
      <c r="C29" s="60">
        <v>17</v>
      </c>
      <c r="D29" s="60">
        <v>276</v>
      </c>
      <c r="E29" s="60">
        <v>90</v>
      </c>
      <c r="F29" s="60">
        <v>0</v>
      </c>
      <c r="G29" s="60">
        <v>0</v>
      </c>
      <c r="H29" s="61">
        <f t="shared" si="4"/>
        <v>2026</v>
      </c>
      <c r="I29" s="60">
        <v>281</v>
      </c>
      <c r="J29" s="84">
        <v>1672</v>
      </c>
      <c r="K29" s="60">
        <v>17</v>
      </c>
      <c r="L29" s="60">
        <v>276</v>
      </c>
      <c r="M29" s="60">
        <v>90</v>
      </c>
      <c r="N29" s="60">
        <v>0</v>
      </c>
      <c r="O29" s="60">
        <v>0</v>
      </c>
      <c r="P29" s="61">
        <f t="shared" si="2"/>
        <v>2055</v>
      </c>
      <c r="Q29" s="60">
        <v>281</v>
      </c>
      <c r="R29" s="61">
        <f t="shared" si="3"/>
        <v>-29</v>
      </c>
      <c r="S29" s="61">
        <f t="shared" si="3"/>
        <v>0</v>
      </c>
      <c r="T29" s="50"/>
    </row>
    <row r="30" spans="1:20" s="39" customFormat="1" ht="22.5" customHeight="1">
      <c r="A30" s="53" t="s">
        <v>55</v>
      </c>
      <c r="B30" s="57">
        <v>218</v>
      </c>
      <c r="C30" s="57">
        <v>4</v>
      </c>
      <c r="D30" s="57">
        <v>9</v>
      </c>
      <c r="E30" s="57">
        <v>33</v>
      </c>
      <c r="F30" s="57">
        <v>0</v>
      </c>
      <c r="G30" s="57">
        <v>0</v>
      </c>
      <c r="H30" s="56">
        <f t="shared" si="4"/>
        <v>264</v>
      </c>
      <c r="I30" s="57">
        <v>6</v>
      </c>
      <c r="J30" s="83">
        <v>294</v>
      </c>
      <c r="K30" s="57">
        <v>4</v>
      </c>
      <c r="L30" s="57">
        <v>16</v>
      </c>
      <c r="M30" s="57">
        <v>36</v>
      </c>
      <c r="N30" s="57">
        <v>0</v>
      </c>
      <c r="O30" s="57">
        <v>0</v>
      </c>
      <c r="P30" s="56">
        <f t="shared" si="2"/>
        <v>350</v>
      </c>
      <c r="Q30" s="57">
        <v>5</v>
      </c>
      <c r="R30" s="56">
        <f t="shared" si="3"/>
        <v>-86</v>
      </c>
      <c r="S30" s="56">
        <f t="shared" si="3"/>
        <v>1</v>
      </c>
      <c r="T30" s="49"/>
    </row>
    <row r="31" spans="1:20" s="39" customFormat="1" ht="22.5" customHeight="1">
      <c r="A31" s="52" t="s">
        <v>56</v>
      </c>
      <c r="B31" s="57">
        <v>0</v>
      </c>
      <c r="C31" s="57">
        <v>0</v>
      </c>
      <c r="D31" s="57">
        <v>0</v>
      </c>
      <c r="E31" s="57">
        <v>1</v>
      </c>
      <c r="F31" s="57">
        <v>0</v>
      </c>
      <c r="G31" s="57">
        <v>2</v>
      </c>
      <c r="H31" s="56">
        <f t="shared" si="4"/>
        <v>3</v>
      </c>
      <c r="I31" s="57">
        <v>15</v>
      </c>
      <c r="J31" s="83">
        <v>0</v>
      </c>
      <c r="K31" s="57">
        <v>0</v>
      </c>
      <c r="L31" s="57">
        <v>1</v>
      </c>
      <c r="M31" s="57">
        <v>1</v>
      </c>
      <c r="N31" s="57">
        <v>0</v>
      </c>
      <c r="O31" s="57">
        <v>4</v>
      </c>
      <c r="P31" s="56">
        <f t="shared" si="2"/>
        <v>6</v>
      </c>
      <c r="Q31" s="57">
        <v>15</v>
      </c>
      <c r="R31" s="56">
        <f t="shared" si="3"/>
        <v>-3</v>
      </c>
      <c r="S31" s="56">
        <f t="shared" si="3"/>
        <v>0</v>
      </c>
      <c r="T31" s="49"/>
    </row>
    <row r="32" spans="1:20" s="38" customFormat="1" ht="25.5" customHeight="1">
      <c r="A32" s="67" t="s">
        <v>90</v>
      </c>
      <c r="B32" s="59">
        <f aca="true" t="shared" si="9" ref="B32:G32">SUM(B33)</f>
        <v>0</v>
      </c>
      <c r="C32" s="59">
        <f t="shared" si="9"/>
        <v>0</v>
      </c>
      <c r="D32" s="59">
        <f t="shared" si="9"/>
        <v>0</v>
      </c>
      <c r="E32" s="59">
        <f t="shared" si="9"/>
        <v>0</v>
      </c>
      <c r="F32" s="59">
        <f t="shared" si="9"/>
        <v>2</v>
      </c>
      <c r="G32" s="59">
        <f t="shared" si="9"/>
        <v>16</v>
      </c>
      <c r="H32" s="59">
        <f t="shared" si="4"/>
        <v>18</v>
      </c>
      <c r="I32" s="59">
        <f aca="true" t="shared" si="10" ref="I32:O32">SUM(I33)</f>
        <v>15</v>
      </c>
      <c r="J32" s="82">
        <f t="shared" si="10"/>
        <v>0</v>
      </c>
      <c r="K32" s="59">
        <f t="shared" si="10"/>
        <v>0</v>
      </c>
      <c r="L32" s="59">
        <f t="shared" si="10"/>
        <v>0</v>
      </c>
      <c r="M32" s="59">
        <f t="shared" si="10"/>
        <v>0</v>
      </c>
      <c r="N32" s="59">
        <f t="shared" si="10"/>
        <v>0</v>
      </c>
      <c r="O32" s="59">
        <f t="shared" si="10"/>
        <v>20</v>
      </c>
      <c r="P32" s="59">
        <f t="shared" si="2"/>
        <v>20</v>
      </c>
      <c r="Q32" s="59">
        <f>SUM(Q33)</f>
        <v>15</v>
      </c>
      <c r="R32" s="59">
        <f>SUM(R33)</f>
        <v>-2</v>
      </c>
      <c r="S32" s="59">
        <f>SUM(S33)</f>
        <v>0</v>
      </c>
      <c r="T32" s="48"/>
    </row>
    <row r="33" spans="1:20" s="39" customFormat="1" ht="22.5" customHeight="1">
      <c r="A33" s="52" t="s">
        <v>57</v>
      </c>
      <c r="B33" s="57">
        <v>0</v>
      </c>
      <c r="C33" s="57">
        <v>0</v>
      </c>
      <c r="D33" s="57">
        <v>0</v>
      </c>
      <c r="E33" s="57">
        <v>0</v>
      </c>
      <c r="F33" s="57">
        <v>2</v>
      </c>
      <c r="G33" s="57">
        <v>16</v>
      </c>
      <c r="H33" s="56">
        <f t="shared" si="4"/>
        <v>18</v>
      </c>
      <c r="I33" s="57">
        <v>15</v>
      </c>
      <c r="J33" s="83">
        <v>0</v>
      </c>
      <c r="K33" s="57">
        <v>0</v>
      </c>
      <c r="L33" s="57">
        <v>0</v>
      </c>
      <c r="M33" s="57">
        <v>0</v>
      </c>
      <c r="N33" s="57">
        <v>0</v>
      </c>
      <c r="O33" s="57">
        <v>20</v>
      </c>
      <c r="P33" s="56">
        <f t="shared" si="2"/>
        <v>20</v>
      </c>
      <c r="Q33" s="57">
        <v>15</v>
      </c>
      <c r="R33" s="56">
        <f t="shared" si="3"/>
        <v>-2</v>
      </c>
      <c r="S33" s="56">
        <f t="shared" si="3"/>
        <v>0</v>
      </c>
      <c r="T33" s="49"/>
    </row>
    <row r="34" spans="1:20" s="38" customFormat="1" ht="24.75" customHeight="1">
      <c r="A34" s="67" t="s">
        <v>91</v>
      </c>
      <c r="B34" s="59">
        <f aca="true" t="shared" si="11" ref="B34:G34">SUM(B35:B37)</f>
        <v>435</v>
      </c>
      <c r="C34" s="59">
        <f t="shared" si="11"/>
        <v>81</v>
      </c>
      <c r="D34" s="59">
        <f t="shared" si="11"/>
        <v>653</v>
      </c>
      <c r="E34" s="59">
        <f t="shared" si="11"/>
        <v>31</v>
      </c>
      <c r="F34" s="59">
        <f t="shared" si="11"/>
        <v>750</v>
      </c>
      <c r="G34" s="59">
        <f t="shared" si="11"/>
        <v>664</v>
      </c>
      <c r="H34" s="59">
        <f t="shared" si="4"/>
        <v>2614</v>
      </c>
      <c r="I34" s="59">
        <f aca="true" t="shared" si="12" ref="I34:O34">SUM(I35:I37)</f>
        <v>165</v>
      </c>
      <c r="J34" s="82">
        <f t="shared" si="12"/>
        <v>445</v>
      </c>
      <c r="K34" s="59">
        <f t="shared" si="12"/>
        <v>140</v>
      </c>
      <c r="L34" s="59">
        <f t="shared" si="12"/>
        <v>754</v>
      </c>
      <c r="M34" s="59">
        <f t="shared" si="12"/>
        <v>32</v>
      </c>
      <c r="N34" s="59">
        <f t="shared" si="12"/>
        <v>760</v>
      </c>
      <c r="O34" s="59">
        <f t="shared" si="12"/>
        <v>676</v>
      </c>
      <c r="P34" s="59">
        <f t="shared" si="2"/>
        <v>2807</v>
      </c>
      <c r="Q34" s="59">
        <f>SUM(Q35:Q37)</f>
        <v>169</v>
      </c>
      <c r="R34" s="59">
        <f>SUM(R35:R37)</f>
        <v>-193</v>
      </c>
      <c r="S34" s="59">
        <f>SUM(S35:S37)</f>
        <v>-4</v>
      </c>
      <c r="T34" s="48"/>
    </row>
    <row r="35" spans="1:20" s="39" customFormat="1" ht="22.5" customHeight="1">
      <c r="A35" s="52" t="s">
        <v>58</v>
      </c>
      <c r="B35" s="57">
        <v>236</v>
      </c>
      <c r="C35" s="57">
        <v>0</v>
      </c>
      <c r="D35" s="57">
        <v>543</v>
      </c>
      <c r="E35" s="57">
        <v>6</v>
      </c>
      <c r="F35" s="57">
        <v>749</v>
      </c>
      <c r="G35" s="57">
        <v>619</v>
      </c>
      <c r="H35" s="56">
        <f t="shared" si="4"/>
        <v>2153</v>
      </c>
      <c r="I35" s="57">
        <v>119</v>
      </c>
      <c r="J35" s="83">
        <v>246</v>
      </c>
      <c r="K35" s="57">
        <v>0</v>
      </c>
      <c r="L35" s="57">
        <v>559</v>
      </c>
      <c r="M35" s="57">
        <v>6</v>
      </c>
      <c r="N35" s="57">
        <v>759</v>
      </c>
      <c r="O35" s="57">
        <v>631</v>
      </c>
      <c r="P35" s="56">
        <f t="shared" si="2"/>
        <v>2201</v>
      </c>
      <c r="Q35" s="57">
        <v>123</v>
      </c>
      <c r="R35" s="56">
        <f t="shared" si="3"/>
        <v>-48</v>
      </c>
      <c r="S35" s="56">
        <f t="shared" si="3"/>
        <v>-4</v>
      </c>
      <c r="T35" s="49"/>
    </row>
    <row r="36" spans="1:20" s="39" customFormat="1" ht="22.5" customHeight="1">
      <c r="A36" s="52" t="s">
        <v>59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6">
        <f t="shared" si="4"/>
        <v>0</v>
      </c>
      <c r="I36" s="57">
        <v>46</v>
      </c>
      <c r="J36" s="83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6">
        <f t="shared" si="2"/>
        <v>0</v>
      </c>
      <c r="Q36" s="57">
        <v>46</v>
      </c>
      <c r="R36" s="56">
        <f t="shared" si="3"/>
        <v>0</v>
      </c>
      <c r="S36" s="56">
        <f t="shared" si="3"/>
        <v>0</v>
      </c>
      <c r="T36" s="49"/>
    </row>
    <row r="37" spans="1:20" s="39" customFormat="1" ht="22.5" customHeight="1">
      <c r="A37" s="52" t="s">
        <v>60</v>
      </c>
      <c r="B37" s="57">
        <v>199</v>
      </c>
      <c r="C37" s="57">
        <v>81</v>
      </c>
      <c r="D37" s="57">
        <v>110</v>
      </c>
      <c r="E37" s="57">
        <v>25</v>
      </c>
      <c r="F37" s="57">
        <v>1</v>
      </c>
      <c r="G37" s="57">
        <v>45</v>
      </c>
      <c r="H37" s="56">
        <f t="shared" si="4"/>
        <v>461</v>
      </c>
      <c r="I37" s="57">
        <v>0</v>
      </c>
      <c r="J37" s="83">
        <v>199</v>
      </c>
      <c r="K37" s="57">
        <v>140</v>
      </c>
      <c r="L37" s="57">
        <v>195</v>
      </c>
      <c r="M37" s="57">
        <v>26</v>
      </c>
      <c r="N37" s="57">
        <v>1</v>
      </c>
      <c r="O37" s="57">
        <v>45</v>
      </c>
      <c r="P37" s="56">
        <f t="shared" si="2"/>
        <v>606</v>
      </c>
      <c r="Q37" s="57">
        <v>0</v>
      </c>
      <c r="R37" s="56">
        <f t="shared" si="3"/>
        <v>-145</v>
      </c>
      <c r="S37" s="56">
        <f t="shared" si="3"/>
        <v>0</v>
      </c>
      <c r="T37" s="49"/>
    </row>
    <row r="38" spans="1:20" s="38" customFormat="1" ht="25.5" customHeight="1">
      <c r="A38" s="67" t="s">
        <v>92</v>
      </c>
      <c r="B38" s="59">
        <f aca="true" t="shared" si="13" ref="B38:G38">SUM(B39)</f>
        <v>2191</v>
      </c>
      <c r="C38" s="59">
        <f t="shared" si="13"/>
        <v>1795</v>
      </c>
      <c r="D38" s="59">
        <f t="shared" si="13"/>
        <v>989</v>
      </c>
      <c r="E38" s="59">
        <f t="shared" si="13"/>
        <v>278</v>
      </c>
      <c r="F38" s="59">
        <f t="shared" si="13"/>
        <v>74</v>
      </c>
      <c r="G38" s="59">
        <f t="shared" si="13"/>
        <v>1464</v>
      </c>
      <c r="H38" s="59">
        <f t="shared" si="4"/>
        <v>6791</v>
      </c>
      <c r="I38" s="59">
        <f aca="true" t="shared" si="14" ref="I38:O38">SUM(I39)</f>
        <v>0</v>
      </c>
      <c r="J38" s="82">
        <f t="shared" si="14"/>
        <v>2191</v>
      </c>
      <c r="K38" s="59">
        <f t="shared" si="14"/>
        <v>1795</v>
      </c>
      <c r="L38" s="59">
        <f t="shared" si="14"/>
        <v>1001</v>
      </c>
      <c r="M38" s="59">
        <f t="shared" si="14"/>
        <v>286</v>
      </c>
      <c r="N38" s="59">
        <f t="shared" si="14"/>
        <v>74</v>
      </c>
      <c r="O38" s="59">
        <f t="shared" si="14"/>
        <v>1464</v>
      </c>
      <c r="P38" s="59">
        <f t="shared" si="2"/>
        <v>6811</v>
      </c>
      <c r="Q38" s="59">
        <f>SUM(Q39)</f>
        <v>0</v>
      </c>
      <c r="R38" s="59">
        <f>SUM(R39)</f>
        <v>-20</v>
      </c>
      <c r="S38" s="59">
        <f>SUM(S39)</f>
        <v>0</v>
      </c>
      <c r="T38" s="48"/>
    </row>
    <row r="39" spans="1:20" s="39" customFormat="1" ht="69" customHeight="1">
      <c r="A39" s="52" t="s">
        <v>61</v>
      </c>
      <c r="B39" s="57">
        <v>2191</v>
      </c>
      <c r="C39" s="57">
        <v>1795</v>
      </c>
      <c r="D39" s="57">
        <v>989</v>
      </c>
      <c r="E39" s="57">
        <v>278</v>
      </c>
      <c r="F39" s="57">
        <v>74</v>
      </c>
      <c r="G39" s="57">
        <v>1464</v>
      </c>
      <c r="H39" s="56">
        <f t="shared" si="4"/>
        <v>6791</v>
      </c>
      <c r="I39" s="57">
        <v>0</v>
      </c>
      <c r="J39" s="83">
        <v>2191</v>
      </c>
      <c r="K39" s="57">
        <v>1795</v>
      </c>
      <c r="L39" s="57">
        <v>1001</v>
      </c>
      <c r="M39" s="57">
        <v>286</v>
      </c>
      <c r="N39" s="57">
        <v>74</v>
      </c>
      <c r="O39" s="57">
        <v>1464</v>
      </c>
      <c r="P39" s="56">
        <f t="shared" si="2"/>
        <v>6811</v>
      </c>
      <c r="Q39" s="57">
        <v>0</v>
      </c>
      <c r="R39" s="56">
        <f t="shared" si="3"/>
        <v>-20</v>
      </c>
      <c r="S39" s="56">
        <f t="shared" si="3"/>
        <v>0</v>
      </c>
      <c r="T39" s="77" t="s">
        <v>106</v>
      </c>
    </row>
    <row r="40" spans="1:20" s="38" customFormat="1" ht="25.5" customHeight="1">
      <c r="A40" s="67" t="s">
        <v>93</v>
      </c>
      <c r="B40" s="58">
        <f aca="true" t="shared" si="15" ref="B40:G40">SUM(B41:B42)</f>
        <v>11980</v>
      </c>
      <c r="C40" s="58">
        <f t="shared" si="15"/>
        <v>0</v>
      </c>
      <c r="D40" s="58">
        <f t="shared" si="15"/>
        <v>1158</v>
      </c>
      <c r="E40" s="58">
        <f t="shared" si="15"/>
        <v>1690</v>
      </c>
      <c r="F40" s="58">
        <f t="shared" si="15"/>
        <v>1</v>
      </c>
      <c r="G40" s="58">
        <f t="shared" si="15"/>
        <v>0</v>
      </c>
      <c r="H40" s="59">
        <f t="shared" si="4"/>
        <v>14829</v>
      </c>
      <c r="I40" s="58">
        <f aca="true" t="shared" si="16" ref="I40:O40">SUM(I41:I42)</f>
        <v>17</v>
      </c>
      <c r="J40" s="85">
        <f t="shared" si="16"/>
        <v>12291</v>
      </c>
      <c r="K40" s="58">
        <f t="shared" si="16"/>
        <v>0</v>
      </c>
      <c r="L40" s="58">
        <f t="shared" si="16"/>
        <v>1199</v>
      </c>
      <c r="M40" s="58">
        <f t="shared" si="16"/>
        <v>1767</v>
      </c>
      <c r="N40" s="58">
        <f t="shared" si="16"/>
        <v>9</v>
      </c>
      <c r="O40" s="58">
        <f t="shared" si="16"/>
        <v>77</v>
      </c>
      <c r="P40" s="59">
        <f t="shared" si="2"/>
        <v>15343</v>
      </c>
      <c r="Q40" s="58">
        <f>SUM(Q41:Q42)</f>
        <v>17</v>
      </c>
      <c r="R40" s="59">
        <f>SUM(R41:R42)</f>
        <v>-514</v>
      </c>
      <c r="S40" s="59">
        <f>SUM(S41:S42)</f>
        <v>0</v>
      </c>
      <c r="T40" s="48"/>
    </row>
    <row r="41" spans="1:20" s="39" customFormat="1" ht="95.25" customHeight="1">
      <c r="A41" s="52" t="s">
        <v>62</v>
      </c>
      <c r="B41" s="57">
        <v>400</v>
      </c>
      <c r="C41" s="57">
        <v>0</v>
      </c>
      <c r="D41" s="57">
        <v>45</v>
      </c>
      <c r="E41" s="57">
        <v>2</v>
      </c>
      <c r="F41" s="57">
        <v>1</v>
      </c>
      <c r="G41" s="57">
        <v>0</v>
      </c>
      <c r="H41" s="56">
        <f t="shared" si="4"/>
        <v>448</v>
      </c>
      <c r="I41" s="57">
        <v>9</v>
      </c>
      <c r="J41" s="83">
        <v>463</v>
      </c>
      <c r="K41" s="57">
        <v>0</v>
      </c>
      <c r="L41" s="57">
        <v>55</v>
      </c>
      <c r="M41" s="57">
        <v>3</v>
      </c>
      <c r="N41" s="57">
        <v>1</v>
      </c>
      <c r="O41" s="57">
        <v>0</v>
      </c>
      <c r="P41" s="56">
        <f t="shared" si="2"/>
        <v>522</v>
      </c>
      <c r="Q41" s="57">
        <v>9</v>
      </c>
      <c r="R41" s="56">
        <f t="shared" si="3"/>
        <v>-74</v>
      </c>
      <c r="S41" s="56">
        <f t="shared" si="3"/>
        <v>0</v>
      </c>
      <c r="T41" s="77" t="s">
        <v>105</v>
      </c>
    </row>
    <row r="42" spans="1:20" s="39" customFormat="1" ht="22.5" customHeight="1">
      <c r="A42" s="52" t="s">
        <v>63</v>
      </c>
      <c r="B42" s="57">
        <v>11580</v>
      </c>
      <c r="C42" s="57">
        <v>0</v>
      </c>
      <c r="D42" s="57">
        <v>1113</v>
      </c>
      <c r="E42" s="57">
        <v>1688</v>
      </c>
      <c r="F42" s="57">
        <v>0</v>
      </c>
      <c r="G42" s="57">
        <v>0</v>
      </c>
      <c r="H42" s="56">
        <f t="shared" si="4"/>
        <v>14381</v>
      </c>
      <c r="I42" s="57">
        <v>8</v>
      </c>
      <c r="J42" s="83">
        <v>11828</v>
      </c>
      <c r="K42" s="57">
        <v>0</v>
      </c>
      <c r="L42" s="57">
        <v>1144</v>
      </c>
      <c r="M42" s="57">
        <v>1764</v>
      </c>
      <c r="N42" s="57">
        <v>8</v>
      </c>
      <c r="O42" s="57">
        <v>77</v>
      </c>
      <c r="P42" s="56">
        <f t="shared" si="2"/>
        <v>14821</v>
      </c>
      <c r="Q42" s="57">
        <v>8</v>
      </c>
      <c r="R42" s="56">
        <f t="shared" si="3"/>
        <v>-440</v>
      </c>
      <c r="S42" s="56">
        <f t="shared" si="3"/>
        <v>0</v>
      </c>
      <c r="T42" s="49"/>
    </row>
    <row r="43" spans="1:20" s="70" customFormat="1" ht="25.5" customHeight="1">
      <c r="A43" s="67" t="s">
        <v>64</v>
      </c>
      <c r="B43" s="68">
        <f aca="true" t="shared" si="17" ref="B43:G43">SUM(B44)</f>
        <v>0</v>
      </c>
      <c r="C43" s="68">
        <f t="shared" si="17"/>
        <v>144</v>
      </c>
      <c r="D43" s="68">
        <f t="shared" si="17"/>
        <v>0</v>
      </c>
      <c r="E43" s="68">
        <f t="shared" si="17"/>
        <v>2</v>
      </c>
      <c r="F43" s="68">
        <f t="shared" si="17"/>
        <v>6</v>
      </c>
      <c r="G43" s="68">
        <f t="shared" si="17"/>
        <v>72</v>
      </c>
      <c r="H43" s="68">
        <f t="shared" si="4"/>
        <v>224</v>
      </c>
      <c r="I43" s="68">
        <f aca="true" t="shared" si="18" ref="I43:O43">SUM(I44)</f>
        <v>7</v>
      </c>
      <c r="J43" s="86">
        <f t="shared" si="18"/>
        <v>0</v>
      </c>
      <c r="K43" s="68">
        <f t="shared" si="18"/>
        <v>144</v>
      </c>
      <c r="L43" s="68">
        <f t="shared" si="18"/>
        <v>0</v>
      </c>
      <c r="M43" s="68">
        <f t="shared" si="18"/>
        <v>2</v>
      </c>
      <c r="N43" s="68">
        <f t="shared" si="18"/>
        <v>6</v>
      </c>
      <c r="O43" s="68">
        <f t="shared" si="18"/>
        <v>75</v>
      </c>
      <c r="P43" s="68">
        <f t="shared" si="2"/>
        <v>227</v>
      </c>
      <c r="Q43" s="68">
        <f>SUM(Q44)</f>
        <v>7</v>
      </c>
      <c r="R43" s="68">
        <f>SUM(R44)</f>
        <v>-3</v>
      </c>
      <c r="S43" s="68">
        <f>SUM(S44)</f>
        <v>0</v>
      </c>
      <c r="T43" s="69"/>
    </row>
    <row r="44" spans="1:20" s="39" customFormat="1" ht="22.5" customHeight="1">
      <c r="A44" s="52" t="s">
        <v>65</v>
      </c>
      <c r="B44" s="57">
        <v>0</v>
      </c>
      <c r="C44" s="57">
        <v>144</v>
      </c>
      <c r="D44" s="57">
        <v>0</v>
      </c>
      <c r="E44" s="57">
        <v>2</v>
      </c>
      <c r="F44" s="57">
        <v>6</v>
      </c>
      <c r="G44" s="57">
        <v>72</v>
      </c>
      <c r="H44" s="56">
        <f t="shared" si="4"/>
        <v>224</v>
      </c>
      <c r="I44" s="57">
        <v>7</v>
      </c>
      <c r="J44" s="83">
        <v>0</v>
      </c>
      <c r="K44" s="57">
        <v>144</v>
      </c>
      <c r="L44" s="57">
        <v>0</v>
      </c>
      <c r="M44" s="57">
        <v>2</v>
      </c>
      <c r="N44" s="57">
        <v>6</v>
      </c>
      <c r="O44" s="57">
        <v>75</v>
      </c>
      <c r="P44" s="56">
        <f t="shared" si="2"/>
        <v>227</v>
      </c>
      <c r="Q44" s="57">
        <v>7</v>
      </c>
      <c r="R44" s="56">
        <f t="shared" si="3"/>
        <v>-3</v>
      </c>
      <c r="S44" s="56">
        <f t="shared" si="3"/>
        <v>0</v>
      </c>
      <c r="T44" s="49"/>
    </row>
    <row r="45" spans="1:20" s="38" customFormat="1" ht="24" customHeight="1">
      <c r="A45" s="67" t="s">
        <v>94</v>
      </c>
      <c r="B45" s="59">
        <f aca="true" t="shared" si="19" ref="B45:G45">SUM(B46:B47)</f>
        <v>77</v>
      </c>
      <c r="C45" s="59">
        <f t="shared" si="19"/>
        <v>0</v>
      </c>
      <c r="D45" s="59">
        <f t="shared" si="19"/>
        <v>198</v>
      </c>
      <c r="E45" s="59">
        <f t="shared" si="19"/>
        <v>7</v>
      </c>
      <c r="F45" s="59">
        <f t="shared" si="19"/>
        <v>6</v>
      </c>
      <c r="G45" s="59">
        <f t="shared" si="19"/>
        <v>12</v>
      </c>
      <c r="H45" s="59">
        <f t="shared" si="4"/>
        <v>300</v>
      </c>
      <c r="I45" s="59">
        <f aca="true" t="shared" si="20" ref="I45:O45">SUM(I46:I47)</f>
        <v>122</v>
      </c>
      <c r="J45" s="82">
        <f t="shared" si="20"/>
        <v>77</v>
      </c>
      <c r="K45" s="59">
        <f t="shared" si="20"/>
        <v>0</v>
      </c>
      <c r="L45" s="59">
        <f t="shared" si="20"/>
        <v>199</v>
      </c>
      <c r="M45" s="59">
        <f t="shared" si="20"/>
        <v>8</v>
      </c>
      <c r="N45" s="59">
        <f t="shared" si="20"/>
        <v>6</v>
      </c>
      <c r="O45" s="59">
        <f t="shared" si="20"/>
        <v>12</v>
      </c>
      <c r="P45" s="59">
        <f t="shared" si="2"/>
        <v>302</v>
      </c>
      <c r="Q45" s="59">
        <f>SUM(Q46:Q47)</f>
        <v>177</v>
      </c>
      <c r="R45" s="59">
        <f>SUM(R46:R47)</f>
        <v>-2</v>
      </c>
      <c r="S45" s="59">
        <f>SUM(S46:S47)</f>
        <v>-55</v>
      </c>
      <c r="T45" s="48"/>
    </row>
    <row r="46" spans="1:20" s="39" customFormat="1" ht="22.5" customHeight="1">
      <c r="A46" s="52" t="s">
        <v>66</v>
      </c>
      <c r="B46" s="57">
        <v>77</v>
      </c>
      <c r="C46" s="57">
        <v>0</v>
      </c>
      <c r="D46" s="57">
        <v>198</v>
      </c>
      <c r="E46" s="57">
        <v>7</v>
      </c>
      <c r="F46" s="57">
        <v>6</v>
      </c>
      <c r="G46" s="57">
        <v>12</v>
      </c>
      <c r="H46" s="56">
        <f t="shared" si="4"/>
        <v>300</v>
      </c>
      <c r="I46" s="57">
        <v>114</v>
      </c>
      <c r="J46" s="83">
        <v>77</v>
      </c>
      <c r="K46" s="57">
        <v>0</v>
      </c>
      <c r="L46" s="57">
        <v>199</v>
      </c>
      <c r="M46" s="57">
        <v>8</v>
      </c>
      <c r="N46" s="57">
        <v>6</v>
      </c>
      <c r="O46" s="57">
        <v>12</v>
      </c>
      <c r="P46" s="56">
        <f t="shared" si="2"/>
        <v>302</v>
      </c>
      <c r="Q46" s="57">
        <v>169</v>
      </c>
      <c r="R46" s="56">
        <f>H46-P46</f>
        <v>-2</v>
      </c>
      <c r="S46" s="56">
        <f t="shared" si="3"/>
        <v>-55</v>
      </c>
      <c r="T46" s="49"/>
    </row>
    <row r="47" spans="1:20" s="39" customFormat="1" ht="22.5" customHeight="1">
      <c r="A47" s="52" t="s">
        <v>67</v>
      </c>
      <c r="B47" s="57">
        <v>0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6">
        <f t="shared" si="4"/>
        <v>0</v>
      </c>
      <c r="I47" s="57">
        <v>8</v>
      </c>
      <c r="J47" s="83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6">
        <f t="shared" si="2"/>
        <v>0</v>
      </c>
      <c r="Q47" s="57">
        <v>8</v>
      </c>
      <c r="R47" s="56">
        <f t="shared" si="3"/>
        <v>0</v>
      </c>
      <c r="S47" s="56">
        <f t="shared" si="3"/>
        <v>0</v>
      </c>
      <c r="T47" s="49"/>
    </row>
    <row r="48" spans="1:20" s="38" customFormat="1" ht="24.75" customHeight="1">
      <c r="A48" s="67" t="s">
        <v>95</v>
      </c>
      <c r="B48" s="59">
        <f aca="true" t="shared" si="21" ref="B48:G48">SUM(B49)</f>
        <v>0</v>
      </c>
      <c r="C48" s="59">
        <f t="shared" si="21"/>
        <v>0</v>
      </c>
      <c r="D48" s="59">
        <f t="shared" si="21"/>
        <v>0</v>
      </c>
      <c r="E48" s="59">
        <f t="shared" si="21"/>
        <v>0</v>
      </c>
      <c r="F48" s="59">
        <f t="shared" si="21"/>
        <v>26</v>
      </c>
      <c r="G48" s="59">
        <f t="shared" si="21"/>
        <v>9</v>
      </c>
      <c r="H48" s="59">
        <f t="shared" si="4"/>
        <v>35</v>
      </c>
      <c r="I48" s="59">
        <f aca="true" t="shared" si="22" ref="I48:O48">SUM(I49)</f>
        <v>45</v>
      </c>
      <c r="J48" s="82">
        <f t="shared" si="22"/>
        <v>0</v>
      </c>
      <c r="K48" s="59">
        <f t="shared" si="22"/>
        <v>0</v>
      </c>
      <c r="L48" s="59">
        <f t="shared" si="22"/>
        <v>0</v>
      </c>
      <c r="M48" s="59">
        <f t="shared" si="22"/>
        <v>0</v>
      </c>
      <c r="N48" s="59">
        <f t="shared" si="22"/>
        <v>26</v>
      </c>
      <c r="O48" s="59">
        <f t="shared" si="22"/>
        <v>9</v>
      </c>
      <c r="P48" s="59">
        <f t="shared" si="2"/>
        <v>35</v>
      </c>
      <c r="Q48" s="59">
        <f>SUM(Q49)</f>
        <v>41</v>
      </c>
      <c r="R48" s="59">
        <f>SUM(R49)</f>
        <v>0</v>
      </c>
      <c r="S48" s="59">
        <f>SUM(S49)</f>
        <v>4</v>
      </c>
      <c r="T48" s="48"/>
    </row>
    <row r="49" spans="1:20" s="39" customFormat="1" ht="22.5" customHeight="1">
      <c r="A49" s="52" t="s">
        <v>68</v>
      </c>
      <c r="B49" s="57">
        <v>0</v>
      </c>
      <c r="C49" s="57">
        <v>0</v>
      </c>
      <c r="D49" s="57">
        <v>0</v>
      </c>
      <c r="E49" s="57">
        <v>0</v>
      </c>
      <c r="F49" s="57">
        <v>26</v>
      </c>
      <c r="G49" s="57">
        <v>9</v>
      </c>
      <c r="H49" s="56">
        <f t="shared" si="4"/>
        <v>35</v>
      </c>
      <c r="I49" s="57">
        <v>45</v>
      </c>
      <c r="J49" s="83">
        <v>0</v>
      </c>
      <c r="K49" s="57">
        <v>0</v>
      </c>
      <c r="L49" s="57">
        <v>0</v>
      </c>
      <c r="M49" s="57">
        <v>0</v>
      </c>
      <c r="N49" s="57">
        <v>26</v>
      </c>
      <c r="O49" s="57">
        <v>9</v>
      </c>
      <c r="P49" s="56">
        <f t="shared" si="2"/>
        <v>35</v>
      </c>
      <c r="Q49" s="57">
        <v>41</v>
      </c>
      <c r="R49" s="56">
        <f t="shared" si="3"/>
        <v>0</v>
      </c>
      <c r="S49" s="56">
        <f t="shared" si="3"/>
        <v>4</v>
      </c>
      <c r="T49" s="49"/>
    </row>
    <row r="50" spans="1:20" s="38" customFormat="1" ht="24.75" customHeight="1">
      <c r="A50" s="67" t="s">
        <v>96</v>
      </c>
      <c r="B50" s="59">
        <f aca="true" t="shared" si="23" ref="B50:G50">SUM(B51:B53)</f>
        <v>7360</v>
      </c>
      <c r="C50" s="59">
        <f t="shared" si="23"/>
        <v>0</v>
      </c>
      <c r="D50" s="59">
        <f t="shared" si="23"/>
        <v>282</v>
      </c>
      <c r="E50" s="59">
        <f t="shared" si="23"/>
        <v>1353</v>
      </c>
      <c r="F50" s="59">
        <f t="shared" si="23"/>
        <v>86</v>
      </c>
      <c r="G50" s="59">
        <f t="shared" si="23"/>
        <v>387</v>
      </c>
      <c r="H50" s="59">
        <f t="shared" si="4"/>
        <v>9468</v>
      </c>
      <c r="I50" s="59">
        <f aca="true" t="shared" si="24" ref="I50:O50">SUM(I51:I53)</f>
        <v>35</v>
      </c>
      <c r="J50" s="82">
        <f t="shared" si="24"/>
        <v>8104</v>
      </c>
      <c r="K50" s="59">
        <f t="shared" si="24"/>
        <v>7</v>
      </c>
      <c r="L50" s="59">
        <f t="shared" si="24"/>
        <v>284</v>
      </c>
      <c r="M50" s="59">
        <f t="shared" si="24"/>
        <v>1413</v>
      </c>
      <c r="N50" s="59">
        <f t="shared" si="24"/>
        <v>87</v>
      </c>
      <c r="O50" s="59">
        <f t="shared" si="24"/>
        <v>392</v>
      </c>
      <c r="P50" s="59">
        <f t="shared" si="2"/>
        <v>10287</v>
      </c>
      <c r="Q50" s="59">
        <f>SUM(Q51:Q53)</f>
        <v>24</v>
      </c>
      <c r="R50" s="59">
        <f>SUM(R51:R53)</f>
        <v>-819</v>
      </c>
      <c r="S50" s="59">
        <f>SUM(S51:S53)</f>
        <v>11</v>
      </c>
      <c r="T50" s="48"/>
    </row>
    <row r="51" spans="1:20" s="39" customFormat="1" ht="22.5" customHeight="1" thickBot="1">
      <c r="A51" s="43" t="s">
        <v>69</v>
      </c>
      <c r="B51" s="60">
        <v>0</v>
      </c>
      <c r="C51" s="60">
        <v>0</v>
      </c>
      <c r="D51" s="60">
        <v>0</v>
      </c>
      <c r="E51" s="60">
        <v>0</v>
      </c>
      <c r="F51" s="60">
        <v>2</v>
      </c>
      <c r="G51" s="60">
        <v>0</v>
      </c>
      <c r="H51" s="61">
        <f t="shared" si="4"/>
        <v>2</v>
      </c>
      <c r="I51" s="60">
        <v>26</v>
      </c>
      <c r="J51" s="84">
        <v>0</v>
      </c>
      <c r="K51" s="60">
        <v>0</v>
      </c>
      <c r="L51" s="60">
        <v>0</v>
      </c>
      <c r="M51" s="60">
        <v>0</v>
      </c>
      <c r="N51" s="60">
        <v>2</v>
      </c>
      <c r="O51" s="60">
        <v>0</v>
      </c>
      <c r="P51" s="61">
        <f t="shared" si="2"/>
        <v>2</v>
      </c>
      <c r="Q51" s="60">
        <v>15</v>
      </c>
      <c r="R51" s="61">
        <f t="shared" si="3"/>
        <v>0</v>
      </c>
      <c r="S51" s="61">
        <f t="shared" si="3"/>
        <v>11</v>
      </c>
      <c r="T51" s="50"/>
    </row>
    <row r="52" spans="1:20" s="39" customFormat="1" ht="22.5" customHeight="1">
      <c r="A52" s="52" t="s">
        <v>70</v>
      </c>
      <c r="B52" s="57">
        <v>7360</v>
      </c>
      <c r="C52" s="57">
        <v>0</v>
      </c>
      <c r="D52" s="57">
        <v>282</v>
      </c>
      <c r="E52" s="57">
        <v>1323</v>
      </c>
      <c r="F52" s="57">
        <v>84</v>
      </c>
      <c r="G52" s="57">
        <v>387</v>
      </c>
      <c r="H52" s="56">
        <f t="shared" si="4"/>
        <v>9436</v>
      </c>
      <c r="I52" s="57">
        <v>9</v>
      </c>
      <c r="J52" s="83">
        <v>8104</v>
      </c>
      <c r="K52" s="57">
        <v>7</v>
      </c>
      <c r="L52" s="57">
        <v>284</v>
      </c>
      <c r="M52" s="57">
        <v>1383</v>
      </c>
      <c r="N52" s="57">
        <v>85</v>
      </c>
      <c r="O52" s="57">
        <v>392</v>
      </c>
      <c r="P52" s="56">
        <f t="shared" si="2"/>
        <v>10255</v>
      </c>
      <c r="Q52" s="57">
        <v>9</v>
      </c>
      <c r="R52" s="56">
        <f t="shared" si="3"/>
        <v>-819</v>
      </c>
      <c r="S52" s="56">
        <f t="shared" si="3"/>
        <v>0</v>
      </c>
      <c r="T52" s="49"/>
    </row>
    <row r="53" spans="1:20" s="39" customFormat="1" ht="22.5" customHeight="1">
      <c r="A53" s="53" t="s">
        <v>71</v>
      </c>
      <c r="B53" s="57">
        <v>0</v>
      </c>
      <c r="C53" s="57">
        <v>0</v>
      </c>
      <c r="D53" s="57">
        <v>0</v>
      </c>
      <c r="E53" s="57">
        <v>30</v>
      </c>
      <c r="F53" s="57">
        <v>0</v>
      </c>
      <c r="G53" s="57">
        <v>0</v>
      </c>
      <c r="H53" s="56">
        <f t="shared" si="4"/>
        <v>30</v>
      </c>
      <c r="I53" s="57">
        <v>0</v>
      </c>
      <c r="J53" s="83">
        <v>0</v>
      </c>
      <c r="K53" s="57">
        <v>0</v>
      </c>
      <c r="L53" s="57">
        <v>0</v>
      </c>
      <c r="M53" s="57">
        <v>30</v>
      </c>
      <c r="N53" s="57">
        <v>0</v>
      </c>
      <c r="O53" s="57">
        <v>0</v>
      </c>
      <c r="P53" s="56">
        <f t="shared" si="2"/>
        <v>30</v>
      </c>
      <c r="Q53" s="57">
        <v>0</v>
      </c>
      <c r="R53" s="56">
        <f t="shared" si="3"/>
        <v>0</v>
      </c>
      <c r="S53" s="56">
        <f t="shared" si="3"/>
        <v>0</v>
      </c>
      <c r="T53" s="49"/>
    </row>
    <row r="54" spans="1:20" s="38" customFormat="1" ht="24.75" customHeight="1">
      <c r="A54" s="67" t="s">
        <v>97</v>
      </c>
      <c r="B54" s="59">
        <f aca="true" t="shared" si="25" ref="B54:G54">SUM(B55:B57)</f>
        <v>0</v>
      </c>
      <c r="C54" s="59">
        <f t="shared" si="25"/>
        <v>0</v>
      </c>
      <c r="D54" s="59">
        <f t="shared" si="25"/>
        <v>0</v>
      </c>
      <c r="E54" s="59">
        <f t="shared" si="25"/>
        <v>0</v>
      </c>
      <c r="F54" s="59">
        <f t="shared" si="25"/>
        <v>88</v>
      </c>
      <c r="G54" s="59">
        <f t="shared" si="25"/>
        <v>0</v>
      </c>
      <c r="H54" s="59">
        <f t="shared" si="4"/>
        <v>88</v>
      </c>
      <c r="I54" s="59">
        <f aca="true" t="shared" si="26" ref="I54:O54">SUM(I55:I57)</f>
        <v>60</v>
      </c>
      <c r="J54" s="82">
        <f t="shared" si="26"/>
        <v>0</v>
      </c>
      <c r="K54" s="59">
        <f t="shared" si="26"/>
        <v>0</v>
      </c>
      <c r="L54" s="59">
        <f t="shared" si="26"/>
        <v>0</v>
      </c>
      <c r="M54" s="59">
        <f t="shared" si="26"/>
        <v>0</v>
      </c>
      <c r="N54" s="59">
        <f t="shared" si="26"/>
        <v>89</v>
      </c>
      <c r="O54" s="59">
        <f t="shared" si="26"/>
        <v>0</v>
      </c>
      <c r="P54" s="59">
        <f t="shared" si="2"/>
        <v>89</v>
      </c>
      <c r="Q54" s="59">
        <f>SUM(Q55:Q57)</f>
        <v>60</v>
      </c>
      <c r="R54" s="59">
        <f>SUM(R55:R57)</f>
        <v>-1</v>
      </c>
      <c r="S54" s="59">
        <f>SUM(S55:S57)</f>
        <v>0</v>
      </c>
      <c r="T54" s="48"/>
    </row>
    <row r="55" spans="1:20" s="39" customFormat="1" ht="22.5" customHeight="1">
      <c r="A55" s="52" t="s">
        <v>72</v>
      </c>
      <c r="B55" s="57">
        <v>0</v>
      </c>
      <c r="C55" s="57">
        <v>0</v>
      </c>
      <c r="D55" s="57">
        <v>0</v>
      </c>
      <c r="E55" s="57">
        <v>0</v>
      </c>
      <c r="F55" s="57">
        <v>14</v>
      </c>
      <c r="G55" s="57">
        <v>0</v>
      </c>
      <c r="H55" s="56">
        <f t="shared" si="4"/>
        <v>14</v>
      </c>
      <c r="I55" s="57">
        <v>23</v>
      </c>
      <c r="J55" s="83">
        <v>0</v>
      </c>
      <c r="K55" s="57">
        <v>0</v>
      </c>
      <c r="L55" s="57">
        <v>0</v>
      </c>
      <c r="M55" s="57">
        <v>0</v>
      </c>
      <c r="N55" s="57">
        <v>14</v>
      </c>
      <c r="O55" s="57">
        <v>0</v>
      </c>
      <c r="P55" s="56">
        <f t="shared" si="2"/>
        <v>14</v>
      </c>
      <c r="Q55" s="57">
        <v>23</v>
      </c>
      <c r="R55" s="56">
        <f t="shared" si="3"/>
        <v>0</v>
      </c>
      <c r="S55" s="56">
        <f t="shared" si="3"/>
        <v>0</v>
      </c>
      <c r="T55" s="49"/>
    </row>
    <row r="56" spans="1:20" s="39" customFormat="1" ht="22.5" customHeight="1">
      <c r="A56" s="52" t="s">
        <v>73</v>
      </c>
      <c r="B56" s="57">
        <v>0</v>
      </c>
      <c r="C56" s="57">
        <v>0</v>
      </c>
      <c r="D56" s="57">
        <v>0</v>
      </c>
      <c r="E56" s="57">
        <v>0</v>
      </c>
      <c r="F56" s="57">
        <v>74</v>
      </c>
      <c r="G56" s="57">
        <v>0</v>
      </c>
      <c r="H56" s="56">
        <f t="shared" si="4"/>
        <v>74</v>
      </c>
      <c r="I56" s="57">
        <v>23</v>
      </c>
      <c r="J56" s="83">
        <v>0</v>
      </c>
      <c r="K56" s="57">
        <v>0</v>
      </c>
      <c r="L56" s="57">
        <v>0</v>
      </c>
      <c r="M56" s="57">
        <v>0</v>
      </c>
      <c r="N56" s="57">
        <v>75</v>
      </c>
      <c r="O56" s="57">
        <v>0</v>
      </c>
      <c r="P56" s="56">
        <f t="shared" si="2"/>
        <v>75</v>
      </c>
      <c r="Q56" s="57">
        <v>23</v>
      </c>
      <c r="R56" s="56">
        <f t="shared" si="3"/>
        <v>-1</v>
      </c>
      <c r="S56" s="56">
        <f t="shared" si="3"/>
        <v>0</v>
      </c>
      <c r="T56" s="49"/>
    </row>
    <row r="57" spans="1:20" s="39" customFormat="1" ht="22.5" customHeight="1">
      <c r="A57" s="53" t="s">
        <v>74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6">
        <f t="shared" si="4"/>
        <v>0</v>
      </c>
      <c r="I57" s="57">
        <v>14</v>
      </c>
      <c r="J57" s="83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6">
        <f t="shared" si="2"/>
        <v>0</v>
      </c>
      <c r="Q57" s="57">
        <v>14</v>
      </c>
      <c r="R57" s="56">
        <f t="shared" si="3"/>
        <v>0</v>
      </c>
      <c r="S57" s="56">
        <f t="shared" si="3"/>
        <v>0</v>
      </c>
      <c r="T57" s="49"/>
    </row>
    <row r="58" spans="1:20" s="38" customFormat="1" ht="24.75" customHeight="1">
      <c r="A58" s="67" t="s">
        <v>98</v>
      </c>
      <c r="B58" s="59">
        <f aca="true" t="shared" si="27" ref="B58:G58">SUM(B59)</f>
        <v>0</v>
      </c>
      <c r="C58" s="59">
        <f t="shared" si="27"/>
        <v>0</v>
      </c>
      <c r="D58" s="59">
        <f t="shared" si="27"/>
        <v>0</v>
      </c>
      <c r="E58" s="59">
        <f t="shared" si="27"/>
        <v>0</v>
      </c>
      <c r="F58" s="59">
        <f t="shared" si="27"/>
        <v>5</v>
      </c>
      <c r="G58" s="59">
        <f t="shared" si="27"/>
        <v>2</v>
      </c>
      <c r="H58" s="59">
        <f t="shared" si="4"/>
        <v>7</v>
      </c>
      <c r="I58" s="59">
        <f aca="true" t="shared" si="28" ref="I58:O58">SUM(I59)</f>
        <v>24</v>
      </c>
      <c r="J58" s="82">
        <f t="shared" si="28"/>
        <v>0</v>
      </c>
      <c r="K58" s="59">
        <f t="shared" si="28"/>
        <v>0</v>
      </c>
      <c r="L58" s="59">
        <f t="shared" si="28"/>
        <v>0</v>
      </c>
      <c r="M58" s="59">
        <f t="shared" si="28"/>
        <v>0</v>
      </c>
      <c r="N58" s="59">
        <f t="shared" si="28"/>
        <v>5</v>
      </c>
      <c r="O58" s="59">
        <f t="shared" si="28"/>
        <v>2</v>
      </c>
      <c r="P58" s="59">
        <f t="shared" si="2"/>
        <v>7</v>
      </c>
      <c r="Q58" s="59">
        <f>SUM(Q59)</f>
        <v>24</v>
      </c>
      <c r="R58" s="59">
        <f>SUM(R59)</f>
        <v>0</v>
      </c>
      <c r="S58" s="59">
        <f>SUM(S59)</f>
        <v>0</v>
      </c>
      <c r="T58" s="48"/>
    </row>
    <row r="59" spans="1:20" s="39" customFormat="1" ht="22.5" customHeight="1">
      <c r="A59" s="53" t="s">
        <v>75</v>
      </c>
      <c r="B59" s="57">
        <v>0</v>
      </c>
      <c r="C59" s="57">
        <v>0</v>
      </c>
      <c r="D59" s="57">
        <v>0</v>
      </c>
      <c r="E59" s="57">
        <v>0</v>
      </c>
      <c r="F59" s="57">
        <v>5</v>
      </c>
      <c r="G59" s="57">
        <v>2</v>
      </c>
      <c r="H59" s="56">
        <f t="shared" si="4"/>
        <v>7</v>
      </c>
      <c r="I59" s="57">
        <v>24</v>
      </c>
      <c r="J59" s="83">
        <v>0</v>
      </c>
      <c r="K59" s="57">
        <v>0</v>
      </c>
      <c r="L59" s="57">
        <v>0</v>
      </c>
      <c r="M59" s="57">
        <v>0</v>
      </c>
      <c r="N59" s="57">
        <v>5</v>
      </c>
      <c r="O59" s="57">
        <v>2</v>
      </c>
      <c r="P59" s="56">
        <f t="shared" si="2"/>
        <v>7</v>
      </c>
      <c r="Q59" s="57">
        <v>24</v>
      </c>
      <c r="R59" s="56">
        <f t="shared" si="3"/>
        <v>0</v>
      </c>
      <c r="S59" s="56">
        <f t="shared" si="3"/>
        <v>0</v>
      </c>
      <c r="T59" s="49"/>
    </row>
    <row r="60" spans="1:20" s="38" customFormat="1" ht="24.75" customHeight="1">
      <c r="A60" s="67" t="s">
        <v>99</v>
      </c>
      <c r="B60" s="59">
        <f aca="true" t="shared" si="29" ref="B60:G60">SUM(B61)</f>
        <v>0</v>
      </c>
      <c r="C60" s="59">
        <f t="shared" si="29"/>
        <v>0</v>
      </c>
      <c r="D60" s="59">
        <f t="shared" si="29"/>
        <v>0</v>
      </c>
      <c r="E60" s="59">
        <f t="shared" si="29"/>
        <v>0</v>
      </c>
      <c r="F60" s="59">
        <f t="shared" si="29"/>
        <v>0</v>
      </c>
      <c r="G60" s="59">
        <f t="shared" si="29"/>
        <v>0</v>
      </c>
      <c r="H60" s="59">
        <f t="shared" si="4"/>
        <v>0</v>
      </c>
      <c r="I60" s="59">
        <f aca="true" t="shared" si="30" ref="I60:O60">SUM(I61)</f>
        <v>21</v>
      </c>
      <c r="J60" s="82">
        <f t="shared" si="30"/>
        <v>0</v>
      </c>
      <c r="K60" s="59">
        <f t="shared" si="30"/>
        <v>0</v>
      </c>
      <c r="L60" s="59">
        <f t="shared" si="30"/>
        <v>0</v>
      </c>
      <c r="M60" s="59">
        <f t="shared" si="30"/>
        <v>0</v>
      </c>
      <c r="N60" s="59">
        <f t="shared" si="30"/>
        <v>0</v>
      </c>
      <c r="O60" s="59">
        <f t="shared" si="30"/>
        <v>0</v>
      </c>
      <c r="P60" s="59">
        <f t="shared" si="2"/>
        <v>0</v>
      </c>
      <c r="Q60" s="59">
        <f>SUM(Q61)</f>
        <v>21</v>
      </c>
      <c r="R60" s="59">
        <f>SUM(R61)</f>
        <v>0</v>
      </c>
      <c r="S60" s="59">
        <f>SUM(S61)</f>
        <v>0</v>
      </c>
      <c r="T60" s="48"/>
    </row>
    <row r="61" spans="1:20" s="39" customFormat="1" ht="22.5" customHeight="1">
      <c r="A61" s="52" t="s">
        <v>76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6">
        <f t="shared" si="4"/>
        <v>0</v>
      </c>
      <c r="I61" s="57">
        <v>21</v>
      </c>
      <c r="J61" s="83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6">
        <f t="shared" si="2"/>
        <v>0</v>
      </c>
      <c r="Q61" s="57">
        <v>21</v>
      </c>
      <c r="R61" s="56">
        <f t="shared" si="3"/>
        <v>0</v>
      </c>
      <c r="S61" s="56">
        <f t="shared" si="3"/>
        <v>0</v>
      </c>
      <c r="T61" s="49"/>
    </row>
    <row r="62" spans="1:20" s="38" customFormat="1" ht="24.75" customHeight="1">
      <c r="A62" s="67" t="s">
        <v>100</v>
      </c>
      <c r="B62" s="59">
        <f aca="true" t="shared" si="31" ref="B62:G62">SUM(B63)</f>
        <v>0</v>
      </c>
      <c r="C62" s="59">
        <f t="shared" si="31"/>
        <v>0</v>
      </c>
      <c r="D62" s="59">
        <f t="shared" si="31"/>
        <v>0</v>
      </c>
      <c r="E62" s="59">
        <f t="shared" si="31"/>
        <v>0</v>
      </c>
      <c r="F62" s="59">
        <f t="shared" si="31"/>
        <v>0</v>
      </c>
      <c r="G62" s="59">
        <f t="shared" si="31"/>
        <v>0</v>
      </c>
      <c r="H62" s="59">
        <f t="shared" si="4"/>
        <v>0</v>
      </c>
      <c r="I62" s="59">
        <f aca="true" t="shared" si="32" ref="I62:O62">SUM(I63)</f>
        <v>7</v>
      </c>
      <c r="J62" s="82">
        <f t="shared" si="32"/>
        <v>0</v>
      </c>
      <c r="K62" s="59">
        <f t="shared" si="32"/>
        <v>0</v>
      </c>
      <c r="L62" s="59">
        <f t="shared" si="32"/>
        <v>0</v>
      </c>
      <c r="M62" s="59">
        <f t="shared" si="32"/>
        <v>0</v>
      </c>
      <c r="N62" s="59">
        <f t="shared" si="32"/>
        <v>0</v>
      </c>
      <c r="O62" s="59">
        <f t="shared" si="32"/>
        <v>0</v>
      </c>
      <c r="P62" s="59">
        <f t="shared" si="2"/>
        <v>0</v>
      </c>
      <c r="Q62" s="59">
        <f>SUM(Q63)</f>
        <v>7</v>
      </c>
      <c r="R62" s="59">
        <f>SUM(R63)</f>
        <v>0</v>
      </c>
      <c r="S62" s="59">
        <f>SUM(S63)</f>
        <v>0</v>
      </c>
      <c r="T62" s="48"/>
    </row>
    <row r="63" spans="1:20" s="39" customFormat="1" ht="22.5" customHeight="1">
      <c r="A63" s="53" t="s">
        <v>77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6">
        <f t="shared" si="4"/>
        <v>0</v>
      </c>
      <c r="I63" s="57">
        <v>7</v>
      </c>
      <c r="J63" s="83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6">
        <f t="shared" si="2"/>
        <v>0</v>
      </c>
      <c r="Q63" s="57">
        <v>7</v>
      </c>
      <c r="R63" s="56">
        <f t="shared" si="3"/>
        <v>0</v>
      </c>
      <c r="S63" s="56">
        <f t="shared" si="3"/>
        <v>0</v>
      </c>
      <c r="T63" s="49"/>
    </row>
    <row r="64" spans="1:20" s="38" customFormat="1" ht="25.5" customHeight="1" hidden="1">
      <c r="A64" s="51" t="s">
        <v>35</v>
      </c>
      <c r="B64" s="56">
        <f aca="true" t="shared" si="33" ref="B64:G64">SUM(B65)</f>
        <v>0</v>
      </c>
      <c r="C64" s="56">
        <f t="shared" si="33"/>
        <v>0</v>
      </c>
      <c r="D64" s="56">
        <f t="shared" si="33"/>
        <v>0</v>
      </c>
      <c r="E64" s="56">
        <f t="shared" si="33"/>
        <v>0</v>
      </c>
      <c r="F64" s="56">
        <f t="shared" si="33"/>
        <v>0</v>
      </c>
      <c r="G64" s="56">
        <f t="shared" si="33"/>
        <v>0</v>
      </c>
      <c r="H64" s="56">
        <f t="shared" si="4"/>
        <v>0</v>
      </c>
      <c r="I64" s="56">
        <f aca="true" t="shared" si="34" ref="I64:O64">SUM(I65)</f>
        <v>0</v>
      </c>
      <c r="J64" s="87">
        <f t="shared" si="34"/>
        <v>0</v>
      </c>
      <c r="K64" s="56">
        <f t="shared" si="34"/>
        <v>0</v>
      </c>
      <c r="L64" s="56">
        <f t="shared" si="34"/>
        <v>0</v>
      </c>
      <c r="M64" s="56">
        <f t="shared" si="34"/>
        <v>0</v>
      </c>
      <c r="N64" s="56">
        <f t="shared" si="34"/>
        <v>0</v>
      </c>
      <c r="O64" s="56">
        <f t="shared" si="34"/>
        <v>0</v>
      </c>
      <c r="P64" s="56">
        <f t="shared" si="2"/>
        <v>0</v>
      </c>
      <c r="Q64" s="56">
        <f>SUM(Q65)</f>
        <v>0</v>
      </c>
      <c r="R64" s="56">
        <f>SUM(R65)</f>
        <v>0</v>
      </c>
      <c r="S64" s="56">
        <f>SUM(S65)</f>
        <v>0</v>
      </c>
      <c r="T64" s="48"/>
    </row>
    <row r="65" spans="1:20" s="40" customFormat="1" ht="25.5" customHeight="1" hidden="1">
      <c r="A65" s="54" t="s">
        <v>36</v>
      </c>
      <c r="B65" s="57">
        <v>0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6">
        <f t="shared" si="4"/>
        <v>0</v>
      </c>
      <c r="I65" s="57">
        <v>0</v>
      </c>
      <c r="J65" s="83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6">
        <f t="shared" si="2"/>
        <v>0</v>
      </c>
      <c r="Q65" s="57">
        <v>0</v>
      </c>
      <c r="R65" s="56">
        <f t="shared" si="3"/>
        <v>0</v>
      </c>
      <c r="S65" s="56">
        <f t="shared" si="3"/>
        <v>0</v>
      </c>
      <c r="T65" s="48"/>
    </row>
    <row r="66" spans="1:20" s="38" customFormat="1" ht="24.75" customHeight="1">
      <c r="A66" s="67" t="s">
        <v>101</v>
      </c>
      <c r="B66" s="59">
        <f aca="true" t="shared" si="35" ref="B66:G66">SUM(B67)</f>
        <v>0</v>
      </c>
      <c r="C66" s="59">
        <f t="shared" si="35"/>
        <v>0</v>
      </c>
      <c r="D66" s="59">
        <f t="shared" si="35"/>
        <v>0</v>
      </c>
      <c r="E66" s="59">
        <f t="shared" si="35"/>
        <v>0</v>
      </c>
      <c r="F66" s="59">
        <f t="shared" si="35"/>
        <v>0</v>
      </c>
      <c r="G66" s="59">
        <f t="shared" si="35"/>
        <v>4</v>
      </c>
      <c r="H66" s="59">
        <f>SUM(B66:G66)</f>
        <v>4</v>
      </c>
      <c r="I66" s="59">
        <f aca="true" t="shared" si="36" ref="I66:O66">SUM(I67)</f>
        <v>0</v>
      </c>
      <c r="J66" s="82">
        <f t="shared" si="36"/>
        <v>0</v>
      </c>
      <c r="K66" s="59">
        <f t="shared" si="36"/>
        <v>0</v>
      </c>
      <c r="L66" s="59">
        <f t="shared" si="36"/>
        <v>0</v>
      </c>
      <c r="M66" s="59">
        <f t="shared" si="36"/>
        <v>0</v>
      </c>
      <c r="N66" s="59">
        <f t="shared" si="36"/>
        <v>0</v>
      </c>
      <c r="O66" s="59">
        <f t="shared" si="36"/>
        <v>4</v>
      </c>
      <c r="P66" s="59">
        <f>SUM(J66:O66)</f>
        <v>4</v>
      </c>
      <c r="Q66" s="59">
        <f>SUM(Q67)</f>
        <v>0</v>
      </c>
      <c r="R66" s="59">
        <f>SUM(R67)</f>
        <v>0</v>
      </c>
      <c r="S66" s="59">
        <f>SUM(S67)</f>
        <v>0</v>
      </c>
      <c r="T66" s="48"/>
    </row>
    <row r="67" spans="1:20" s="39" customFormat="1" ht="22.5" customHeight="1">
      <c r="A67" s="53" t="s">
        <v>78</v>
      </c>
      <c r="B67" s="57">
        <v>0</v>
      </c>
      <c r="C67" s="57">
        <v>0</v>
      </c>
      <c r="D67" s="57">
        <v>0</v>
      </c>
      <c r="E67" s="57">
        <v>0</v>
      </c>
      <c r="F67" s="57">
        <v>0</v>
      </c>
      <c r="G67" s="57">
        <v>4</v>
      </c>
      <c r="H67" s="56">
        <f>SUM(B67:G67)</f>
        <v>4</v>
      </c>
      <c r="I67" s="57">
        <v>0</v>
      </c>
      <c r="J67" s="83">
        <v>0</v>
      </c>
      <c r="K67" s="57">
        <v>0</v>
      </c>
      <c r="L67" s="57">
        <v>0</v>
      </c>
      <c r="M67" s="57">
        <v>0</v>
      </c>
      <c r="N67" s="57">
        <v>0</v>
      </c>
      <c r="O67" s="57">
        <v>4</v>
      </c>
      <c r="P67" s="56">
        <f>SUM(J67:O67)</f>
        <v>4</v>
      </c>
      <c r="Q67" s="57">
        <v>0</v>
      </c>
      <c r="R67" s="56">
        <f>H67-P67</f>
        <v>0</v>
      </c>
      <c r="S67" s="56">
        <f>I67-Q67</f>
        <v>0</v>
      </c>
      <c r="T67" s="49"/>
    </row>
    <row r="68" spans="1:20" s="38" customFormat="1" ht="24.75" customHeight="1">
      <c r="A68" s="67" t="s">
        <v>102</v>
      </c>
      <c r="B68" s="59">
        <f aca="true" t="shared" si="37" ref="B68:G68">SUM(B69)</f>
        <v>0</v>
      </c>
      <c r="C68" s="59">
        <f t="shared" si="37"/>
        <v>0</v>
      </c>
      <c r="D68" s="59">
        <f t="shared" si="37"/>
        <v>0</v>
      </c>
      <c r="E68" s="59">
        <f t="shared" si="37"/>
        <v>0</v>
      </c>
      <c r="F68" s="59">
        <f t="shared" si="37"/>
        <v>0</v>
      </c>
      <c r="G68" s="59">
        <f t="shared" si="37"/>
        <v>0</v>
      </c>
      <c r="H68" s="59">
        <f t="shared" si="4"/>
        <v>0</v>
      </c>
      <c r="I68" s="59">
        <f aca="true" t="shared" si="38" ref="I68:O68">SUM(I69)</f>
        <v>24</v>
      </c>
      <c r="J68" s="82">
        <f t="shared" si="38"/>
        <v>0</v>
      </c>
      <c r="K68" s="59">
        <f t="shared" si="38"/>
        <v>0</v>
      </c>
      <c r="L68" s="59">
        <f t="shared" si="38"/>
        <v>0</v>
      </c>
      <c r="M68" s="59">
        <f t="shared" si="38"/>
        <v>0</v>
      </c>
      <c r="N68" s="59">
        <f t="shared" si="38"/>
        <v>0</v>
      </c>
      <c r="O68" s="59">
        <f t="shared" si="38"/>
        <v>0</v>
      </c>
      <c r="P68" s="59">
        <f t="shared" si="2"/>
        <v>0</v>
      </c>
      <c r="Q68" s="59">
        <f>SUM(Q69)</f>
        <v>19</v>
      </c>
      <c r="R68" s="59">
        <f>SUM(R69)</f>
        <v>0</v>
      </c>
      <c r="S68" s="59">
        <f>SUM(S69)</f>
        <v>5</v>
      </c>
      <c r="T68" s="48"/>
    </row>
    <row r="69" spans="1:20" s="39" customFormat="1" ht="22.5" customHeight="1">
      <c r="A69" s="53" t="s">
        <v>79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f t="shared" si="4"/>
        <v>0</v>
      </c>
      <c r="I69" s="57">
        <v>24</v>
      </c>
      <c r="J69" s="83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6">
        <f t="shared" si="2"/>
        <v>0</v>
      </c>
      <c r="Q69" s="57">
        <v>19</v>
      </c>
      <c r="R69" s="56">
        <f t="shared" si="3"/>
        <v>0</v>
      </c>
      <c r="S69" s="56">
        <f t="shared" si="3"/>
        <v>5</v>
      </c>
      <c r="T69" s="49"/>
    </row>
    <row r="70" spans="1:20" s="38" customFormat="1" ht="11.25" customHeight="1">
      <c r="A70" s="42"/>
      <c r="B70" s="57"/>
      <c r="C70" s="57"/>
      <c r="D70" s="57"/>
      <c r="E70" s="57"/>
      <c r="F70" s="57"/>
      <c r="G70" s="57"/>
      <c r="H70" s="56"/>
      <c r="I70" s="57"/>
      <c r="J70" s="83"/>
      <c r="K70" s="57"/>
      <c r="L70" s="57"/>
      <c r="M70" s="57"/>
      <c r="N70" s="57"/>
      <c r="O70" s="57"/>
      <c r="P70" s="56"/>
      <c r="Q70" s="57"/>
      <c r="R70" s="56"/>
      <c r="S70" s="56"/>
      <c r="T70" s="48"/>
    </row>
    <row r="71" spans="1:20" s="38" customFormat="1" ht="25.5" customHeight="1">
      <c r="A71" s="55" t="s">
        <v>34</v>
      </c>
      <c r="B71" s="62">
        <f>B74+B72</f>
        <v>417</v>
      </c>
      <c r="C71" s="62">
        <f aca="true" t="shared" si="39" ref="C71:S71">C74+C72</f>
        <v>0</v>
      </c>
      <c r="D71" s="62">
        <f t="shared" si="39"/>
        <v>171</v>
      </c>
      <c r="E71" s="62">
        <f t="shared" si="39"/>
        <v>37</v>
      </c>
      <c r="F71" s="62">
        <f t="shared" si="39"/>
        <v>83</v>
      </c>
      <c r="G71" s="62">
        <f t="shared" si="39"/>
        <v>29</v>
      </c>
      <c r="H71" s="62">
        <f t="shared" si="39"/>
        <v>737</v>
      </c>
      <c r="I71" s="62">
        <f t="shared" si="39"/>
        <v>0</v>
      </c>
      <c r="J71" s="88">
        <f t="shared" si="39"/>
        <v>417</v>
      </c>
      <c r="K71" s="62">
        <f t="shared" si="39"/>
        <v>0</v>
      </c>
      <c r="L71" s="62">
        <f t="shared" si="39"/>
        <v>181</v>
      </c>
      <c r="M71" s="62">
        <f t="shared" si="39"/>
        <v>38</v>
      </c>
      <c r="N71" s="62">
        <f t="shared" si="39"/>
        <v>77</v>
      </c>
      <c r="O71" s="62">
        <f t="shared" si="39"/>
        <v>30</v>
      </c>
      <c r="P71" s="62">
        <f t="shared" si="39"/>
        <v>743</v>
      </c>
      <c r="Q71" s="62">
        <f t="shared" si="39"/>
        <v>0</v>
      </c>
      <c r="R71" s="62">
        <f t="shared" si="39"/>
        <v>-6</v>
      </c>
      <c r="S71" s="62">
        <f t="shared" si="39"/>
        <v>0</v>
      </c>
      <c r="T71" s="48"/>
    </row>
    <row r="72" spans="1:20" s="38" customFormat="1" ht="24.75" customHeight="1">
      <c r="A72" s="67" t="s">
        <v>103</v>
      </c>
      <c r="B72" s="59">
        <f aca="true" t="shared" si="40" ref="B72:G72">B73</f>
        <v>0</v>
      </c>
      <c r="C72" s="59">
        <f t="shared" si="40"/>
        <v>0</v>
      </c>
      <c r="D72" s="59">
        <f t="shared" si="40"/>
        <v>0</v>
      </c>
      <c r="E72" s="59">
        <f t="shared" si="40"/>
        <v>0</v>
      </c>
      <c r="F72" s="59">
        <f t="shared" si="40"/>
        <v>23</v>
      </c>
      <c r="G72" s="59">
        <f t="shared" si="40"/>
        <v>6</v>
      </c>
      <c r="H72" s="59">
        <f t="shared" si="4"/>
        <v>29</v>
      </c>
      <c r="I72" s="59">
        <f aca="true" t="shared" si="41" ref="I72:N72">I73</f>
        <v>0</v>
      </c>
      <c r="J72" s="82">
        <f t="shared" si="41"/>
        <v>0</v>
      </c>
      <c r="K72" s="59">
        <f t="shared" si="41"/>
        <v>0</v>
      </c>
      <c r="L72" s="59">
        <f t="shared" si="41"/>
        <v>0</v>
      </c>
      <c r="M72" s="59">
        <f t="shared" si="41"/>
        <v>0</v>
      </c>
      <c r="N72" s="59">
        <f t="shared" si="41"/>
        <v>23</v>
      </c>
      <c r="O72" s="59">
        <f>O73</f>
        <v>7</v>
      </c>
      <c r="P72" s="59">
        <f t="shared" si="2"/>
        <v>30</v>
      </c>
      <c r="Q72" s="59">
        <v>0</v>
      </c>
      <c r="R72" s="59">
        <f>H72-P72</f>
        <v>-1</v>
      </c>
      <c r="S72" s="59">
        <f>I72-Q72</f>
        <v>0</v>
      </c>
      <c r="T72" s="48"/>
    </row>
    <row r="73" spans="1:20" s="39" customFormat="1" ht="22.5" customHeight="1">
      <c r="A73" s="53" t="s">
        <v>80</v>
      </c>
      <c r="B73" s="57">
        <v>0</v>
      </c>
      <c r="C73" s="57">
        <v>0</v>
      </c>
      <c r="D73" s="57">
        <v>0</v>
      </c>
      <c r="E73" s="57">
        <v>0</v>
      </c>
      <c r="F73" s="57">
        <v>23</v>
      </c>
      <c r="G73" s="57">
        <v>6</v>
      </c>
      <c r="H73" s="56">
        <f t="shared" si="4"/>
        <v>29</v>
      </c>
      <c r="I73" s="57">
        <v>0</v>
      </c>
      <c r="J73" s="83">
        <v>0</v>
      </c>
      <c r="K73" s="57">
        <v>0</v>
      </c>
      <c r="L73" s="57">
        <v>0</v>
      </c>
      <c r="M73" s="57">
        <v>0</v>
      </c>
      <c r="N73" s="57">
        <v>23</v>
      </c>
      <c r="O73" s="57">
        <v>7</v>
      </c>
      <c r="P73" s="56">
        <f t="shared" si="2"/>
        <v>30</v>
      </c>
      <c r="Q73" s="57">
        <v>0</v>
      </c>
      <c r="R73" s="56">
        <f>H73-P73</f>
        <v>-1</v>
      </c>
      <c r="S73" s="56">
        <f>I73-Q73</f>
        <v>0</v>
      </c>
      <c r="T73" s="49"/>
    </row>
    <row r="74" spans="1:20" s="38" customFormat="1" ht="24.75" customHeight="1">
      <c r="A74" s="67" t="s">
        <v>92</v>
      </c>
      <c r="B74" s="59">
        <f aca="true" t="shared" si="42" ref="B74:G74">B75</f>
        <v>417</v>
      </c>
      <c r="C74" s="59">
        <f t="shared" si="42"/>
        <v>0</v>
      </c>
      <c r="D74" s="59">
        <f t="shared" si="42"/>
        <v>171</v>
      </c>
      <c r="E74" s="59">
        <f t="shared" si="42"/>
        <v>37</v>
      </c>
      <c r="F74" s="59">
        <f t="shared" si="42"/>
        <v>60</v>
      </c>
      <c r="G74" s="59">
        <f t="shared" si="42"/>
        <v>23</v>
      </c>
      <c r="H74" s="59">
        <f t="shared" si="4"/>
        <v>708</v>
      </c>
      <c r="I74" s="59">
        <f>I75</f>
        <v>0</v>
      </c>
      <c r="J74" s="82">
        <f aca="true" t="shared" si="43" ref="J74:O74">J75</f>
        <v>417</v>
      </c>
      <c r="K74" s="59">
        <f t="shared" si="43"/>
        <v>0</v>
      </c>
      <c r="L74" s="59">
        <f t="shared" si="43"/>
        <v>181</v>
      </c>
      <c r="M74" s="59">
        <f t="shared" si="43"/>
        <v>38</v>
      </c>
      <c r="N74" s="59">
        <f t="shared" si="43"/>
        <v>54</v>
      </c>
      <c r="O74" s="59">
        <f t="shared" si="43"/>
        <v>23</v>
      </c>
      <c r="P74" s="59">
        <f t="shared" si="2"/>
        <v>713</v>
      </c>
      <c r="Q74" s="59">
        <f>Q75</f>
        <v>0</v>
      </c>
      <c r="R74" s="59">
        <f>R75</f>
        <v>-5</v>
      </c>
      <c r="S74" s="59">
        <f>S75</f>
        <v>0</v>
      </c>
      <c r="T74" s="48"/>
    </row>
    <row r="75" spans="1:20" s="39" customFormat="1" ht="22.5" customHeight="1">
      <c r="A75" s="53" t="s">
        <v>81</v>
      </c>
      <c r="B75" s="57">
        <v>417</v>
      </c>
      <c r="C75" s="57">
        <v>0</v>
      </c>
      <c r="D75" s="57">
        <v>171</v>
      </c>
      <c r="E75" s="57">
        <v>37</v>
      </c>
      <c r="F75" s="57">
        <v>60</v>
      </c>
      <c r="G75" s="57">
        <v>23</v>
      </c>
      <c r="H75" s="56">
        <f>SUM(B75:G75)</f>
        <v>708</v>
      </c>
      <c r="I75" s="57">
        <v>0</v>
      </c>
      <c r="J75" s="83">
        <v>417</v>
      </c>
      <c r="K75" s="57">
        <v>0</v>
      </c>
      <c r="L75" s="57">
        <v>181</v>
      </c>
      <c r="M75" s="57">
        <v>38</v>
      </c>
      <c r="N75" s="57">
        <v>54</v>
      </c>
      <c r="O75" s="57">
        <v>23</v>
      </c>
      <c r="P75" s="56">
        <f>SUM(J75:O75)</f>
        <v>713</v>
      </c>
      <c r="Q75" s="57">
        <v>0</v>
      </c>
      <c r="R75" s="56">
        <f t="shared" si="3"/>
        <v>-5</v>
      </c>
      <c r="S75" s="56">
        <f t="shared" si="3"/>
        <v>0</v>
      </c>
      <c r="T75" s="49"/>
    </row>
    <row r="76" spans="1:20" s="39" customFormat="1" ht="22.5" customHeight="1">
      <c r="A76" s="53"/>
      <c r="B76" s="57"/>
      <c r="C76" s="57"/>
      <c r="D76" s="57"/>
      <c r="E76" s="57"/>
      <c r="F76" s="57"/>
      <c r="G76" s="57"/>
      <c r="H76" s="56"/>
      <c r="I76" s="57"/>
      <c r="J76" s="83"/>
      <c r="K76" s="57"/>
      <c r="L76" s="57"/>
      <c r="M76" s="57"/>
      <c r="N76" s="57"/>
      <c r="O76" s="57"/>
      <c r="P76" s="56"/>
      <c r="Q76" s="57"/>
      <c r="R76" s="56"/>
      <c r="S76" s="56"/>
      <c r="T76" s="49"/>
    </row>
    <row r="77" spans="1:20" s="39" customFormat="1" ht="17.25" customHeight="1">
      <c r="A77" s="53"/>
      <c r="B77" s="57"/>
      <c r="C77" s="57"/>
      <c r="D77" s="57"/>
      <c r="E77" s="57"/>
      <c r="F77" s="57"/>
      <c r="G77" s="57"/>
      <c r="H77" s="56"/>
      <c r="I77" s="57"/>
      <c r="J77" s="83"/>
      <c r="K77" s="57"/>
      <c r="L77" s="57"/>
      <c r="M77" s="57"/>
      <c r="N77" s="57"/>
      <c r="O77" s="57"/>
      <c r="P77" s="56"/>
      <c r="Q77" s="57"/>
      <c r="R77" s="56"/>
      <c r="S77" s="56"/>
      <c r="T77" s="49"/>
    </row>
    <row r="78" spans="1:20" s="39" customFormat="1" ht="22.5" customHeight="1">
      <c r="A78" s="53"/>
      <c r="B78" s="57"/>
      <c r="C78" s="57"/>
      <c r="D78" s="57"/>
      <c r="E78" s="57"/>
      <c r="F78" s="57"/>
      <c r="G78" s="57"/>
      <c r="H78" s="56"/>
      <c r="I78" s="57"/>
      <c r="J78" s="83"/>
      <c r="K78" s="57"/>
      <c r="L78" s="57"/>
      <c r="M78" s="57"/>
      <c r="N78" s="57"/>
      <c r="O78" s="57"/>
      <c r="P78" s="56"/>
      <c r="Q78" s="57"/>
      <c r="R78" s="56"/>
      <c r="S78" s="56"/>
      <c r="T78" s="49"/>
    </row>
    <row r="79" spans="1:20" s="39" customFormat="1" ht="22.5" customHeight="1">
      <c r="A79" s="53"/>
      <c r="B79" s="57"/>
      <c r="C79" s="57"/>
      <c r="D79" s="57"/>
      <c r="E79" s="57"/>
      <c r="F79" s="57"/>
      <c r="G79" s="57"/>
      <c r="H79" s="56"/>
      <c r="I79" s="57"/>
      <c r="J79" s="83"/>
      <c r="K79" s="57"/>
      <c r="L79" s="57"/>
      <c r="M79" s="57"/>
      <c r="N79" s="57"/>
      <c r="O79" s="57"/>
      <c r="P79" s="56"/>
      <c r="Q79" s="57"/>
      <c r="R79" s="56"/>
      <c r="S79" s="56"/>
      <c r="T79" s="49"/>
    </row>
    <row r="80" spans="1:20" s="75" customFormat="1" ht="24" customHeight="1" thickBot="1">
      <c r="A80" s="72" t="s">
        <v>109</v>
      </c>
      <c r="B80" s="73">
        <f aca="true" t="shared" si="44" ref="B80:S80">B6+B71</f>
        <v>56954</v>
      </c>
      <c r="C80" s="73">
        <f t="shared" si="44"/>
        <v>2620</v>
      </c>
      <c r="D80" s="73">
        <f t="shared" si="44"/>
        <v>5169</v>
      </c>
      <c r="E80" s="73">
        <f t="shared" si="44"/>
        <v>6661</v>
      </c>
      <c r="F80" s="73">
        <f t="shared" si="44"/>
        <v>3868</v>
      </c>
      <c r="G80" s="73">
        <f t="shared" si="44"/>
        <v>8286</v>
      </c>
      <c r="H80" s="73">
        <f t="shared" si="44"/>
        <v>83558</v>
      </c>
      <c r="I80" s="73">
        <f t="shared" si="44"/>
        <v>17140</v>
      </c>
      <c r="J80" s="89">
        <f t="shared" si="44"/>
        <v>57510</v>
      </c>
      <c r="K80" s="73">
        <f t="shared" si="44"/>
        <v>2700</v>
      </c>
      <c r="L80" s="73">
        <f t="shared" si="44"/>
        <v>5376</v>
      </c>
      <c r="M80" s="73">
        <f t="shared" si="44"/>
        <v>6909</v>
      </c>
      <c r="N80" s="73">
        <f t="shared" si="44"/>
        <v>3883</v>
      </c>
      <c r="O80" s="73">
        <f t="shared" si="44"/>
        <v>8408</v>
      </c>
      <c r="P80" s="73">
        <f t="shared" si="44"/>
        <v>84786</v>
      </c>
      <c r="Q80" s="73">
        <f t="shared" si="44"/>
        <v>16993</v>
      </c>
      <c r="R80" s="73">
        <f t="shared" si="44"/>
        <v>-1228</v>
      </c>
      <c r="S80" s="73">
        <f t="shared" si="44"/>
        <v>147</v>
      </c>
      <c r="T80" s="74"/>
    </row>
    <row r="81" spans="1:20" s="41" customFormat="1" ht="18" customHeight="1">
      <c r="A81" s="46" t="s">
        <v>108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66"/>
    </row>
    <row r="82" spans="1:17" ht="18" customHeight="1">
      <c r="A82" s="46" t="s">
        <v>82</v>
      </c>
      <c r="P82" s="45"/>
      <c r="Q82" s="45"/>
    </row>
  </sheetData>
  <mergeCells count="9">
    <mergeCell ref="A3:A5"/>
    <mergeCell ref="T3:T5"/>
    <mergeCell ref="B4:H4"/>
    <mergeCell ref="J4:P4"/>
    <mergeCell ref="R3:S4"/>
    <mergeCell ref="J3:Q3"/>
    <mergeCell ref="B3:I3"/>
    <mergeCell ref="I4:I5"/>
    <mergeCell ref="Q4:Q5"/>
  </mergeCells>
  <printOptions horizontalCentered="1"/>
  <pageMargins left="0.31496062992125984" right="0.31496062992125984" top="0.7874015748031497" bottom="0.7874015748031497" header="0.4724409448818898" footer="0.3937007874015748"/>
  <pageSetup horizontalDpi="600" verticalDpi="600" orientation="portrait" pageOrder="overThenDown" paperSize="9" scale="93" r:id="rId1"/>
  <headerFooter alignWithMargins="0">
    <oddHeader>&amp;L-&amp;R-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>04</dc:subject>
  <dc:creator>行政院主計處</dc:creator>
  <cp:keywords/>
  <dc:description> </dc:description>
  <cp:lastModifiedBy>Administrator</cp:lastModifiedBy>
  <cp:lastPrinted>2001-08-20T02:36:39Z</cp:lastPrinted>
  <dcterms:created xsi:type="dcterms:W3CDTF">2001-07-21T14:11:37Z</dcterms:created>
  <dcterms:modified xsi:type="dcterms:W3CDTF">2008-11-11T04:16:43Z</dcterms:modified>
  <cp:category>I13</cp:category>
  <cp:version/>
  <cp:contentType/>
  <cp:contentStatus/>
</cp:coreProperties>
</file>