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9690" windowHeight="3435" activeTab="0"/>
  </bookViews>
  <sheets>
    <sheet name="S64" sheetId="1" r:id="rId1"/>
  </sheets>
  <definedNames>
    <definedName name="_Regression_Int" localSheetId="0" hidden="1">1</definedName>
    <definedName name="HH">'S64'!#REF!</definedName>
    <definedName name="_xlnm.Print_Area" localSheetId="0">'S64'!$A$1:$M$39</definedName>
    <definedName name="Print_Area_MI" localSheetId="0">'S64'!$A$4:$M$29</definedName>
    <definedName name="_xlnm.Print_Titles" localSheetId="0">'S64'!$1:$8</definedName>
  </definedNames>
  <calcPr fullCalcOnLoad="1"/>
</workbook>
</file>

<file path=xl/sharedStrings.xml><?xml version="1.0" encoding="utf-8"?>
<sst xmlns="http://schemas.openxmlformats.org/spreadsheetml/2006/main" count="54" uniqueCount="48">
  <si>
    <t>單位：新臺幣千元</t>
  </si>
  <si>
    <t>前   年   度   決   算   數</t>
  </si>
  <si>
    <t xml:space="preserve"> </t>
  </si>
  <si>
    <t>與前年度決算數比較增減％</t>
  </si>
  <si>
    <t>機       關       名      稱</t>
  </si>
  <si>
    <t>現     金</t>
  </si>
  <si>
    <t>重 投 資</t>
  </si>
  <si>
    <t>合    計</t>
  </si>
  <si>
    <t>重 投 資</t>
  </si>
  <si>
    <t>合      計</t>
  </si>
  <si>
    <t>現     金</t>
  </si>
  <si>
    <t>中央銀行</t>
  </si>
  <si>
    <t>中央信託局</t>
  </si>
  <si>
    <t>臺灣銀行</t>
  </si>
  <si>
    <t>臺灣土地銀行</t>
  </si>
  <si>
    <t>高雄港務局</t>
  </si>
  <si>
    <t>行　政　院　主　管</t>
  </si>
  <si>
    <t>經　濟　部　主　管</t>
  </si>
  <si>
    <t>財　政　部　主　管</t>
  </si>
  <si>
    <t>交　通　部　主　管</t>
  </si>
  <si>
    <r>
      <t>總　　　　　計</t>
    </r>
    <r>
      <rPr>
        <b/>
        <sz val="12"/>
        <rFont val="Times New Roman"/>
        <family val="1"/>
      </rPr>
      <t xml:space="preserve">                   </t>
    </r>
  </si>
  <si>
    <t>臺鹽實業股份有限公司</t>
  </si>
  <si>
    <t>中國石油股份有限公司</t>
  </si>
  <si>
    <t>臺灣電力股份有限公司</t>
  </si>
  <si>
    <t>中央再保險股份有限公司</t>
  </si>
  <si>
    <t>中央存款保險股份有限公司</t>
  </si>
  <si>
    <t>交通部郵政總局</t>
  </si>
  <si>
    <t>中華電信股份有限公司</t>
  </si>
  <si>
    <t xml:space="preserve">      １２４  繳   庫   盈  </t>
  </si>
  <si>
    <t>財政部印刷廠</t>
  </si>
  <si>
    <t>臺灣省菸酒公賣局</t>
  </si>
  <si>
    <r>
      <t>教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黑體"/>
        <family val="3"/>
      </rPr>
      <t>育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黑體"/>
        <family val="3"/>
      </rPr>
      <t>部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黑體"/>
        <family val="3"/>
      </rPr>
      <t>主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黑體"/>
        <family val="3"/>
      </rPr>
      <t>管</t>
    </r>
  </si>
  <si>
    <t>基隆港務局</t>
  </si>
  <si>
    <t>臺中港務局</t>
  </si>
  <si>
    <t>本年度預算數</t>
  </si>
  <si>
    <r>
      <t>本   年</t>
    </r>
    <r>
      <rPr>
        <sz val="12"/>
        <rFont val="細明體"/>
        <family val="3"/>
      </rPr>
      <t xml:space="preserve">   </t>
    </r>
    <r>
      <rPr>
        <sz val="12"/>
        <rFont val="細明體"/>
        <family val="3"/>
      </rPr>
      <t>度</t>
    </r>
    <r>
      <rPr>
        <sz val="12"/>
        <rFont val="細明體"/>
        <family val="3"/>
      </rPr>
      <t xml:space="preserve"> </t>
    </r>
    <r>
      <rPr>
        <sz val="12"/>
        <rFont val="細明體"/>
        <family val="3"/>
      </rPr>
      <t xml:space="preserve">  預   算   數</t>
    </r>
  </si>
  <si>
    <t>中國輸出入銀行</t>
  </si>
  <si>
    <t>花蓮港務局</t>
  </si>
  <si>
    <t>臺儒文化事業股份有限公司</t>
  </si>
  <si>
    <t xml:space="preserve"> </t>
  </si>
  <si>
    <t>上   次   預   算   數</t>
  </si>
  <si>
    <t>與上次預算數比較增減％</t>
  </si>
  <si>
    <t>合作金庫銀行股份有限公司</t>
  </si>
  <si>
    <r>
      <t>　　　</t>
    </r>
    <r>
      <rPr>
        <sz val="12"/>
        <rFont val="Times New Roman"/>
        <family val="1"/>
      </rPr>
      <t xml:space="preserve">2 . </t>
    </r>
    <r>
      <rPr>
        <sz val="12"/>
        <rFont val="細明體"/>
        <family val="3"/>
      </rPr>
      <t xml:space="preserve">表內前年度決算數包含部分事業盈餘（公賣利益）解繳省庫部分 </t>
    </r>
    <r>
      <rPr>
        <sz val="12"/>
        <rFont val="Times New Roman"/>
        <family val="1"/>
      </rPr>
      <t xml:space="preserve">40,644,220 </t>
    </r>
    <r>
      <rPr>
        <sz val="12"/>
        <rFont val="細明體"/>
        <family val="3"/>
      </rPr>
      <t>千元，其中臺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 xml:space="preserve">灣電力公司 </t>
    </r>
    <r>
      <rPr>
        <sz val="12"/>
        <rFont val="Times New Roman"/>
        <family val="1"/>
      </rPr>
      <t xml:space="preserve">7,843,167  </t>
    </r>
    <r>
      <rPr>
        <sz val="12"/>
        <rFont val="細明體"/>
        <family val="3"/>
      </rPr>
      <t>千元，臺灣銀行</t>
    </r>
    <r>
      <rPr>
        <sz val="12"/>
        <rFont val="Times New Roman"/>
        <family val="1"/>
      </rPr>
      <t xml:space="preserve"> 5,249,409</t>
    </r>
    <r>
      <rPr>
        <sz val="12"/>
        <rFont val="細明體"/>
        <family val="3"/>
      </rPr>
      <t>千元，臺灣土地銀行</t>
    </r>
    <r>
      <rPr>
        <sz val="12"/>
        <rFont val="Times New Roman"/>
        <family val="1"/>
      </rPr>
      <t xml:space="preserve"> 3,410,351 </t>
    </r>
    <r>
      <rPr>
        <sz val="12"/>
        <rFont val="細明體"/>
        <family val="3"/>
      </rPr>
      <t>千元，合作金庫銀</t>
    </r>
  </si>
  <si>
    <r>
      <t>　　　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行公司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4</t>
    </r>
    <r>
      <rPr>
        <sz val="12"/>
        <rFont val="Times New Roman"/>
        <family val="1"/>
      </rPr>
      <t xml:space="preserve">80,816 </t>
    </r>
    <r>
      <rPr>
        <sz val="12"/>
        <rFont val="細明體"/>
        <family val="3"/>
      </rPr>
      <t>千元，臺灣省菸酒公賣局</t>
    </r>
    <r>
      <rPr>
        <sz val="12"/>
        <rFont val="Times New Roman"/>
        <family val="1"/>
      </rPr>
      <t xml:space="preserve"> 19,362,655 </t>
    </r>
    <r>
      <rPr>
        <sz val="12"/>
        <rFont val="細明體"/>
        <family val="3"/>
      </rPr>
      <t>千元，基隆港務局 52</t>
    </r>
    <r>
      <rPr>
        <sz val="12"/>
        <rFont val="Times New Roman"/>
        <family val="1"/>
      </rPr>
      <t xml:space="preserve">,143 </t>
    </r>
    <r>
      <rPr>
        <sz val="12"/>
        <rFont val="細明體"/>
        <family val="3"/>
      </rPr>
      <t>千元，臺中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港務局</t>
    </r>
    <r>
      <rPr>
        <sz val="12"/>
        <rFont val="Times New Roman"/>
        <family val="1"/>
      </rPr>
      <t xml:space="preserve"> 1,797,876</t>
    </r>
    <r>
      <rPr>
        <sz val="12"/>
        <rFont val="細明體"/>
        <family val="3"/>
      </rPr>
      <t xml:space="preserve"> 千元，高雄港務局</t>
    </r>
    <r>
      <rPr>
        <sz val="12"/>
        <rFont val="Times New Roman"/>
        <family val="1"/>
      </rPr>
      <t xml:space="preserve"> 2,428,311 </t>
    </r>
    <r>
      <rPr>
        <sz val="12"/>
        <rFont val="細明體"/>
        <family val="3"/>
      </rPr>
      <t>千元，花蓮港務局</t>
    </r>
    <r>
      <rPr>
        <sz val="12"/>
        <rFont val="Times New Roman"/>
        <family val="1"/>
      </rPr>
      <t xml:space="preserve"> 19,492 </t>
    </r>
    <r>
      <rPr>
        <sz val="12"/>
        <rFont val="細明體"/>
        <family val="3"/>
      </rPr>
      <t>千元。</t>
    </r>
  </si>
  <si>
    <t xml:space="preserve">  餘   綜   計   表 </t>
  </si>
  <si>
    <r>
      <t xml:space="preserve">                 </t>
    </r>
    <r>
      <rPr>
        <sz val="12"/>
        <rFont val="細明體"/>
        <family val="3"/>
      </rPr>
      <t>支出及繳納所得稅費用</t>
    </r>
    <r>
      <rPr>
        <sz val="12"/>
        <rFont val="Times New Roman"/>
        <family val="1"/>
      </rPr>
      <t xml:space="preserve"> 895,173 </t>
    </r>
    <r>
      <rPr>
        <sz val="12"/>
        <rFont val="細明體"/>
        <family val="3"/>
      </rPr>
      <t>千元）。</t>
    </r>
  </si>
  <si>
    <r>
      <t>　註：</t>
    </r>
    <r>
      <rPr>
        <sz val="12"/>
        <rFont val="Times New Roman"/>
        <family val="1"/>
      </rPr>
      <t xml:space="preserve">1 . </t>
    </r>
    <r>
      <rPr>
        <sz val="12"/>
        <rFont val="細明體"/>
        <family val="3"/>
      </rPr>
      <t>表內臺灣省菸酒公賣局前年度決算數及上次預算數之繳庫數，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係解繳公賣利益之數；本年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度預算數係配合菸酒稅法實施後盈餘分配繳庫數（另繳納菸酒稅及健康捐</t>
    </r>
    <r>
      <rPr>
        <sz val="12"/>
        <rFont val="Times New Roman"/>
        <family val="1"/>
      </rPr>
      <t xml:space="preserve"> 40,388,327</t>
    </r>
    <r>
      <rPr>
        <sz val="12"/>
        <rFont val="細明體"/>
        <family val="3"/>
      </rPr>
      <t>千元改列營業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</si>
</sst>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0.00_)"/>
    <numFmt numFmtId="186" formatCode="#0.00_)"/>
  </numFmts>
  <fonts count="16">
    <font>
      <sz val="12"/>
      <name val="Courier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細明體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2"/>
      <name val="華康特粗明體"/>
      <family val="3"/>
    </font>
    <font>
      <b/>
      <sz val="20"/>
      <name val="華康特粗明體"/>
      <family val="3"/>
    </font>
    <font>
      <sz val="11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粗明體"/>
      <family val="3"/>
    </font>
    <font>
      <sz val="12"/>
      <name val="新細明體"/>
      <family val="1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37" fontId="4" fillId="0" borderId="0" xfId="0" applyFont="1" applyAlignment="1">
      <alignment horizontal="centerContinuous"/>
    </xf>
    <xf numFmtId="37" fontId="0" fillId="0" borderId="0" xfId="0" applyAlignment="1">
      <alignment/>
    </xf>
    <xf numFmtId="37" fontId="4" fillId="0" borderId="0" xfId="0" applyFont="1" applyAlignment="1" quotePrefix="1">
      <alignment horizontal="left"/>
    </xf>
    <xf numFmtId="37" fontId="5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Alignment="1" quotePrefix="1">
      <alignment horizontal="left"/>
    </xf>
    <xf numFmtId="37" fontId="10" fillId="0" borderId="0" xfId="0" applyFont="1" applyAlignment="1" quotePrefix="1">
      <alignment horizontal="left"/>
    </xf>
    <xf numFmtId="37" fontId="4" fillId="0" borderId="1" xfId="0" applyFont="1" applyBorder="1" applyAlignment="1" applyProtection="1" quotePrefix="1">
      <alignment horizontal="centerContinuous" vertical="center"/>
      <protection/>
    </xf>
    <xf numFmtId="37" fontId="4" fillId="0" borderId="0" xfId="0" applyFont="1" applyAlignment="1" applyProtection="1">
      <alignment horizontal="center"/>
      <protection/>
    </xf>
    <xf numFmtId="37" fontId="12" fillId="0" borderId="0" xfId="0" applyFont="1" applyAlignment="1" applyProtection="1" quotePrefix="1">
      <alignment horizontal="centerContinuous"/>
      <protection/>
    </xf>
    <xf numFmtId="37" fontId="13" fillId="0" borderId="0" xfId="0" applyFont="1" applyAlignment="1">
      <alignment horizontal="centerContinuous"/>
    </xf>
    <xf numFmtId="37" fontId="12" fillId="0" borderId="0" xfId="0" applyFont="1" applyAlignment="1" quotePrefix="1">
      <alignment horizontal="left"/>
    </xf>
    <xf numFmtId="37" fontId="13" fillId="0" borderId="0" xfId="0" applyFont="1" applyAlignment="1">
      <alignment/>
    </xf>
    <xf numFmtId="37" fontId="13" fillId="0" borderId="0" xfId="0" applyFont="1" applyAlignment="1">
      <alignment/>
    </xf>
    <xf numFmtId="37" fontId="4" fillId="0" borderId="2" xfId="0" applyFont="1" applyBorder="1" applyAlignment="1" applyProtection="1" quotePrefix="1">
      <alignment horizontal="distributed"/>
      <protection/>
    </xf>
    <xf numFmtId="37" fontId="4" fillId="0" borderId="3" xfId="0" applyFont="1" applyBorder="1" applyAlignment="1" applyProtection="1" quotePrefix="1">
      <alignment horizontal="distributed" vertical="top" wrapText="1"/>
      <protection/>
    </xf>
    <xf numFmtId="37" fontId="12" fillId="0" borderId="0" xfId="0" applyFont="1" applyAlignment="1" quotePrefix="1">
      <alignment horizontal="right"/>
    </xf>
    <xf numFmtId="37" fontId="14" fillId="0" borderId="0" xfId="0" applyFont="1" applyAlignment="1">
      <alignment/>
    </xf>
    <xf numFmtId="184" fontId="7" fillId="0" borderId="0" xfId="0" applyNumberFormat="1" applyFont="1" applyBorder="1" applyAlignment="1" applyProtection="1">
      <alignment horizontal="center" vertical="center"/>
      <protection locked="0"/>
    </xf>
    <xf numFmtId="37" fontId="0" fillId="0" borderId="0" xfId="0" applyBorder="1" applyAlignment="1">
      <alignment/>
    </xf>
    <xf numFmtId="37" fontId="6" fillId="0" borderId="0" xfId="0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Border="1" applyAlignment="1">
      <alignment vertical="center"/>
    </xf>
    <xf numFmtId="37" fontId="7" fillId="0" borderId="0" xfId="0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vertical="center"/>
      <protection locked="0"/>
    </xf>
    <xf numFmtId="184" fontId="4" fillId="0" borderId="0" xfId="0" applyNumberFormat="1" applyFont="1" applyBorder="1" applyAlignment="1" applyProtection="1">
      <alignment horizontal="distributed" vertical="center"/>
      <protection locked="0"/>
    </xf>
    <xf numFmtId="184" fontId="7" fillId="0" borderId="0" xfId="0" applyNumberFormat="1" applyFont="1" applyBorder="1" applyAlignment="1" applyProtection="1">
      <alignment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distributed" vertical="center"/>
      <protection locked="0"/>
    </xf>
    <xf numFmtId="184" fontId="4" fillId="0" borderId="0" xfId="0" applyNumberFormat="1" applyFont="1" applyBorder="1" applyAlignment="1" applyProtection="1">
      <alignment horizontal="distributed" vertical="center"/>
      <protection locked="0"/>
    </xf>
    <xf numFmtId="37" fontId="7" fillId="0" borderId="0" xfId="0" applyFont="1" applyBorder="1" applyAlignment="1" applyProtection="1">
      <alignment horizontal="left" vertical="center"/>
      <protection locked="0"/>
    </xf>
    <xf numFmtId="37" fontId="4" fillId="0" borderId="4" xfId="0" applyFont="1" applyBorder="1" applyAlignment="1">
      <alignment horizontal="centerContinuous" vertical="center"/>
    </xf>
    <xf numFmtId="37" fontId="1" fillId="0" borderId="4" xfId="0" applyFont="1" applyBorder="1" applyAlignment="1">
      <alignment horizontal="centerContinuous"/>
    </xf>
    <xf numFmtId="37" fontId="4" fillId="0" borderId="4" xfId="0" applyFont="1" applyBorder="1" applyAlignment="1" applyProtection="1">
      <alignment horizontal="centerContinuous" vertical="center"/>
      <protection/>
    </xf>
    <xf numFmtId="37" fontId="4" fillId="0" borderId="4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4" xfId="0" applyFont="1" applyBorder="1" applyAlignment="1" applyProtection="1" quotePrefix="1">
      <alignment horizontal="centerContinuous" vertical="center"/>
      <protection/>
    </xf>
    <xf numFmtId="37" fontId="4" fillId="0" borderId="6" xfId="0" applyFont="1" applyBorder="1" applyAlignment="1" applyProtection="1">
      <alignment horizontal="center" vertical="center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7" xfId="0" applyFont="1" applyBorder="1" applyAlignment="1" applyProtection="1" quotePrefix="1">
      <alignment horizontal="center" vertical="center"/>
      <protection/>
    </xf>
    <xf numFmtId="37" fontId="4" fillId="0" borderId="8" xfId="0" applyFont="1" applyBorder="1" applyAlignment="1" applyProtection="1" quotePrefix="1">
      <alignment horizontal="distributed" vertical="top"/>
      <protection/>
    </xf>
    <xf numFmtId="37" fontId="4" fillId="0" borderId="9" xfId="0" applyFont="1" applyBorder="1" applyAlignment="1" applyProtection="1" quotePrefix="1">
      <alignment horizontal="distributed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5" fillId="0" borderId="0" xfId="0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center" vertical="center"/>
      <protection/>
    </xf>
    <xf numFmtId="37" fontId="0" fillId="0" borderId="10" xfId="0" applyBorder="1" applyAlignment="1">
      <alignment vertical="center"/>
    </xf>
    <xf numFmtId="37" fontId="4" fillId="0" borderId="6" xfId="0" applyFont="1" applyBorder="1" applyAlignment="1" applyProtection="1" quotePrefix="1">
      <alignment horizontal="center" vertical="center"/>
      <protection/>
    </xf>
    <xf numFmtId="37" fontId="12" fillId="0" borderId="0" xfId="0" applyFont="1" applyBorder="1" applyAlignment="1" quotePrefix="1">
      <alignment horizontal="right"/>
    </xf>
    <xf numFmtId="37" fontId="0" fillId="0" borderId="0" xfId="0" applyBorder="1" applyAlignment="1">
      <alignment/>
    </xf>
    <xf numFmtId="184" fontId="4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 quotePrefix="1">
      <alignment horizontal="center" vertical="top"/>
      <protection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184" fontId="4" fillId="0" borderId="2" xfId="0" applyNumberFormat="1" applyFont="1" applyBorder="1" applyAlignment="1" applyProtection="1">
      <alignment horizontal="left"/>
      <protection/>
    </xf>
    <xf numFmtId="184" fontId="4" fillId="0" borderId="3" xfId="0" applyNumberFormat="1" applyFont="1" applyBorder="1" applyAlignment="1" applyProtection="1" quotePrefix="1">
      <alignment horizontal="center" vertical="top"/>
      <protection/>
    </xf>
    <xf numFmtId="37" fontId="4" fillId="0" borderId="0" xfId="0" applyFont="1" applyBorder="1" applyAlignment="1" applyProtection="1">
      <alignment vertical="center"/>
      <protection/>
    </xf>
    <xf numFmtId="37" fontId="6" fillId="0" borderId="0" xfId="0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M54"/>
  <sheetViews>
    <sheetView showGridLines="0" showZeros="0" tabSelected="1" workbookViewId="0" topLeftCell="I29">
      <selection activeCell="C31" sqref="C31"/>
    </sheetView>
  </sheetViews>
  <sheetFormatPr defaultColWidth="9.796875" defaultRowHeight="15"/>
  <cols>
    <col min="1" max="1" width="9.8984375" style="0" customWidth="1"/>
    <col min="2" max="2" width="8.3984375" style="0" customWidth="1"/>
    <col min="3" max="3" width="9.796875" style="0" customWidth="1"/>
    <col min="4" max="4" width="12" style="0" customWidth="1"/>
    <col min="5" max="5" width="32.8984375" style="0" customWidth="1"/>
    <col min="6" max="6" width="4.19921875" style="21" customWidth="1"/>
    <col min="7" max="7" width="10.59765625" style="0" customWidth="1"/>
    <col min="8" max="8" width="8.59765625" style="0" customWidth="1"/>
    <col min="9" max="9" width="10.796875" style="0" customWidth="1"/>
    <col min="10" max="10" width="10.59765625" style="0" customWidth="1"/>
    <col min="11" max="11" width="8.59765625" style="0" customWidth="1"/>
    <col min="12" max="12" width="10.796875" style="0" customWidth="1"/>
    <col min="13" max="13" width="12" style="0" customWidth="1"/>
  </cols>
  <sheetData>
    <row r="4" spans="1:13" ht="23.25" customHeight="1">
      <c r="A4" s="8"/>
      <c r="L4" s="8"/>
      <c r="M4" s="4"/>
    </row>
    <row r="5" spans="1:13" s="15" customFormat="1" ht="26.25" customHeight="1">
      <c r="A5" s="11"/>
      <c r="B5" s="12"/>
      <c r="C5" s="12"/>
      <c r="E5" s="18" t="s">
        <v>28</v>
      </c>
      <c r="F5" s="52"/>
      <c r="G5" s="13" t="s">
        <v>45</v>
      </c>
      <c r="H5" s="14"/>
      <c r="I5" s="14"/>
      <c r="J5" s="12"/>
      <c r="K5" s="12"/>
      <c r="L5" s="12"/>
      <c r="M5" s="12"/>
    </row>
    <row r="6" spans="1:13" ht="24.75" customHeight="1" thickBot="1">
      <c r="A6" s="10"/>
      <c r="B6" s="1"/>
      <c r="C6" s="5"/>
      <c r="D6" s="7"/>
      <c r="E6" s="3"/>
      <c r="F6" s="53"/>
      <c r="G6" s="6"/>
      <c r="H6" s="3"/>
      <c r="I6" s="3"/>
      <c r="J6" s="1"/>
      <c r="K6" s="1"/>
      <c r="L6" s="2" t="s">
        <v>0</v>
      </c>
      <c r="M6" s="2"/>
    </row>
    <row r="7" spans="1:13" ht="26.25" customHeight="1">
      <c r="A7" s="9" t="s">
        <v>1</v>
      </c>
      <c r="B7" s="33"/>
      <c r="C7" s="34"/>
      <c r="D7" s="16" t="s">
        <v>34</v>
      </c>
      <c r="E7" s="59" t="s">
        <v>2</v>
      </c>
      <c r="F7" s="54"/>
      <c r="G7" s="35" t="s">
        <v>35</v>
      </c>
      <c r="H7" s="36"/>
      <c r="I7" s="37"/>
      <c r="J7" s="38" t="s">
        <v>40</v>
      </c>
      <c r="K7" s="36"/>
      <c r="L7" s="36"/>
      <c r="M7" s="43" t="s">
        <v>34</v>
      </c>
    </row>
    <row r="8" spans="1:13" s="21" customFormat="1" ht="36" customHeight="1" thickBot="1">
      <c r="A8" s="39" t="s">
        <v>10</v>
      </c>
      <c r="B8" s="40" t="s">
        <v>8</v>
      </c>
      <c r="C8" s="40" t="s">
        <v>9</v>
      </c>
      <c r="D8" s="17" t="s">
        <v>3</v>
      </c>
      <c r="E8" s="60" t="s">
        <v>4</v>
      </c>
      <c r="F8" s="55"/>
      <c r="G8" s="51" t="s">
        <v>5</v>
      </c>
      <c r="H8" s="41" t="s">
        <v>6</v>
      </c>
      <c r="I8" s="41" t="s">
        <v>7</v>
      </c>
      <c r="J8" s="41" t="s">
        <v>5</v>
      </c>
      <c r="K8" s="41" t="s">
        <v>6</v>
      </c>
      <c r="L8" s="40" t="s">
        <v>9</v>
      </c>
      <c r="M8" s="42" t="s">
        <v>41</v>
      </c>
    </row>
    <row r="9" spans="1:13" s="24" customFormat="1" ht="22.5" customHeight="1">
      <c r="A9" s="22">
        <f>SUM(A10)</f>
        <v>71610064</v>
      </c>
      <c r="B9" s="22"/>
      <c r="C9" s="22">
        <f>SUM(C10)</f>
        <v>71610064</v>
      </c>
      <c r="D9" s="23">
        <f aca="true" t="shared" si="0" ref="D9:D15">(I9-C9)/C9*100</f>
        <v>-35.05508667049927</v>
      </c>
      <c r="E9" s="47" t="s">
        <v>16</v>
      </c>
      <c r="F9" s="47"/>
      <c r="G9" s="22">
        <f>SUM(G10)</f>
        <v>46507094</v>
      </c>
      <c r="H9" s="22"/>
      <c r="I9" s="22">
        <f>SUM(I10)</f>
        <v>46507094</v>
      </c>
      <c r="J9" s="22">
        <f>SUM(J10)</f>
        <v>82401718</v>
      </c>
      <c r="K9" s="22"/>
      <c r="L9" s="22">
        <f>SUM(L10)</f>
        <v>82401718</v>
      </c>
      <c r="M9" s="44">
        <f aca="true" t="shared" si="1" ref="M9:M19">(I9-L9)/L9*100</f>
        <v>-43.56052867732685</v>
      </c>
    </row>
    <row r="10" spans="1:13" s="29" customFormat="1" ht="22.5" customHeight="1">
      <c r="A10" s="26">
        <v>71610064</v>
      </c>
      <c r="B10" s="26"/>
      <c r="C10" s="26">
        <v>71610064</v>
      </c>
      <c r="D10" s="20">
        <f t="shared" si="0"/>
        <v>-35.05508667049927</v>
      </c>
      <c r="E10" s="27" t="s">
        <v>11</v>
      </c>
      <c r="F10" s="27"/>
      <c r="G10" s="26">
        <v>46507094</v>
      </c>
      <c r="H10" s="26"/>
      <c r="I10" s="26">
        <v>46507094</v>
      </c>
      <c r="J10" s="26">
        <v>82401718</v>
      </c>
      <c r="K10" s="26"/>
      <c r="L10" s="26">
        <v>82401718</v>
      </c>
      <c r="M10" s="28">
        <f t="shared" si="1"/>
        <v>-43.56052867732685</v>
      </c>
    </row>
    <row r="11" spans="1:13" s="24" customFormat="1" ht="22.5" customHeight="1">
      <c r="A11" s="22">
        <f>SUM(A12:A14)</f>
        <v>48084663</v>
      </c>
      <c r="B11" s="22"/>
      <c r="C11" s="22">
        <f>SUM(C12:C14)</f>
        <v>48084663</v>
      </c>
      <c r="D11" s="23">
        <f t="shared" si="0"/>
        <v>-60.894768046934225</v>
      </c>
      <c r="E11" s="47" t="s">
        <v>17</v>
      </c>
      <c r="F11" s="47"/>
      <c r="G11" s="22">
        <f>SUM(G12:G14)</f>
        <v>18803619</v>
      </c>
      <c r="H11" s="22"/>
      <c r="I11" s="22">
        <f>SUM(I12:I14)</f>
        <v>18803619</v>
      </c>
      <c r="J11" s="22">
        <f>SUM(J12:J14)</f>
        <v>40888058</v>
      </c>
      <c r="K11" s="22"/>
      <c r="L11" s="22">
        <f>SUM(L12:L14)</f>
        <v>40888058</v>
      </c>
      <c r="M11" s="44">
        <f t="shared" si="1"/>
        <v>-54.01195380812657</v>
      </c>
    </row>
    <row r="12" spans="1:13" s="29" customFormat="1" ht="22.5" customHeight="1">
      <c r="A12" s="25">
        <v>668943</v>
      </c>
      <c r="B12" s="26"/>
      <c r="C12" s="26">
        <v>668943</v>
      </c>
      <c r="D12" s="20">
        <f t="shared" si="0"/>
        <v>-72.58720100217806</v>
      </c>
      <c r="E12" s="27" t="s">
        <v>21</v>
      </c>
      <c r="F12" s="27"/>
      <c r="G12" s="26">
        <v>183376</v>
      </c>
      <c r="H12" s="26"/>
      <c r="I12" s="26">
        <v>183376</v>
      </c>
      <c r="J12" s="26">
        <v>183376</v>
      </c>
      <c r="K12" s="26"/>
      <c r="L12" s="26">
        <v>183376</v>
      </c>
      <c r="M12" s="28">
        <f t="shared" si="1"/>
        <v>0</v>
      </c>
    </row>
    <row r="13" spans="1:13" s="29" customFormat="1" ht="22.5" customHeight="1">
      <c r="A13" s="25">
        <v>20418181</v>
      </c>
      <c r="B13" s="26"/>
      <c r="C13" s="26">
        <v>20418181</v>
      </c>
      <c r="D13" s="20">
        <f t="shared" si="0"/>
        <v>-85.4962594366266</v>
      </c>
      <c r="E13" s="30" t="s">
        <v>22</v>
      </c>
      <c r="F13" s="30"/>
      <c r="G13" s="26">
        <v>2961400</v>
      </c>
      <c r="H13" s="26"/>
      <c r="I13" s="26">
        <v>2961400</v>
      </c>
      <c r="J13" s="26">
        <v>8535800</v>
      </c>
      <c r="K13" s="26"/>
      <c r="L13" s="26">
        <v>8535800</v>
      </c>
      <c r="M13" s="28">
        <f t="shared" si="1"/>
        <v>-65.3061224489796</v>
      </c>
    </row>
    <row r="14" spans="1:13" s="29" customFormat="1" ht="22.5" customHeight="1">
      <c r="A14" s="25">
        <v>26997539</v>
      </c>
      <c r="B14" s="26"/>
      <c r="C14" s="26">
        <v>26997539</v>
      </c>
      <c r="D14" s="20">
        <f t="shared" si="0"/>
        <v>-41.998998501307845</v>
      </c>
      <c r="E14" s="30" t="s">
        <v>23</v>
      </c>
      <c r="F14" s="30"/>
      <c r="G14" s="26">
        <v>15658843</v>
      </c>
      <c r="H14" s="26"/>
      <c r="I14" s="26">
        <v>15658843</v>
      </c>
      <c r="J14" s="26">
        <v>32168882</v>
      </c>
      <c r="K14" s="26"/>
      <c r="L14" s="26">
        <v>32168882</v>
      </c>
      <c r="M14" s="28">
        <f t="shared" si="1"/>
        <v>-51.3230114742564</v>
      </c>
    </row>
    <row r="15" spans="1:13" s="24" customFormat="1" ht="22.5" customHeight="1">
      <c r="A15" s="22">
        <f>SUM(A16:A24)</f>
        <v>65382862</v>
      </c>
      <c r="B15" s="22"/>
      <c r="C15" s="22">
        <f>SUM(C16:C24)</f>
        <v>65382862</v>
      </c>
      <c r="D15" s="23">
        <f t="shared" si="0"/>
        <v>-68.84166832586803</v>
      </c>
      <c r="E15" s="47" t="s">
        <v>18</v>
      </c>
      <c r="F15" s="47"/>
      <c r="G15" s="22">
        <f>SUM(G16:G24)</f>
        <v>20372209</v>
      </c>
      <c r="H15" s="22">
        <f>SUM(H17:H22)</f>
        <v>0</v>
      </c>
      <c r="I15" s="22">
        <f>SUM(I16:I24)</f>
        <v>20372209</v>
      </c>
      <c r="J15" s="22">
        <f>SUM(J16:J24)</f>
        <v>98154229</v>
      </c>
      <c r="K15" s="22"/>
      <c r="L15" s="22">
        <f>SUM(L16:L24)</f>
        <v>98154229</v>
      </c>
      <c r="M15" s="44">
        <f t="shared" si="1"/>
        <v>-79.24469561061908</v>
      </c>
    </row>
    <row r="16" spans="1:13" s="24" customFormat="1" ht="22.5" customHeight="1">
      <c r="A16" s="63">
        <v>145416</v>
      </c>
      <c r="B16" s="22"/>
      <c r="C16" s="63">
        <v>145416</v>
      </c>
      <c r="D16" s="20">
        <f aca="true" t="shared" si="2" ref="D16:D29">(I16-C16)/C16*100</f>
        <v>-100</v>
      </c>
      <c r="E16" s="27" t="s">
        <v>36</v>
      </c>
      <c r="F16" s="47"/>
      <c r="G16" s="22"/>
      <c r="H16" s="22"/>
      <c r="I16" s="22"/>
      <c r="J16" s="63">
        <v>13505</v>
      </c>
      <c r="K16" s="22"/>
      <c r="L16" s="63">
        <v>13505</v>
      </c>
      <c r="M16" s="28">
        <f t="shared" si="1"/>
        <v>-100</v>
      </c>
    </row>
    <row r="17" spans="1:13" s="29" customFormat="1" ht="22.5" customHeight="1">
      <c r="A17" s="25">
        <v>545961</v>
      </c>
      <c r="B17" s="26"/>
      <c r="C17" s="26">
        <v>545961</v>
      </c>
      <c r="D17" s="20">
        <f t="shared" si="2"/>
        <v>29.235604740997985</v>
      </c>
      <c r="E17" s="27" t="s">
        <v>12</v>
      </c>
      <c r="F17" s="27"/>
      <c r="G17" s="26">
        <v>705576</v>
      </c>
      <c r="H17" s="26"/>
      <c r="I17" s="26">
        <v>705576</v>
      </c>
      <c r="J17" s="26">
        <v>875835</v>
      </c>
      <c r="K17" s="26"/>
      <c r="L17" s="26">
        <v>875835</v>
      </c>
      <c r="M17" s="28">
        <f t="shared" si="1"/>
        <v>-19.439620476459606</v>
      </c>
    </row>
    <row r="18" spans="1:13" s="29" customFormat="1" ht="22.5" customHeight="1">
      <c r="A18" s="25">
        <v>182787</v>
      </c>
      <c r="B18" s="26"/>
      <c r="C18" s="26">
        <v>182787</v>
      </c>
      <c r="D18" s="20">
        <f t="shared" si="2"/>
        <v>-41.70427875067701</v>
      </c>
      <c r="E18" s="27" t="s">
        <v>24</v>
      </c>
      <c r="F18" s="27"/>
      <c r="G18" s="26">
        <v>106557</v>
      </c>
      <c r="H18" s="26"/>
      <c r="I18" s="26">
        <v>106557</v>
      </c>
      <c r="J18" s="26">
        <v>130236</v>
      </c>
      <c r="K18" s="26"/>
      <c r="L18" s="26">
        <v>130236</v>
      </c>
      <c r="M18" s="28">
        <f t="shared" si="1"/>
        <v>-18.181608771768172</v>
      </c>
    </row>
    <row r="19" spans="1:13" s="29" customFormat="1" ht="22.5" customHeight="1">
      <c r="A19" s="26">
        <v>46250</v>
      </c>
      <c r="B19" s="26"/>
      <c r="C19" s="26">
        <v>46250</v>
      </c>
      <c r="D19" s="20">
        <f t="shared" si="2"/>
        <v>-100</v>
      </c>
      <c r="E19" s="31" t="s">
        <v>25</v>
      </c>
      <c r="F19" s="31"/>
      <c r="G19" s="26"/>
      <c r="H19" s="26"/>
      <c r="I19" s="26"/>
      <c r="J19" s="26">
        <v>101904</v>
      </c>
      <c r="K19" s="26"/>
      <c r="L19" s="26">
        <v>101904</v>
      </c>
      <c r="M19" s="28">
        <f t="shared" si="1"/>
        <v>-100</v>
      </c>
    </row>
    <row r="20" spans="1:13" s="29" customFormat="1" ht="22.5" customHeight="1">
      <c r="A20" s="26">
        <v>5249409</v>
      </c>
      <c r="B20" s="26"/>
      <c r="C20" s="26">
        <v>5249409</v>
      </c>
      <c r="D20" s="20">
        <f t="shared" si="2"/>
        <v>128.59601909472096</v>
      </c>
      <c r="E20" s="31" t="s">
        <v>13</v>
      </c>
      <c r="F20" s="31"/>
      <c r="G20" s="26">
        <v>11999940</v>
      </c>
      <c r="H20" s="26"/>
      <c r="I20" s="26">
        <v>11999940</v>
      </c>
      <c r="J20" s="26">
        <v>6424535</v>
      </c>
      <c r="K20" s="26"/>
      <c r="L20" s="26">
        <v>6424535</v>
      </c>
      <c r="M20" s="28">
        <f aca="true" t="shared" si="3" ref="M20:M31">(I20-L20)/L20*100</f>
        <v>86.78301231139686</v>
      </c>
    </row>
    <row r="21" spans="1:13" s="29" customFormat="1" ht="22.5" customHeight="1">
      <c r="A21" s="26">
        <v>3410351</v>
      </c>
      <c r="B21" s="26"/>
      <c r="C21" s="26">
        <v>3410351</v>
      </c>
      <c r="D21" s="20">
        <f t="shared" si="2"/>
        <v>3.61141712392654</v>
      </c>
      <c r="E21" s="31" t="s">
        <v>14</v>
      </c>
      <c r="F21" s="31"/>
      <c r="G21" s="26">
        <v>3533513</v>
      </c>
      <c r="H21" s="26"/>
      <c r="I21" s="26">
        <v>3533513</v>
      </c>
      <c r="J21" s="26">
        <v>3435186</v>
      </c>
      <c r="K21" s="26"/>
      <c r="L21" s="26">
        <v>3435186</v>
      </c>
      <c r="M21" s="28">
        <f t="shared" si="3"/>
        <v>2.8623486472057116</v>
      </c>
    </row>
    <row r="22" spans="1:13" s="29" customFormat="1" ht="22.5" customHeight="1">
      <c r="A22" s="26">
        <v>480816</v>
      </c>
      <c r="B22" s="26"/>
      <c r="C22" s="26">
        <v>480816</v>
      </c>
      <c r="D22" s="20">
        <f t="shared" si="2"/>
        <v>9.199985025456723</v>
      </c>
      <c r="E22" s="31" t="s">
        <v>42</v>
      </c>
      <c r="F22" s="31"/>
      <c r="G22" s="26">
        <v>525051</v>
      </c>
      <c r="H22" s="32"/>
      <c r="I22" s="26">
        <v>525051</v>
      </c>
      <c r="J22" s="26">
        <v>750073</v>
      </c>
      <c r="K22" s="26"/>
      <c r="L22" s="26">
        <v>750073</v>
      </c>
      <c r="M22" s="28">
        <f t="shared" si="3"/>
        <v>-30.000013332035678</v>
      </c>
    </row>
    <row r="23" spans="1:13" s="29" customFormat="1" ht="22.5" customHeight="1">
      <c r="A23" s="26"/>
      <c r="B23" s="26"/>
      <c r="C23" s="26"/>
      <c r="D23" s="20"/>
      <c r="E23" s="31" t="s">
        <v>29</v>
      </c>
      <c r="F23" s="31"/>
      <c r="G23" s="26">
        <v>100000</v>
      </c>
      <c r="H23" s="32"/>
      <c r="I23" s="26">
        <v>100000</v>
      </c>
      <c r="J23" s="26">
        <v>110000</v>
      </c>
      <c r="K23" s="26"/>
      <c r="L23" s="26">
        <v>110000</v>
      </c>
      <c r="M23" s="28">
        <f t="shared" si="3"/>
        <v>-9.090909090909092</v>
      </c>
    </row>
    <row r="24" spans="1:13" s="29" customFormat="1" ht="22.5" customHeight="1">
      <c r="A24" s="26">
        <v>55321872</v>
      </c>
      <c r="B24" s="26"/>
      <c r="C24" s="26">
        <v>55321872</v>
      </c>
      <c r="D24" s="20">
        <f t="shared" si="2"/>
        <v>-93.85130712858017</v>
      </c>
      <c r="E24" s="31" t="s">
        <v>30</v>
      </c>
      <c r="F24" s="31"/>
      <c r="G24" s="26">
        <v>3401572</v>
      </c>
      <c r="H24" s="32"/>
      <c r="I24" s="26">
        <v>3401572</v>
      </c>
      <c r="J24" s="26">
        <v>86312955</v>
      </c>
      <c r="K24" s="26"/>
      <c r="L24" s="26">
        <v>86312955</v>
      </c>
      <c r="M24" s="28">
        <f t="shared" si="3"/>
        <v>-96.05902497487196</v>
      </c>
    </row>
    <row r="25" spans="1:13" s="29" customFormat="1" ht="22.5" customHeight="1">
      <c r="A25" s="62">
        <f>SUM(A26)</f>
        <v>0</v>
      </c>
      <c r="B25" s="26"/>
      <c r="C25" s="62">
        <f>SUM(A26)</f>
        <v>0</v>
      </c>
      <c r="D25" s="23"/>
      <c r="E25" s="47" t="s">
        <v>31</v>
      </c>
      <c r="F25" s="31"/>
      <c r="G25" s="62">
        <f>G26</f>
        <v>17313</v>
      </c>
      <c r="H25" s="62"/>
      <c r="I25" s="62">
        <f>I26</f>
        <v>17313</v>
      </c>
      <c r="J25" s="62">
        <f>J26</f>
        <v>1924</v>
      </c>
      <c r="K25" s="62"/>
      <c r="L25" s="62">
        <f>L26</f>
        <v>1924</v>
      </c>
      <c r="M25" s="28">
        <f t="shared" si="3"/>
        <v>799.8440748440748</v>
      </c>
    </row>
    <row r="26" spans="1:13" s="29" customFormat="1" ht="22.5" customHeight="1">
      <c r="A26" s="26" t="s">
        <v>39</v>
      </c>
      <c r="B26" s="26"/>
      <c r="C26" s="26" t="s">
        <v>39</v>
      </c>
      <c r="D26" s="20" t="s">
        <v>39</v>
      </c>
      <c r="E26" s="31" t="s">
        <v>38</v>
      </c>
      <c r="F26" s="31"/>
      <c r="G26" s="26">
        <v>17313</v>
      </c>
      <c r="H26" s="32"/>
      <c r="I26" s="26">
        <v>17313</v>
      </c>
      <c r="J26" s="26">
        <v>1924</v>
      </c>
      <c r="K26" s="26"/>
      <c r="L26" s="26">
        <v>1924</v>
      </c>
      <c r="M26" s="28">
        <f t="shared" si="3"/>
        <v>799.8440748440748</v>
      </c>
    </row>
    <row r="27" spans="1:13" s="24" customFormat="1" ht="22.5" customHeight="1">
      <c r="A27" s="22">
        <f>SUM(A28:A33)</f>
        <v>58958121</v>
      </c>
      <c r="B27" s="22"/>
      <c r="C27" s="22">
        <f>SUM(C28:C33)</f>
        <v>58958121</v>
      </c>
      <c r="D27" s="23">
        <f t="shared" si="2"/>
        <v>-60.07677212101111</v>
      </c>
      <c r="E27" s="47" t="s">
        <v>19</v>
      </c>
      <c r="F27" s="47"/>
      <c r="G27" s="22">
        <f>SUM(G28:G33)</f>
        <v>23537985</v>
      </c>
      <c r="H27" s="22"/>
      <c r="I27" s="22">
        <f>SUM(I28:I33)</f>
        <v>23537985</v>
      </c>
      <c r="J27" s="22">
        <f>SUM(J28:J33)</f>
        <v>54828740</v>
      </c>
      <c r="K27" s="22"/>
      <c r="L27" s="22">
        <f>SUM(L28:L33)</f>
        <v>54828740</v>
      </c>
      <c r="M27" s="44">
        <f t="shared" si="3"/>
        <v>-57.069987382529675</v>
      </c>
    </row>
    <row r="28" spans="1:13" s="29" customFormat="1" ht="22.5" customHeight="1">
      <c r="A28" s="26">
        <v>8737129</v>
      </c>
      <c r="B28" s="26"/>
      <c r="C28" s="26">
        <v>8737129</v>
      </c>
      <c r="D28" s="20">
        <f t="shared" si="2"/>
        <v>-20.453389208285696</v>
      </c>
      <c r="E28" s="31" t="s">
        <v>26</v>
      </c>
      <c r="F28" s="31"/>
      <c r="G28" s="26">
        <v>6950090</v>
      </c>
      <c r="H28" s="26"/>
      <c r="I28" s="26">
        <v>6950090</v>
      </c>
      <c r="J28" s="26">
        <v>9475539</v>
      </c>
      <c r="K28" s="26"/>
      <c r="L28" s="26">
        <v>9475539</v>
      </c>
      <c r="M28" s="28">
        <f t="shared" si="3"/>
        <v>-26.65229914625437</v>
      </c>
    </row>
    <row r="29" spans="1:13" s="29" customFormat="1" ht="22.5" customHeight="1">
      <c r="A29" s="26">
        <v>45923170</v>
      </c>
      <c r="B29" s="26"/>
      <c r="C29" s="26">
        <v>45923170</v>
      </c>
      <c r="D29" s="20">
        <f t="shared" si="2"/>
        <v>-71.28571481454786</v>
      </c>
      <c r="E29" s="31" t="s">
        <v>27</v>
      </c>
      <c r="F29" s="31"/>
      <c r="G29" s="26">
        <v>13186510</v>
      </c>
      <c r="H29" s="26"/>
      <c r="I29" s="26">
        <v>13186510</v>
      </c>
      <c r="J29" s="26">
        <v>41369444</v>
      </c>
      <c r="K29" s="26"/>
      <c r="L29" s="26">
        <v>41369444</v>
      </c>
      <c r="M29" s="28">
        <f t="shared" si="3"/>
        <v>-68.12500066474183</v>
      </c>
    </row>
    <row r="30" spans="1:13" s="29" customFormat="1" ht="22.5" customHeight="1">
      <c r="A30" s="26">
        <v>52143</v>
      </c>
      <c r="B30" s="26"/>
      <c r="C30" s="26">
        <v>52143</v>
      </c>
      <c r="D30" s="20">
        <f>(I30-C30)/C30*100</f>
        <v>418.27282664979003</v>
      </c>
      <c r="E30" s="31" t="s">
        <v>32</v>
      </c>
      <c r="F30" s="31"/>
      <c r="G30" s="26">
        <v>270243</v>
      </c>
      <c r="H30" s="26"/>
      <c r="I30" s="26">
        <v>270243</v>
      </c>
      <c r="J30" s="26">
        <v>452101</v>
      </c>
      <c r="K30" s="26"/>
      <c r="L30" s="26">
        <v>452101</v>
      </c>
      <c r="M30" s="28">
        <f t="shared" si="3"/>
        <v>-40.22508244839096</v>
      </c>
    </row>
    <row r="31" spans="1:13" s="29" customFormat="1" ht="22.5" customHeight="1">
      <c r="A31" s="26">
        <v>1797876</v>
      </c>
      <c r="B31" s="26"/>
      <c r="C31" s="26">
        <v>1797876</v>
      </c>
      <c r="D31" s="20">
        <f>(I31-C31)/C31*100</f>
        <v>-52.77132571990505</v>
      </c>
      <c r="E31" s="31" t="s">
        <v>33</v>
      </c>
      <c r="F31" s="31"/>
      <c r="G31" s="26">
        <v>849113</v>
      </c>
      <c r="H31" s="26"/>
      <c r="I31" s="26">
        <v>849113</v>
      </c>
      <c r="J31" s="26">
        <v>1606787</v>
      </c>
      <c r="K31" s="26"/>
      <c r="L31" s="26">
        <v>1606787</v>
      </c>
      <c r="M31" s="28">
        <f t="shared" si="3"/>
        <v>-47.15460107655837</v>
      </c>
    </row>
    <row r="32" spans="1:13" s="29" customFormat="1" ht="22.5" customHeight="1">
      <c r="A32" s="26">
        <v>2428311</v>
      </c>
      <c r="B32" s="26"/>
      <c r="C32" s="26">
        <v>2428311</v>
      </c>
      <c r="D32" s="20">
        <f>(I32-C32)/C32*100</f>
        <v>-13.072913642445306</v>
      </c>
      <c r="E32" s="31" t="s">
        <v>15</v>
      </c>
      <c r="F32" s="31"/>
      <c r="G32" s="26">
        <v>2110860</v>
      </c>
      <c r="H32" s="26"/>
      <c r="I32" s="26">
        <v>2110860</v>
      </c>
      <c r="J32" s="26">
        <v>1924869</v>
      </c>
      <c r="K32" s="26"/>
      <c r="L32" s="26">
        <v>1924869</v>
      </c>
      <c r="M32" s="28">
        <f>(I32-L32)/L32*100</f>
        <v>9.66252768370211</v>
      </c>
    </row>
    <row r="33" spans="1:13" s="29" customFormat="1" ht="22.5" customHeight="1">
      <c r="A33" s="26">
        <v>19492</v>
      </c>
      <c r="B33" s="26"/>
      <c r="C33" s="26">
        <v>19492</v>
      </c>
      <c r="D33" s="20">
        <f>(I33-C33)/C33*100</f>
        <v>778.1500102606198</v>
      </c>
      <c r="E33" s="31" t="s">
        <v>37</v>
      </c>
      <c r="F33" s="31"/>
      <c r="G33" s="26">
        <v>171169</v>
      </c>
      <c r="H33" s="26"/>
      <c r="I33" s="26">
        <v>171169</v>
      </c>
      <c r="J33" s="26"/>
      <c r="K33" s="26"/>
      <c r="L33" s="26"/>
      <c r="M33" s="28"/>
    </row>
    <row r="34" spans="1:13" s="29" customFormat="1" ht="22.5" customHeight="1">
      <c r="A34" s="26"/>
      <c r="B34" s="26"/>
      <c r="C34" s="26"/>
      <c r="D34" s="20"/>
      <c r="E34" s="31"/>
      <c r="F34" s="31"/>
      <c r="G34" s="26"/>
      <c r="H34" s="26"/>
      <c r="I34" s="26"/>
      <c r="J34" s="26"/>
      <c r="K34" s="26"/>
      <c r="L34" s="26"/>
      <c r="M34" s="28"/>
    </row>
    <row r="35" spans="1:13" s="50" customFormat="1" ht="22.5" customHeight="1" thickBot="1">
      <c r="A35" s="48">
        <f>SUM(A9,A11,A15,A25,A27)</f>
        <v>244035710</v>
      </c>
      <c r="B35" s="48">
        <f>SUM(B9,B11,B15,B27)</f>
        <v>0</v>
      </c>
      <c r="C35" s="48">
        <f>SUM(C9,C11,C15,C25,C27)</f>
        <v>244035710</v>
      </c>
      <c r="D35" s="45">
        <f>(I35-C35)/C35*100</f>
        <v>-55.236788910934386</v>
      </c>
      <c r="E35" s="49" t="s">
        <v>20</v>
      </c>
      <c r="F35" s="47"/>
      <c r="G35" s="48">
        <f>SUM(G9,G11,G15,G25,G27)</f>
        <v>109238220</v>
      </c>
      <c r="H35" s="48"/>
      <c r="I35" s="48">
        <f>SUM(I9,I11,I15,I25,I27)</f>
        <v>109238220</v>
      </c>
      <c r="J35" s="48">
        <f>SUM(J9,J11,J15,J25,J27)</f>
        <v>276274669</v>
      </c>
      <c r="K35" s="48"/>
      <c r="L35" s="48">
        <f>SUM(L9,L11,L15,L25,L27)</f>
        <v>276274669</v>
      </c>
      <c r="M35" s="46">
        <f>(I35-L35)/L35*100</f>
        <v>-60.460283819940074</v>
      </c>
    </row>
    <row r="36" spans="1:13" s="24" customFormat="1" ht="15" customHeight="1">
      <c r="A36" s="61" t="s">
        <v>47</v>
      </c>
      <c r="B36" s="22"/>
      <c r="C36" s="22"/>
      <c r="D36" s="23"/>
      <c r="E36" s="47"/>
      <c r="F36" s="47"/>
      <c r="G36" s="22"/>
      <c r="H36" s="22"/>
      <c r="I36" s="22"/>
      <c r="J36" s="22"/>
      <c r="K36" s="22"/>
      <c r="L36" s="22"/>
      <c r="M36" s="44"/>
    </row>
    <row r="37" spans="1:13" s="24" customFormat="1" ht="15" customHeight="1">
      <c r="A37" s="63" t="s">
        <v>46</v>
      </c>
      <c r="B37" s="22"/>
      <c r="C37" s="22"/>
      <c r="D37" s="23"/>
      <c r="E37" s="47"/>
      <c r="F37" s="47"/>
      <c r="G37" s="22"/>
      <c r="H37" s="22"/>
      <c r="I37" s="22"/>
      <c r="J37" s="22"/>
      <c r="K37" s="22"/>
      <c r="L37" s="22"/>
      <c r="M37" s="44"/>
    </row>
    <row r="38" spans="1:13" s="29" customFormat="1" ht="15" customHeight="1">
      <c r="A38" s="58" t="s">
        <v>43</v>
      </c>
      <c r="B38" s="26"/>
      <c r="C38" s="26"/>
      <c r="D38" s="20"/>
      <c r="E38" s="31"/>
      <c r="F38" s="31"/>
      <c r="G38" s="26"/>
      <c r="H38" s="26"/>
      <c r="I38" s="26"/>
      <c r="J38" s="26"/>
      <c r="K38" s="26"/>
      <c r="L38" s="26"/>
      <c r="M38" s="28"/>
    </row>
    <row r="39" spans="1:13" s="29" customFormat="1" ht="15" customHeight="1">
      <c r="A39" s="57" t="s">
        <v>44</v>
      </c>
      <c r="B39" s="26"/>
      <c r="C39" s="26"/>
      <c r="D39" s="20"/>
      <c r="E39" s="31"/>
      <c r="F39" s="31"/>
      <c r="G39" s="26"/>
      <c r="H39" s="26"/>
      <c r="I39" s="26"/>
      <c r="J39" s="26"/>
      <c r="K39" s="26"/>
      <c r="L39" s="26"/>
      <c r="M39" s="28"/>
    </row>
    <row r="40" spans="5:6" ht="16.5">
      <c r="E40" s="19"/>
      <c r="F40" s="56"/>
    </row>
    <row r="41" spans="5:6" ht="16.5">
      <c r="E41" s="19"/>
      <c r="F41" s="56"/>
    </row>
    <row r="42" spans="5:6" ht="16.5">
      <c r="E42" s="19"/>
      <c r="F42" s="56"/>
    </row>
    <row r="43" spans="5:6" ht="16.5">
      <c r="E43" s="19"/>
      <c r="F43" s="56"/>
    </row>
    <row r="44" spans="5:6" ht="16.5">
      <c r="E44" s="19"/>
      <c r="F44" s="56"/>
    </row>
    <row r="45" spans="5:6" ht="16.5">
      <c r="E45" s="19"/>
      <c r="F45" s="56"/>
    </row>
    <row r="46" spans="5:6" ht="16.5">
      <c r="E46" s="19"/>
      <c r="F46" s="56"/>
    </row>
    <row r="47" spans="5:6" ht="16.5">
      <c r="E47" s="19"/>
      <c r="F47" s="56"/>
    </row>
    <row r="48" spans="5:6" ht="16.5">
      <c r="E48" s="19"/>
      <c r="F48" s="56"/>
    </row>
    <row r="49" spans="5:6" ht="16.5">
      <c r="E49" s="19"/>
      <c r="F49" s="56"/>
    </row>
    <row r="50" spans="5:6" ht="16.5">
      <c r="E50" s="19"/>
      <c r="F50" s="56"/>
    </row>
    <row r="51" spans="5:6" ht="16.5">
      <c r="E51" s="19"/>
      <c r="F51" s="56"/>
    </row>
    <row r="52" spans="5:6" ht="16.5">
      <c r="E52" s="19"/>
      <c r="F52" s="56"/>
    </row>
    <row r="53" spans="5:6" ht="16.5">
      <c r="E53" s="19"/>
      <c r="F53" s="56"/>
    </row>
    <row r="54" spans="5:6" ht="16.5">
      <c r="E54" s="19"/>
      <c r="F54" s="56"/>
    </row>
  </sheetData>
  <printOptions horizontalCentered="1"/>
  <pageMargins left="0.07874015748031496" right="0" top="0.1968503937007874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</dc:title>
  <dc:subject>124</dc:subject>
  <dc:creator>行政院主計處</dc:creator>
  <cp:keywords/>
  <dc:description> </dc:description>
  <cp:lastModifiedBy>Administrator</cp:lastModifiedBy>
  <cp:lastPrinted>2000-08-28T06:39:28Z</cp:lastPrinted>
  <dcterms:created xsi:type="dcterms:W3CDTF">1998-02-10T10:38:25Z</dcterms:created>
  <dcterms:modified xsi:type="dcterms:W3CDTF">2008-11-11T03:36:31Z</dcterms:modified>
  <cp:category>I13</cp:category>
  <cp:version/>
  <cp:contentType/>
  <cp:contentStatus/>
</cp:coreProperties>
</file>