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055" tabRatio="601" activeTab="1"/>
  </bookViews>
  <sheets>
    <sheet name="Sheet1" sheetId="1" r:id="rId1"/>
    <sheet name="S64" sheetId="2" r:id="rId2"/>
  </sheets>
  <definedNames>
    <definedName name="_Regression_Int" localSheetId="1" hidden="1">1</definedName>
    <definedName name="HH">'S64'!#REF!</definedName>
    <definedName name="_xlnm.Print_Area" localSheetId="1">'S64'!$A$1:$AB$38</definedName>
    <definedName name="Print_Area_MI" localSheetId="1">'S64'!$A$1:$G$57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<sst xmlns="http://schemas.openxmlformats.org/spreadsheetml/2006/main" count="75" uniqueCount="52">
  <si>
    <t xml:space="preserve"> </t>
  </si>
  <si>
    <t>機          區</t>
  </si>
  <si>
    <r>
      <t xml:space="preserve">    </t>
    </r>
    <r>
      <rPr>
        <sz val="12"/>
        <rFont val="細明體"/>
        <family val="3"/>
      </rPr>
      <t xml:space="preserve">增          </t>
    </r>
    <r>
      <rPr>
        <sz val="12"/>
        <rFont val="細明體"/>
        <family val="3"/>
      </rPr>
      <t xml:space="preserve">  </t>
    </r>
    <r>
      <rPr>
        <sz val="12"/>
        <rFont val="細明體"/>
        <family val="3"/>
      </rPr>
      <t xml:space="preserve">  購     </t>
    </r>
    <r>
      <rPr>
        <sz val="12"/>
        <rFont val="細明體"/>
        <family val="3"/>
      </rPr>
      <t xml:space="preserve"> </t>
    </r>
    <r>
      <rPr>
        <sz val="12"/>
        <rFont val="細明體"/>
        <family val="3"/>
      </rPr>
      <t xml:space="preserve">  </t>
    </r>
    <r>
      <rPr>
        <sz val="12"/>
        <rFont val="細明體"/>
        <family val="3"/>
      </rPr>
      <t xml:space="preserve">      部</t>
    </r>
    <r>
      <rPr>
        <sz val="12"/>
        <rFont val="細明體"/>
        <family val="3"/>
      </rPr>
      <t xml:space="preserve">             </t>
    </r>
    <r>
      <rPr>
        <sz val="12"/>
        <rFont val="細明體"/>
        <family val="3"/>
      </rPr>
      <t xml:space="preserve">分       </t>
    </r>
  </si>
  <si>
    <t xml:space="preserve">    關</t>
  </si>
  <si>
    <r>
      <t xml:space="preserve">         名    </t>
    </r>
    <r>
      <rPr>
        <sz val="12"/>
        <rFont val="細明體"/>
        <family val="3"/>
      </rPr>
      <t xml:space="preserve"> </t>
    </r>
    <r>
      <rPr>
        <sz val="12"/>
        <rFont val="細明體"/>
        <family val="3"/>
      </rPr>
      <t xml:space="preserve">     分</t>
    </r>
  </si>
  <si>
    <t>轎    車</t>
  </si>
  <si>
    <t>大型交通車</t>
  </si>
  <si>
    <t>中型交通車</t>
  </si>
  <si>
    <t xml:space="preserve">              稱</t>
  </si>
  <si>
    <t>輛數</t>
  </si>
  <si>
    <t>經  濟  部  主  管</t>
  </si>
  <si>
    <t>財  政  部  主  管</t>
  </si>
  <si>
    <r>
      <t>榮</t>
    </r>
    <r>
      <rPr>
        <sz val="12"/>
        <rFont val="細明體"/>
        <family val="3"/>
      </rPr>
      <t>民</t>
    </r>
    <r>
      <rPr>
        <sz val="12"/>
        <rFont val="細明體"/>
        <family val="3"/>
      </rPr>
      <t>工</t>
    </r>
    <r>
      <rPr>
        <sz val="12"/>
        <rFont val="細明體"/>
        <family val="3"/>
      </rPr>
      <t>程</t>
    </r>
    <r>
      <rPr>
        <sz val="12"/>
        <rFont val="細明體"/>
        <family val="3"/>
      </rPr>
      <t>股</t>
    </r>
    <r>
      <rPr>
        <sz val="12"/>
        <rFont val="細明體"/>
        <family val="3"/>
      </rPr>
      <t>份</t>
    </r>
    <r>
      <rPr>
        <sz val="12"/>
        <rFont val="細明體"/>
        <family val="3"/>
      </rPr>
      <t>有</t>
    </r>
    <r>
      <rPr>
        <sz val="12"/>
        <rFont val="細明體"/>
        <family val="3"/>
      </rPr>
      <t>限</t>
    </r>
    <r>
      <rPr>
        <sz val="12"/>
        <rFont val="細明體"/>
        <family val="3"/>
      </rPr>
      <t>公</t>
    </r>
    <r>
      <rPr>
        <sz val="12"/>
        <rFont val="細明體"/>
        <family val="3"/>
      </rPr>
      <t>司</t>
    </r>
  </si>
  <si>
    <t xml:space="preserve"> 總                 計</t>
  </si>
  <si>
    <t>臺灣銀行</t>
  </si>
  <si>
    <t>旅  行  車</t>
  </si>
  <si>
    <t>小型代用客車</t>
  </si>
  <si>
    <r>
      <t xml:space="preserve">合 </t>
    </r>
    <r>
      <rPr>
        <sz val="12"/>
        <rFont val="細明體"/>
        <family val="3"/>
      </rPr>
      <t xml:space="preserve">   </t>
    </r>
    <r>
      <rPr>
        <sz val="12"/>
        <rFont val="細明體"/>
        <family val="3"/>
      </rPr>
      <t xml:space="preserve"> 計 </t>
    </r>
  </si>
  <si>
    <r>
      <t xml:space="preserve">轎  </t>
    </r>
    <r>
      <rPr>
        <sz val="12"/>
        <rFont val="細明體"/>
        <family val="3"/>
      </rPr>
      <t xml:space="preserve">  </t>
    </r>
    <r>
      <rPr>
        <sz val="12"/>
        <rFont val="細明體"/>
        <family val="3"/>
      </rPr>
      <t xml:space="preserve"> 車</t>
    </r>
  </si>
  <si>
    <t>旅 行 車</t>
  </si>
  <si>
    <t>大型代用客車</t>
  </si>
  <si>
    <t>小型客貨車</t>
  </si>
  <si>
    <t>合    計</t>
  </si>
  <si>
    <t>金 額</t>
  </si>
  <si>
    <t>中央信託局</t>
  </si>
  <si>
    <t>臺灣機械股份有限公司</t>
  </si>
  <si>
    <t>臺灣省農工企業股份有限公司</t>
  </si>
  <si>
    <t>臺灣土地銀行</t>
  </si>
  <si>
    <t>高雄硫酸錏股份有限公司</t>
  </si>
  <si>
    <t>小型客貨車</t>
  </si>
  <si>
    <t>輛數</t>
  </si>
  <si>
    <t>金額</t>
  </si>
  <si>
    <t>中國石油股份有限公司</t>
  </si>
  <si>
    <t>交　通　部　主　管</t>
  </si>
  <si>
    <t>中華電信股份有限公司</t>
  </si>
  <si>
    <t xml:space="preserve">行政院國軍退除役官兵
輔導委員會主管 </t>
  </si>
  <si>
    <t>臺灣電力股份有限公司</t>
  </si>
  <si>
    <t>臺灣汽車客運股份有限公司</t>
  </si>
  <si>
    <t>臺灣新生報業股份有限公司</t>
  </si>
  <si>
    <t>行政院新聞局主管</t>
  </si>
  <si>
    <r>
      <t xml:space="preserve">       </t>
    </r>
    <r>
      <rPr>
        <sz val="12"/>
        <rFont val="新細明體"/>
        <family val="1"/>
      </rPr>
      <t>單位：新臺幣千元</t>
    </r>
  </si>
  <si>
    <t xml:space="preserve">   </t>
  </si>
  <si>
    <t>註：國內公務車輛部分，除依「中央政府各機關購置公務車輛作業要點」規定外，地處偏遠地區、離島地區而　　　　無法以租賃方式辦理者，及為運鈔或特殊用途而非專供乘載人員，以旅行車、客貨兩用車改裝者，得依規定年</t>
  </si>
  <si>
    <r>
      <t xml:space="preserve">            </t>
    </r>
    <r>
      <rPr>
        <sz val="12"/>
        <rFont val="細明體"/>
        <family val="3"/>
      </rPr>
      <t>大型代用客車：臺灣電力公司汰換</t>
    </r>
    <r>
      <rPr>
        <sz val="12"/>
        <rFont val="Times New Roman"/>
        <family val="1"/>
      </rPr>
      <t xml:space="preserve"> 7 </t>
    </r>
    <r>
      <rPr>
        <sz val="12"/>
        <rFont val="細明體"/>
        <family val="3"/>
      </rPr>
      <t>輛，係為裝載物料、器材供施工人員赴現場維修、搶修，並以卡車　　　　底盤打造車身，經參酌市價，按每輛</t>
    </r>
    <r>
      <rPr>
        <sz val="12"/>
        <rFont val="Times New Roman"/>
        <family val="1"/>
      </rPr>
      <t>1,850</t>
    </r>
    <r>
      <rPr>
        <sz val="12"/>
        <rFont val="細明體"/>
        <family val="3"/>
      </rPr>
      <t>千元編列。</t>
    </r>
  </si>
  <si>
    <r>
      <t xml:space="preserve"> </t>
    </r>
    <r>
      <rPr>
        <sz val="12"/>
        <rFont val="細明體"/>
        <family val="3"/>
      </rPr>
      <t xml:space="preserve"> </t>
    </r>
    <r>
      <rPr>
        <sz val="12"/>
        <rFont val="細明體"/>
        <family val="3"/>
      </rPr>
      <t xml:space="preserve">   </t>
    </r>
    <r>
      <rPr>
        <sz val="12"/>
        <rFont val="細明體"/>
        <family val="3"/>
      </rPr>
      <t xml:space="preserve"> </t>
    </r>
    <r>
      <rPr>
        <sz val="12"/>
        <rFont val="細明體"/>
        <family val="3"/>
      </rPr>
      <t>小型代用客車：臺灣電力公司汰換</t>
    </r>
    <r>
      <rPr>
        <sz val="12"/>
        <rFont val="細明體"/>
        <family val="3"/>
      </rPr>
      <t xml:space="preserve"> 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輛，係</t>
    </r>
    <r>
      <rPr>
        <sz val="12"/>
        <rFont val="細明體"/>
        <family val="3"/>
      </rPr>
      <t>因行駛路程多屬偏僻崎嶇山路，按小型客貨車單價編列標準　　　　</t>
    </r>
    <r>
      <rPr>
        <sz val="12"/>
        <rFont val="Times New Roman"/>
        <family val="1"/>
      </rPr>
      <t>550</t>
    </r>
    <r>
      <rPr>
        <sz val="12"/>
        <rFont val="細明體"/>
        <family val="3"/>
      </rPr>
      <t>千元編列；榮民工程公司汰換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輛，係為供工程業務之用，每輛按</t>
    </r>
    <r>
      <rPr>
        <sz val="12"/>
        <rFont val="Times New Roman"/>
        <family val="1"/>
      </rPr>
      <t>481</t>
    </r>
    <r>
      <rPr>
        <sz val="12"/>
        <rFont val="細明體"/>
        <family val="3"/>
      </rPr>
      <t>千元編列。</t>
    </r>
  </si>
  <si>
    <t xml:space="preserve">  丁九、增購及汰舊換新</t>
  </si>
  <si>
    <t>各種公務車輛綜計表</t>
  </si>
  <si>
    <r>
      <t xml:space="preserve">            </t>
    </r>
    <r>
      <rPr>
        <sz val="12"/>
        <rFont val="細明體"/>
        <family val="3"/>
      </rPr>
      <t>限汰換，至新增車輛，以新增分支機構者為限；另駐外機構部分依「駐外機構換購公務車須知」辦理。</t>
    </r>
  </si>
  <si>
    <t>　　本表所列增購及汰換公務車輛，均係依上開規定之原則辦理，除下列車輛因特殊需要，其購置標準略有不　　　　同外，其餘均依中央政府總預算所定公務車輛購置標準辦理：</t>
  </si>
  <si>
    <r>
      <t xml:space="preserve">      小型客貨車：榮民工程公司汰換 </t>
    </r>
    <r>
      <rPr>
        <sz val="12"/>
        <rFont val="Times New Roman"/>
        <family val="1"/>
      </rPr>
      <t xml:space="preserve">20 </t>
    </r>
    <r>
      <rPr>
        <sz val="12"/>
        <rFont val="細明體"/>
        <family val="3"/>
      </rPr>
      <t>輛，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係為各施工單位載運施工材料及人員至施工地點，並以貨車底　　　　盤打造後車廂，每輛按</t>
    </r>
    <r>
      <rPr>
        <sz val="12"/>
        <rFont val="Times New Roman"/>
        <family val="1"/>
      </rPr>
      <t>481</t>
    </r>
    <r>
      <rPr>
        <sz val="12"/>
        <rFont val="細明體"/>
        <family val="3"/>
      </rPr>
      <t>千元編列。</t>
    </r>
  </si>
  <si>
    <t>汰</t>
  </si>
  <si>
    <t>舊　　　　　　　換　　　　　　　新　　　　　　　部　　　　　　　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</si>
</sst>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</numFmts>
  <fonts count="15">
    <font>
      <sz val="12"/>
      <name val="Courier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細明體"/>
      <family val="3"/>
    </font>
    <font>
      <b/>
      <sz val="12"/>
      <name val="Courier"/>
      <family val="3"/>
    </font>
    <font>
      <sz val="22"/>
      <name val="華康特粗明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華康特粗明體"/>
      <family val="3"/>
    </font>
    <font>
      <b/>
      <sz val="12"/>
      <name val="華康中黑體"/>
      <family val="3"/>
    </font>
    <font>
      <sz val="22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b/>
      <sz val="24"/>
      <name val="華康粗明體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99">
    <xf numFmtId="37" fontId="0" fillId="0" borderId="0" xfId="0" applyAlignment="1">
      <alignment/>
    </xf>
    <xf numFmtId="37" fontId="4" fillId="0" borderId="0" xfId="0" applyFont="1" applyBorder="1" applyAlignment="1" applyProtection="1">
      <alignment horizontal="left" vertical="center"/>
      <protection/>
    </xf>
    <xf numFmtId="37" fontId="4" fillId="0" borderId="0" xfId="0" applyFont="1" applyAlignment="1" quotePrefix="1">
      <alignment horizontal="distributed" vertical="center"/>
    </xf>
    <xf numFmtId="184" fontId="4" fillId="0" borderId="0" xfId="0" applyNumberFormat="1" applyFont="1" applyAlignment="1" applyProtection="1">
      <alignment horizontal="distributed" vertical="center"/>
      <protection/>
    </xf>
    <xf numFmtId="37" fontId="4" fillId="0" borderId="0" xfId="0" applyFont="1" applyAlignment="1">
      <alignment horizontal="distributed" vertical="center"/>
    </xf>
    <xf numFmtId="37" fontId="0" fillId="0" borderId="0" xfId="0" applyAlignment="1">
      <alignment horizontal="distributed" vertical="center"/>
    </xf>
    <xf numFmtId="184" fontId="4" fillId="0" borderId="0" xfId="0" applyNumberFormat="1" applyFont="1" applyAlignment="1" applyProtection="1" quotePrefix="1">
      <alignment horizontal="distributed" vertical="center"/>
      <protection/>
    </xf>
    <xf numFmtId="37" fontId="4" fillId="0" borderId="0" xfId="0" applyFont="1" applyAlignment="1" applyProtection="1" quotePrefix="1">
      <alignment horizontal="distributed" vertical="center"/>
      <protection/>
    </xf>
    <xf numFmtId="37" fontId="4" fillId="0" borderId="0" xfId="0" applyFont="1" applyAlignment="1" applyProtection="1">
      <alignment horizontal="distributed" vertical="center"/>
      <protection/>
    </xf>
    <xf numFmtId="37" fontId="4" fillId="0" borderId="0" xfId="0" applyFont="1" applyAlignment="1" quotePrefix="1">
      <alignment horizontal="left" vertical="center"/>
    </xf>
    <xf numFmtId="37" fontId="0" fillId="0" borderId="0" xfId="0" applyAlignment="1">
      <alignment vertical="center"/>
    </xf>
    <xf numFmtId="37" fontId="0" fillId="0" borderId="0" xfId="0" applyAlignment="1" quotePrefix="1">
      <alignment horizontal="left" vertical="center"/>
    </xf>
    <xf numFmtId="184" fontId="10" fillId="0" borderId="0" xfId="0" applyNumberFormat="1" applyFont="1" applyAlignment="1" applyProtection="1" quotePrefix="1">
      <alignment horizontal="center" vertical="center"/>
      <protection/>
    </xf>
    <xf numFmtId="37" fontId="5" fillId="0" borderId="0" xfId="0" applyFont="1" applyAlignment="1">
      <alignment vertical="center"/>
    </xf>
    <xf numFmtId="37" fontId="10" fillId="0" borderId="0" xfId="0" applyFont="1" applyAlignment="1" quotePrefix="1">
      <alignment horizontal="center" vertical="center"/>
    </xf>
    <xf numFmtId="37" fontId="10" fillId="0" borderId="1" xfId="0" applyFont="1" applyBorder="1" applyAlignment="1" quotePrefix="1">
      <alignment horizontal="left" vertical="center"/>
    </xf>
    <xf numFmtId="3" fontId="0" fillId="0" borderId="0" xfId="0" applyNumberFormat="1" applyAlignment="1">
      <alignment horizontal="right" vertical="center"/>
    </xf>
    <xf numFmtId="3" fontId="9" fillId="0" borderId="0" xfId="0" applyNumberFormat="1" applyFont="1" applyAlignment="1" quotePrefix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/>
    </xf>
    <xf numFmtId="3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/>
    </xf>
    <xf numFmtId="3" fontId="7" fillId="0" borderId="1" xfId="0" applyNumberFormat="1" applyFont="1" applyBorder="1" applyAlignment="1">
      <alignment horizontal="right" vertical="center"/>
    </xf>
    <xf numFmtId="37" fontId="4" fillId="0" borderId="2" xfId="0" applyFont="1" applyBorder="1" applyAlignment="1" applyProtection="1">
      <alignment horizontal="centerContinuous" vertical="center"/>
      <protection/>
    </xf>
    <xf numFmtId="37" fontId="4" fillId="0" borderId="2" xfId="0" applyFont="1" applyBorder="1" applyAlignment="1">
      <alignment horizontal="centerContinuous" vertical="center"/>
    </xf>
    <xf numFmtId="37" fontId="4" fillId="0" borderId="3" xfId="0" applyFont="1" applyBorder="1" applyAlignment="1">
      <alignment horizontal="centerContinuous" vertical="center"/>
    </xf>
    <xf numFmtId="37" fontId="4" fillId="0" borderId="4" xfId="0" applyFont="1" applyBorder="1" applyAlignment="1" applyProtection="1" quotePrefix="1">
      <alignment horizontal="centerContinuous" vertical="center"/>
      <protection/>
    </xf>
    <xf numFmtId="37" fontId="4" fillId="0" borderId="1" xfId="0" applyFont="1" applyBorder="1" applyAlignment="1" applyProtection="1">
      <alignment horizontal="center" vertical="center"/>
      <protection/>
    </xf>
    <xf numFmtId="3" fontId="0" fillId="0" borderId="0" xfId="0" applyNumberFormat="1" applyAlignment="1" quotePrefix="1">
      <alignment horizontal="left" vertical="center"/>
    </xf>
    <xf numFmtId="37" fontId="4" fillId="0" borderId="0" xfId="0" applyFont="1" applyBorder="1" applyAlignment="1">
      <alignment horizontal="centerContinuous" vertical="center"/>
    </xf>
    <xf numFmtId="37" fontId="0" fillId="0" borderId="0" xfId="0" applyBorder="1" applyAlignment="1">
      <alignment/>
    </xf>
    <xf numFmtId="37" fontId="4" fillId="0" borderId="0" xfId="0" applyFont="1" applyBorder="1" applyAlignment="1">
      <alignment vertical="center"/>
    </xf>
    <xf numFmtId="37" fontId="4" fillId="0" borderId="5" xfId="0" applyFont="1" applyBorder="1" applyAlignment="1">
      <alignment horizontal="centerContinuous" vertical="center"/>
    </xf>
    <xf numFmtId="37" fontId="4" fillId="0" borderId="5" xfId="0" applyFont="1" applyBorder="1" applyAlignment="1" applyProtection="1">
      <alignment horizontal="centerContinuous" vertical="center"/>
      <protection/>
    </xf>
    <xf numFmtId="37" fontId="4" fillId="0" borderId="5" xfId="0" applyFont="1" applyBorder="1" applyAlignment="1" applyProtection="1">
      <alignment vertical="center"/>
      <protection/>
    </xf>
    <xf numFmtId="37" fontId="4" fillId="0" borderId="5" xfId="0" applyFont="1" applyBorder="1" applyAlignment="1">
      <alignment vertical="center"/>
    </xf>
    <xf numFmtId="184" fontId="4" fillId="0" borderId="6" xfId="0" applyNumberFormat="1" applyFont="1" applyBorder="1" applyAlignment="1" applyProtection="1" quotePrefix="1">
      <alignment horizontal="left"/>
      <protection/>
    </xf>
    <xf numFmtId="184" fontId="4" fillId="0" borderId="7" xfId="0" applyNumberFormat="1" applyFont="1" applyBorder="1" applyAlignment="1" applyProtection="1" quotePrefix="1">
      <alignment horizontal="left" vertical="center"/>
      <protection/>
    </xf>
    <xf numFmtId="37" fontId="4" fillId="0" borderId="8" xfId="0" applyFont="1" applyBorder="1" applyAlignment="1" quotePrefix="1">
      <alignment horizontal="left" vertical="top"/>
    </xf>
    <xf numFmtId="37" fontId="4" fillId="0" borderId="9" xfId="0" applyFont="1" applyBorder="1" applyAlignment="1" applyProtection="1" quotePrefix="1">
      <alignment horizontal="centerContinuous" vertical="top"/>
      <protection/>
    </xf>
    <xf numFmtId="37" fontId="4" fillId="0" borderId="4" xfId="0" applyFont="1" applyBorder="1" applyAlignment="1" applyProtection="1" quotePrefix="1">
      <alignment horizontal="centerContinuous" vertical="top"/>
      <protection/>
    </xf>
    <xf numFmtId="37" fontId="8" fillId="0" borderId="0" xfId="0" applyFont="1" applyAlignment="1">
      <alignment horizontal="left"/>
    </xf>
    <xf numFmtId="37" fontId="4" fillId="0" borderId="9" xfId="0" applyFont="1" applyBorder="1" applyAlignment="1" applyProtection="1">
      <alignment horizontal="centerContinuous" vertical="top"/>
      <protection/>
    </xf>
    <xf numFmtId="37" fontId="4" fillId="0" borderId="10" xfId="0" applyFont="1" applyBorder="1" applyAlignment="1" applyProtection="1">
      <alignment horizontal="centerContinuous" vertical="top"/>
      <protection/>
    </xf>
    <xf numFmtId="37" fontId="0" fillId="0" borderId="0" xfId="0" applyAlignment="1">
      <alignment vertical="top"/>
    </xf>
    <xf numFmtId="184" fontId="4" fillId="0" borderId="0" xfId="0" applyNumberFormat="1" applyFont="1" applyBorder="1" applyAlignment="1" applyProtection="1" quotePrefix="1">
      <alignment horizontal="left" vertical="center"/>
      <protection/>
    </xf>
    <xf numFmtId="184" fontId="1" fillId="0" borderId="0" xfId="0" applyNumberFormat="1" applyFont="1" applyAlignment="1" applyProtection="1">
      <alignment horizontal="distributed" vertical="center"/>
      <protection/>
    </xf>
    <xf numFmtId="37" fontId="1" fillId="0" borderId="0" xfId="0" applyFont="1" applyAlignment="1" applyProtection="1">
      <alignment horizontal="distributed" vertical="center"/>
      <protection/>
    </xf>
    <xf numFmtId="184" fontId="4" fillId="0" borderId="0" xfId="0" applyNumberFormat="1" applyFont="1" applyAlignment="1" applyProtection="1">
      <alignment horizontal="left" vertical="center"/>
      <protection/>
    </xf>
    <xf numFmtId="184" fontId="4" fillId="0" borderId="0" xfId="0" applyNumberFormat="1" applyFont="1" applyAlignment="1" applyProtection="1" quotePrefix="1">
      <alignment horizontal="left" vertical="center"/>
      <protection/>
    </xf>
    <xf numFmtId="3" fontId="4" fillId="0" borderId="0" xfId="0" applyNumberFormat="1" applyFont="1" applyAlignment="1" quotePrefix="1">
      <alignment horizontal="left" vertical="center"/>
    </xf>
    <xf numFmtId="3" fontId="11" fillId="0" borderId="0" xfId="0" applyNumberFormat="1" applyFont="1" applyAlignment="1" quotePrefix="1">
      <alignment horizontal="right"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4" fillId="0" borderId="0" xfId="0" applyNumberFormat="1" applyFont="1" applyAlignment="1" applyProtection="1">
      <alignment horizontal="right" vertical="center"/>
      <protection/>
    </xf>
    <xf numFmtId="37" fontId="4" fillId="0" borderId="11" xfId="0" applyFont="1" applyBorder="1" applyAlignment="1">
      <alignment vertical="center"/>
    </xf>
    <xf numFmtId="37" fontId="4" fillId="0" borderId="0" xfId="0" applyFont="1" applyAlignment="1">
      <alignment horizontal="distributed" vertical="center"/>
    </xf>
    <xf numFmtId="37" fontId="4" fillId="0" borderId="0" xfId="0" applyFont="1" applyAlignment="1" quotePrefix="1">
      <alignment horizontal="left" vertical="center"/>
    </xf>
    <xf numFmtId="37" fontId="0" fillId="0" borderId="0" xfId="0" applyBorder="1" applyAlignment="1">
      <alignment vertical="top"/>
    </xf>
    <xf numFmtId="37" fontId="4" fillId="0" borderId="3" xfId="0" applyFont="1" applyBorder="1" applyAlignment="1">
      <alignment horizontal="left" vertical="center"/>
    </xf>
    <xf numFmtId="3" fontId="14" fillId="0" borderId="0" xfId="0" applyNumberFormat="1" applyFont="1" applyAlignment="1" quotePrefix="1">
      <alignment horizontal="left" vertical="center"/>
    </xf>
    <xf numFmtId="37" fontId="4" fillId="0" borderId="12" xfId="0" applyFont="1" applyBorder="1" applyAlignment="1" applyProtection="1">
      <alignment horizontal="center" vertical="center"/>
      <protection/>
    </xf>
    <xf numFmtId="37" fontId="4" fillId="0" borderId="2" xfId="0" applyFont="1" applyBorder="1" applyAlignment="1" applyProtection="1">
      <alignment horizontal="centerContinuous" vertical="center"/>
      <protection/>
    </xf>
    <xf numFmtId="37" fontId="10" fillId="0" borderId="0" xfId="0" applyFont="1" applyAlignment="1" quotePrefix="1">
      <alignment horizontal="center" vertical="center" wrapText="1"/>
    </xf>
    <xf numFmtId="37" fontId="4" fillId="0" borderId="13" xfId="0" applyFont="1" applyBorder="1" applyAlignment="1" applyProtection="1">
      <alignment horizontal="center" vertical="center"/>
      <protection/>
    </xf>
    <xf numFmtId="37" fontId="4" fillId="0" borderId="14" xfId="0" applyFont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37" fontId="4" fillId="0" borderId="0" xfId="0" applyFont="1" applyBorder="1" applyAlignment="1">
      <alignment horizontal="left" vertical="center"/>
    </xf>
    <xf numFmtId="37" fontId="8" fillId="0" borderId="0" xfId="0" applyFont="1" applyBorder="1" applyAlignment="1">
      <alignment horizontal="left" vertical="center"/>
    </xf>
    <xf numFmtId="37" fontId="8" fillId="0" borderId="0" xfId="0" applyFont="1" applyAlignment="1">
      <alignment vertical="center"/>
    </xf>
    <xf numFmtId="37" fontId="4" fillId="0" borderId="11" xfId="0" applyFont="1" applyBorder="1" applyAlignment="1">
      <alignment horizontal="centerContinuous" vertical="center"/>
    </xf>
    <xf numFmtId="3" fontId="7" fillId="0" borderId="0" xfId="0" applyNumberFormat="1" applyFont="1" applyBorder="1" applyAlignment="1" applyProtection="1">
      <alignment horizontal="right" vertical="center"/>
      <protection/>
    </xf>
    <xf numFmtId="37" fontId="4" fillId="0" borderId="0" xfId="0" applyFont="1" applyBorder="1" applyAlignment="1" quotePrefix="1">
      <alignment horizontal="left" vertical="center"/>
    </xf>
    <xf numFmtId="37" fontId="4" fillId="0" borderId="15" xfId="0" applyFont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7" fontId="10" fillId="0" borderId="0" xfId="0" applyFont="1" applyAlignment="1">
      <alignment horizontal="center" vertical="center"/>
    </xf>
    <xf numFmtId="37" fontId="7" fillId="0" borderId="0" xfId="0" applyFont="1" applyAlignment="1">
      <alignment vertical="center"/>
    </xf>
    <xf numFmtId="37" fontId="4" fillId="0" borderId="16" xfId="0" applyFont="1" applyBorder="1" applyAlignment="1" applyProtection="1">
      <alignment horizontal="centerContinuous" vertical="center"/>
      <protection/>
    </xf>
    <xf numFmtId="37" fontId="4" fillId="0" borderId="11" xfId="0" applyFont="1" applyBorder="1" applyAlignment="1">
      <alignment horizontal="left" vertical="center"/>
    </xf>
    <xf numFmtId="37" fontId="4" fillId="0" borderId="17" xfId="0" applyFont="1" applyBorder="1" applyAlignment="1" applyProtection="1">
      <alignment horizontal="center" vertical="center"/>
      <protection/>
    </xf>
    <xf numFmtId="37" fontId="4" fillId="0" borderId="0" xfId="0" applyFont="1" applyBorder="1" applyAlignment="1" applyProtection="1">
      <alignment vertical="center"/>
      <protection/>
    </xf>
    <xf numFmtId="37" fontId="4" fillId="0" borderId="0" xfId="0" applyFont="1" applyBorder="1" applyAlignment="1" applyProtection="1">
      <alignment horizontal="center" vertical="top"/>
      <protection/>
    </xf>
    <xf numFmtId="37" fontId="4" fillId="0" borderId="0" xfId="0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7" fontId="4" fillId="0" borderId="0" xfId="0" applyFont="1" applyBorder="1" applyAlignment="1" quotePrefix="1">
      <alignment horizontal="center" vertical="center"/>
    </xf>
    <xf numFmtId="37" fontId="12" fillId="0" borderId="2" xfId="0" applyFont="1" applyBorder="1" applyAlignment="1">
      <alignment vertical="center"/>
    </xf>
    <xf numFmtId="37" fontId="12" fillId="0" borderId="2" xfId="0" applyFont="1" applyBorder="1" applyAlignment="1">
      <alignment horizontal="center" vertical="center"/>
    </xf>
    <xf numFmtId="37" fontId="4" fillId="0" borderId="10" xfId="0" applyFont="1" applyBorder="1" applyAlignment="1" applyProtection="1">
      <alignment horizontal="center" vertical="top"/>
      <protection/>
    </xf>
    <xf numFmtId="37" fontId="4" fillId="0" borderId="19" xfId="0" applyFont="1" applyBorder="1" applyAlignment="1" applyProtection="1">
      <alignment horizontal="center" vertical="top"/>
      <protection/>
    </xf>
    <xf numFmtId="37" fontId="4" fillId="0" borderId="19" xfId="0" applyFont="1" applyBorder="1" applyAlignment="1" applyProtection="1" quotePrefix="1">
      <alignment horizontal="center" vertical="top"/>
      <protection/>
    </xf>
    <xf numFmtId="37" fontId="8" fillId="0" borderId="19" xfId="0" applyFont="1" applyBorder="1" applyAlignment="1" applyProtection="1">
      <alignment horizontal="center" vertical="top"/>
      <protection/>
    </xf>
    <xf numFmtId="37" fontId="4" fillId="0" borderId="9" xfId="0" applyFont="1" applyBorder="1" applyAlignment="1" applyProtection="1">
      <alignment horizontal="center" vertical="top"/>
      <protection/>
    </xf>
    <xf numFmtId="37" fontId="4" fillId="0" borderId="19" xfId="0" applyFont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333375</xdr:rowOff>
    </xdr:to>
    <xdr:sp>
      <xdr:nvSpPr>
        <xdr:cNvPr id="1" name="Line 1"/>
        <xdr:cNvSpPr>
          <a:spLocks/>
        </xdr:cNvSpPr>
      </xdr:nvSpPr>
      <xdr:spPr>
        <a:xfrm>
          <a:off x="9525" y="1238250"/>
          <a:ext cx="233362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O83"/>
  <sheetViews>
    <sheetView showGridLines="0" showZeros="0" tabSelected="1" workbookViewId="0" topLeftCell="I1">
      <selection activeCell="Q6" sqref="Q6:R6"/>
    </sheetView>
  </sheetViews>
  <sheetFormatPr defaultColWidth="9.796875" defaultRowHeight="15"/>
  <cols>
    <col min="1" max="1" width="24.59765625" style="5" customWidth="1"/>
    <col min="2" max="2" width="4.09765625" style="16" customWidth="1"/>
    <col min="3" max="3" width="5.09765625" style="16" customWidth="1"/>
    <col min="4" max="4" width="4.296875" style="16" customWidth="1"/>
    <col min="5" max="5" width="5.69921875" style="16" customWidth="1"/>
    <col min="6" max="6" width="4.296875" style="16" customWidth="1"/>
    <col min="7" max="7" width="5.796875" style="16" customWidth="1"/>
    <col min="8" max="8" width="4.59765625" style="16" bestFit="1" customWidth="1"/>
    <col min="9" max="9" width="6.796875" style="16" customWidth="1"/>
    <col min="10" max="10" width="4.796875" style="16" customWidth="1"/>
    <col min="11" max="11" width="5.8984375" style="16" customWidth="1"/>
    <col min="12" max="12" width="4.3984375" style="16" customWidth="1"/>
    <col min="13" max="13" width="5.3984375" style="16" customWidth="1"/>
    <col min="14" max="14" width="2.69921875" style="77" customWidth="1"/>
    <col min="15" max="15" width="4.09765625" style="16" customWidth="1"/>
    <col min="16" max="16" width="7.69921875" style="16" customWidth="1"/>
    <col min="17" max="17" width="4.69921875" style="16" customWidth="1"/>
    <col min="18" max="18" width="6.59765625" style="16" customWidth="1"/>
    <col min="19" max="19" width="4.3984375" style="16" customWidth="1"/>
    <col min="20" max="20" width="6.3984375" style="16" customWidth="1"/>
    <col min="21" max="21" width="4.19921875" style="16" customWidth="1"/>
    <col min="22" max="22" width="8.09765625" style="16" customWidth="1"/>
    <col min="23" max="23" width="4.3984375" style="16" customWidth="1"/>
    <col min="24" max="24" width="7.69921875" style="16" customWidth="1"/>
    <col min="25" max="25" width="4.09765625" style="16" customWidth="1"/>
    <col min="26" max="26" width="7.19921875" style="16" customWidth="1"/>
    <col min="27" max="27" width="5.09765625" style="16" customWidth="1"/>
    <col min="28" max="28" width="8.8984375" style="16" customWidth="1"/>
    <col min="29" max="29" width="4.3984375" style="16" customWidth="1"/>
    <col min="30" max="30" width="7" style="16" customWidth="1"/>
    <col min="31" max="16384" width="9.796875" style="10" customWidth="1"/>
  </cols>
  <sheetData>
    <row r="1" spans="1:23" ht="34.5" customHeight="1">
      <c r="A1" s="11"/>
      <c r="E1" s="16" t="s">
        <v>0</v>
      </c>
      <c r="W1" s="31"/>
    </row>
    <row r="2" spans="1:31" ht="31.5" customHeight="1">
      <c r="A2" s="2"/>
      <c r="C2" s="17"/>
      <c r="F2" s="62" t="s">
        <v>45</v>
      </c>
      <c r="H2" s="18"/>
      <c r="I2" s="18"/>
      <c r="J2" s="18"/>
      <c r="K2" s="18"/>
      <c r="O2" s="62" t="s">
        <v>46</v>
      </c>
      <c r="U2"/>
      <c r="AE2" s="16"/>
    </row>
    <row r="3" spans="1:28" ht="31.5" customHeight="1" thickBot="1">
      <c r="A3" s="44"/>
      <c r="B3" s="19"/>
      <c r="C3" s="19"/>
      <c r="D3" s="19"/>
      <c r="G3" s="19"/>
      <c r="Y3" s="31" t="s">
        <v>40</v>
      </c>
      <c r="Z3" s="31"/>
      <c r="AA3" s="31"/>
      <c r="AB3" s="31"/>
    </row>
    <row r="4" spans="1:29" ht="30" customHeight="1">
      <c r="A4" s="40" t="s">
        <v>1</v>
      </c>
      <c r="B4" s="64" t="s">
        <v>2</v>
      </c>
      <c r="C4" s="27"/>
      <c r="D4" s="27"/>
      <c r="E4" s="28"/>
      <c r="F4" s="27"/>
      <c r="G4" s="28"/>
      <c r="H4" s="27"/>
      <c r="I4" s="27"/>
      <c r="J4" s="26"/>
      <c r="K4" s="61"/>
      <c r="L4" s="89"/>
      <c r="M4" s="91" t="s">
        <v>50</v>
      </c>
      <c r="N4" s="90" t="s">
        <v>41</v>
      </c>
      <c r="O4" s="92" t="s">
        <v>51</v>
      </c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33"/>
    </row>
    <row r="5" spans="1:28" s="33" customFormat="1" ht="14.25" customHeight="1">
      <c r="A5" s="48" t="s">
        <v>3</v>
      </c>
      <c r="B5" s="36"/>
      <c r="C5" s="32"/>
      <c r="D5" s="35"/>
      <c r="E5" s="32"/>
      <c r="F5" s="35"/>
      <c r="G5" s="73"/>
      <c r="H5" s="34"/>
      <c r="I5" s="57"/>
      <c r="J5" s="81"/>
      <c r="K5" s="82"/>
      <c r="L5" s="75"/>
      <c r="M5" s="34"/>
      <c r="N5" s="34"/>
      <c r="O5" s="84"/>
      <c r="P5" s="34"/>
      <c r="Q5" s="38"/>
      <c r="R5" s="34"/>
      <c r="S5" s="37"/>
      <c r="T5" s="34"/>
      <c r="U5" s="37"/>
      <c r="V5" s="34"/>
      <c r="W5" s="38"/>
      <c r="X5" s="34"/>
      <c r="Y5" s="37"/>
      <c r="Z5" s="34"/>
      <c r="AA5" s="37"/>
      <c r="AB5" s="34"/>
    </row>
    <row r="6" spans="1:31" ht="18" customHeight="1">
      <c r="A6" s="39" t="s">
        <v>4</v>
      </c>
      <c r="B6" s="42" t="s">
        <v>5</v>
      </c>
      <c r="C6" s="29"/>
      <c r="D6" s="45" t="s">
        <v>6</v>
      </c>
      <c r="E6" s="43"/>
      <c r="F6" s="93" t="s">
        <v>15</v>
      </c>
      <c r="G6" s="95"/>
      <c r="H6" s="93" t="s">
        <v>29</v>
      </c>
      <c r="I6" s="94"/>
      <c r="J6" s="93" t="s">
        <v>17</v>
      </c>
      <c r="K6" s="98"/>
      <c r="L6" s="97" t="s">
        <v>18</v>
      </c>
      <c r="M6" s="97"/>
      <c r="N6" s="85"/>
      <c r="O6" s="97" t="s">
        <v>6</v>
      </c>
      <c r="P6" s="94"/>
      <c r="Q6" s="93" t="s">
        <v>7</v>
      </c>
      <c r="R6" s="94"/>
      <c r="S6" s="93" t="s">
        <v>19</v>
      </c>
      <c r="T6" s="95"/>
      <c r="U6" s="93" t="s">
        <v>20</v>
      </c>
      <c r="V6" s="96"/>
      <c r="W6" s="46" t="s">
        <v>16</v>
      </c>
      <c r="X6" s="43"/>
      <c r="Y6" s="93" t="s">
        <v>21</v>
      </c>
      <c r="Z6" s="94"/>
      <c r="AA6" s="93" t="s">
        <v>22</v>
      </c>
      <c r="AB6" s="97"/>
      <c r="AC6" s="60"/>
      <c r="AD6" s="47"/>
      <c r="AE6" s="47"/>
    </row>
    <row r="7" spans="1:30" ht="26.25" customHeight="1" thickBot="1">
      <c r="A7" s="41" t="s">
        <v>8</v>
      </c>
      <c r="B7" s="30" t="s">
        <v>9</v>
      </c>
      <c r="C7" s="66" t="s">
        <v>23</v>
      </c>
      <c r="D7" s="30" t="s">
        <v>9</v>
      </c>
      <c r="E7" s="66" t="s">
        <v>23</v>
      </c>
      <c r="F7" s="30" t="s">
        <v>9</v>
      </c>
      <c r="G7" s="66" t="s">
        <v>23</v>
      </c>
      <c r="H7" s="30" t="s">
        <v>30</v>
      </c>
      <c r="I7" s="63" t="s">
        <v>31</v>
      </c>
      <c r="J7" s="67" t="s">
        <v>9</v>
      </c>
      <c r="K7" s="66" t="s">
        <v>23</v>
      </c>
      <c r="L7" s="76" t="s">
        <v>9</v>
      </c>
      <c r="M7" s="83" t="s">
        <v>23</v>
      </c>
      <c r="N7" s="86"/>
      <c r="O7" s="30" t="s">
        <v>9</v>
      </c>
      <c r="P7" s="66" t="s">
        <v>23</v>
      </c>
      <c r="Q7" s="30" t="s">
        <v>9</v>
      </c>
      <c r="R7" s="66" t="s">
        <v>23</v>
      </c>
      <c r="S7" s="30" t="s">
        <v>9</v>
      </c>
      <c r="T7" s="66" t="s">
        <v>23</v>
      </c>
      <c r="U7" s="30" t="s">
        <v>9</v>
      </c>
      <c r="V7" s="66" t="s">
        <v>23</v>
      </c>
      <c r="W7" s="30" t="s">
        <v>9</v>
      </c>
      <c r="X7" s="66" t="s">
        <v>23</v>
      </c>
      <c r="Y7" s="30" t="s">
        <v>9</v>
      </c>
      <c r="Z7" s="66" t="s">
        <v>23</v>
      </c>
      <c r="AA7" s="30" t="s">
        <v>9</v>
      </c>
      <c r="AB7" s="67" t="s">
        <v>23</v>
      </c>
      <c r="AC7" s="33"/>
      <c r="AD7" s="1"/>
    </row>
    <row r="8" spans="1:28" s="13" customFormat="1" ht="21" customHeight="1">
      <c r="A8" s="12" t="s">
        <v>10</v>
      </c>
      <c r="B8" s="20">
        <f aca="true" t="shared" si="0" ref="B8:I8">SUM(B9:B13)</f>
        <v>0</v>
      </c>
      <c r="C8" s="20">
        <f t="shared" si="0"/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1</v>
      </c>
      <c r="I8" s="20">
        <f t="shared" si="0"/>
        <v>550</v>
      </c>
      <c r="J8" s="20">
        <f aca="true" t="shared" si="1" ref="J8:K10">B8+D8+F8+H8</f>
        <v>1</v>
      </c>
      <c r="K8" s="20">
        <f t="shared" si="1"/>
        <v>550</v>
      </c>
      <c r="L8" s="20">
        <f>SUM(L9:L13)</f>
        <v>6</v>
      </c>
      <c r="M8" s="20">
        <f aca="true" t="shared" si="2" ref="M8:Z8">SUM(M9:M13)</f>
        <v>4585</v>
      </c>
      <c r="N8" s="74"/>
      <c r="O8" s="20">
        <f t="shared" si="2"/>
        <v>15</v>
      </c>
      <c r="P8" s="20">
        <f t="shared" si="2"/>
        <v>60000</v>
      </c>
      <c r="Q8" s="20">
        <f t="shared" si="2"/>
        <v>6</v>
      </c>
      <c r="R8" s="20">
        <f t="shared" si="2"/>
        <v>14280</v>
      </c>
      <c r="S8" s="20">
        <f t="shared" si="2"/>
        <v>1</v>
      </c>
      <c r="T8" s="20">
        <f t="shared" si="2"/>
        <v>510</v>
      </c>
      <c r="U8" s="20">
        <f t="shared" si="2"/>
        <v>7</v>
      </c>
      <c r="V8" s="20">
        <f t="shared" si="2"/>
        <v>12950</v>
      </c>
      <c r="W8" s="20">
        <f t="shared" si="2"/>
        <v>5</v>
      </c>
      <c r="X8" s="20">
        <f t="shared" si="2"/>
        <v>2750</v>
      </c>
      <c r="Y8" s="20">
        <f t="shared" si="2"/>
        <v>0</v>
      </c>
      <c r="Z8" s="20">
        <f t="shared" si="2"/>
        <v>0</v>
      </c>
      <c r="AA8" s="20">
        <f>SUM(L8,O8,Q8,S8,U8,W8,Y8)</f>
        <v>40</v>
      </c>
      <c r="AB8" s="20">
        <f>SUM(M8,P8,R8,T8,V8,X8,Z8)</f>
        <v>95075</v>
      </c>
    </row>
    <row r="9" spans="1:30" ht="21" customHeight="1">
      <c r="A9" s="4" t="s">
        <v>25</v>
      </c>
      <c r="B9" s="23"/>
      <c r="C9" s="23"/>
      <c r="D9" s="23"/>
      <c r="E9" s="23"/>
      <c r="F9" s="23"/>
      <c r="G9" s="23"/>
      <c r="H9" s="23"/>
      <c r="I9" s="23"/>
      <c r="J9" s="20">
        <f t="shared" si="1"/>
        <v>0</v>
      </c>
      <c r="K9" s="20">
        <f t="shared" si="1"/>
        <v>0</v>
      </c>
      <c r="L9" s="23">
        <v>1</v>
      </c>
      <c r="M9" s="23">
        <v>985</v>
      </c>
      <c r="N9" s="87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>
        <f aca="true" t="shared" si="3" ref="AA9:AB13">L9+O9+Q9+S9+U9+W9+Y9</f>
        <v>1</v>
      </c>
      <c r="AB9" s="24">
        <f t="shared" si="3"/>
        <v>985</v>
      </c>
      <c r="AC9" s="10"/>
      <c r="AD9" s="10"/>
    </row>
    <row r="10" spans="1:30" ht="21" customHeight="1">
      <c r="A10" s="58" t="s">
        <v>32</v>
      </c>
      <c r="B10" s="23"/>
      <c r="C10" s="23"/>
      <c r="D10" s="23"/>
      <c r="E10" s="23"/>
      <c r="F10" s="23"/>
      <c r="G10" s="23"/>
      <c r="H10" s="23"/>
      <c r="I10" s="23"/>
      <c r="J10" s="20">
        <f t="shared" si="1"/>
        <v>0</v>
      </c>
      <c r="K10" s="20">
        <f t="shared" si="1"/>
        <v>0</v>
      </c>
      <c r="L10" s="23"/>
      <c r="M10" s="23"/>
      <c r="N10" s="87"/>
      <c r="O10" s="23">
        <v>2</v>
      </c>
      <c r="P10" s="23">
        <v>8000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>
        <f t="shared" si="3"/>
        <v>2</v>
      </c>
      <c r="AB10" s="24">
        <f t="shared" si="3"/>
        <v>8000</v>
      </c>
      <c r="AC10" s="10"/>
      <c r="AD10" s="10"/>
    </row>
    <row r="11" spans="1:30" ht="21" customHeight="1">
      <c r="A11" s="58" t="s">
        <v>36</v>
      </c>
      <c r="B11" s="23"/>
      <c r="C11" s="23"/>
      <c r="D11" s="23"/>
      <c r="E11" s="23"/>
      <c r="F11" s="23"/>
      <c r="G11" s="23"/>
      <c r="H11" s="23"/>
      <c r="I11" s="23"/>
      <c r="J11" s="20"/>
      <c r="K11" s="20"/>
      <c r="L11" s="23">
        <v>4</v>
      </c>
      <c r="M11" s="23">
        <v>2600</v>
      </c>
      <c r="N11" s="87"/>
      <c r="O11" s="23">
        <v>13</v>
      </c>
      <c r="P11" s="23">
        <v>52000</v>
      </c>
      <c r="Q11" s="23">
        <v>6</v>
      </c>
      <c r="R11" s="23">
        <v>14280</v>
      </c>
      <c r="S11" s="23">
        <v>1</v>
      </c>
      <c r="T11" s="23">
        <v>510</v>
      </c>
      <c r="U11" s="23">
        <v>7</v>
      </c>
      <c r="V11" s="23">
        <v>12950</v>
      </c>
      <c r="W11" s="23">
        <v>5</v>
      </c>
      <c r="X11" s="23">
        <v>2750</v>
      </c>
      <c r="Y11" s="23"/>
      <c r="Z11" s="23"/>
      <c r="AA11" s="24">
        <f t="shared" si="3"/>
        <v>36</v>
      </c>
      <c r="AB11" s="24">
        <f t="shared" si="3"/>
        <v>85090</v>
      </c>
      <c r="AC11" s="10"/>
      <c r="AD11" s="10"/>
    </row>
    <row r="12" spans="1:30" ht="21" customHeight="1">
      <c r="A12" s="4" t="s">
        <v>28</v>
      </c>
      <c r="B12" s="23"/>
      <c r="C12" s="23"/>
      <c r="D12" s="23"/>
      <c r="E12" s="23"/>
      <c r="F12" s="23"/>
      <c r="G12" s="23"/>
      <c r="H12" s="23">
        <v>1</v>
      </c>
      <c r="I12" s="23">
        <v>550</v>
      </c>
      <c r="J12" s="22">
        <f aca="true" t="shared" si="4" ref="J12:K14">B12+D12+F12+H12</f>
        <v>1</v>
      </c>
      <c r="K12" s="22">
        <f t="shared" si="4"/>
        <v>550</v>
      </c>
      <c r="L12" s="23"/>
      <c r="M12" s="23"/>
      <c r="N12" s="87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>
        <f t="shared" si="3"/>
        <v>0</v>
      </c>
      <c r="AB12" s="24">
        <f t="shared" si="3"/>
        <v>0</v>
      </c>
      <c r="AC12" s="10"/>
      <c r="AD12" s="10"/>
    </row>
    <row r="13" spans="1:30" ht="21" customHeight="1">
      <c r="A13" s="4" t="s">
        <v>26</v>
      </c>
      <c r="B13" s="23"/>
      <c r="C13" s="23"/>
      <c r="D13" s="23"/>
      <c r="E13" s="23"/>
      <c r="F13" s="23"/>
      <c r="G13" s="23"/>
      <c r="H13" s="23"/>
      <c r="I13" s="23"/>
      <c r="J13" s="22">
        <f t="shared" si="4"/>
        <v>0</v>
      </c>
      <c r="K13" s="22">
        <f t="shared" si="4"/>
        <v>0</v>
      </c>
      <c r="L13" s="23">
        <v>1</v>
      </c>
      <c r="M13" s="23">
        <v>1000</v>
      </c>
      <c r="N13" s="87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>
        <f t="shared" si="3"/>
        <v>1</v>
      </c>
      <c r="AB13" s="24">
        <f t="shared" si="3"/>
        <v>1000</v>
      </c>
      <c r="AC13" s="10"/>
      <c r="AD13" s="10"/>
    </row>
    <row r="14" spans="1:28" s="13" customFormat="1" ht="21" customHeight="1">
      <c r="A14" s="14" t="s">
        <v>11</v>
      </c>
      <c r="B14" s="21">
        <f>SUM(B15:B17)</f>
        <v>0</v>
      </c>
      <c r="C14" s="21">
        <f aca="true" t="shared" si="5" ref="C14:I14">SUM(C15:C17)</f>
        <v>0</v>
      </c>
      <c r="D14" s="21">
        <f t="shared" si="5"/>
        <v>0</v>
      </c>
      <c r="E14" s="21">
        <f t="shared" si="5"/>
        <v>0</v>
      </c>
      <c r="F14" s="21">
        <f t="shared" si="5"/>
        <v>17</v>
      </c>
      <c r="G14" s="21">
        <f t="shared" si="5"/>
        <v>8670</v>
      </c>
      <c r="H14" s="21">
        <f t="shared" si="5"/>
        <v>0</v>
      </c>
      <c r="I14" s="21">
        <f t="shared" si="5"/>
        <v>0</v>
      </c>
      <c r="J14" s="20">
        <f t="shared" si="4"/>
        <v>17</v>
      </c>
      <c r="K14" s="20">
        <f t="shared" si="4"/>
        <v>8670</v>
      </c>
      <c r="L14" s="21">
        <f>SUM(L15:L17)</f>
        <v>3</v>
      </c>
      <c r="M14" s="21">
        <f aca="true" t="shared" si="6" ref="M14:AB14">SUM(M15:M17)</f>
        <v>2800</v>
      </c>
      <c r="N14" s="88"/>
      <c r="O14" s="21">
        <f t="shared" si="6"/>
        <v>0</v>
      </c>
      <c r="P14" s="21">
        <f t="shared" si="6"/>
        <v>0</v>
      </c>
      <c r="Q14" s="21">
        <f t="shared" si="6"/>
        <v>0</v>
      </c>
      <c r="R14" s="21">
        <f t="shared" si="6"/>
        <v>0</v>
      </c>
      <c r="S14" s="21">
        <f t="shared" si="6"/>
        <v>19</v>
      </c>
      <c r="T14" s="21">
        <f t="shared" si="6"/>
        <v>9690</v>
      </c>
      <c r="U14" s="21">
        <f t="shared" si="6"/>
        <v>0</v>
      </c>
      <c r="V14" s="21">
        <f t="shared" si="6"/>
        <v>0</v>
      </c>
      <c r="W14" s="21">
        <f t="shared" si="6"/>
        <v>0</v>
      </c>
      <c r="X14" s="21">
        <f t="shared" si="6"/>
        <v>0</v>
      </c>
      <c r="Y14" s="21">
        <f t="shared" si="6"/>
        <v>1</v>
      </c>
      <c r="Z14" s="21">
        <f t="shared" si="6"/>
        <v>550</v>
      </c>
      <c r="AA14" s="21">
        <f t="shared" si="6"/>
        <v>23</v>
      </c>
      <c r="AB14" s="21">
        <f t="shared" si="6"/>
        <v>13040</v>
      </c>
    </row>
    <row r="15" spans="1:28" s="13" customFormat="1" ht="21" customHeight="1">
      <c r="A15" s="4" t="s">
        <v>24</v>
      </c>
      <c r="B15" s="21"/>
      <c r="C15" s="21"/>
      <c r="D15" s="21"/>
      <c r="E15" s="21"/>
      <c r="F15" s="21"/>
      <c r="G15" s="21"/>
      <c r="H15" s="21"/>
      <c r="I15" s="21"/>
      <c r="J15" s="22">
        <f>B15+D15+F15+H15</f>
        <v>0</v>
      </c>
      <c r="K15" s="22">
        <f>SUM(C15,E15,G15)</f>
        <v>0</v>
      </c>
      <c r="L15" s="23">
        <v>2</v>
      </c>
      <c r="M15" s="23">
        <v>1800</v>
      </c>
      <c r="N15" s="87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>
        <f>L15+O15+Q15+S15+U15+W15+Y15</f>
        <v>2</v>
      </c>
      <c r="AB15" s="22">
        <f>M15+P15+R15+T15+V15+X15+Z15</f>
        <v>1800</v>
      </c>
    </row>
    <row r="16" spans="1:44" s="13" customFormat="1" ht="21" customHeight="1">
      <c r="A16" s="4" t="s">
        <v>14</v>
      </c>
      <c r="B16" s="23"/>
      <c r="C16" s="23"/>
      <c r="D16" s="23"/>
      <c r="E16" s="23"/>
      <c r="F16" s="23">
        <v>11</v>
      </c>
      <c r="G16" s="23">
        <v>5610</v>
      </c>
      <c r="H16" s="23"/>
      <c r="I16" s="23"/>
      <c r="J16" s="22">
        <f>B16+D16+F16+H16</f>
        <v>11</v>
      </c>
      <c r="K16" s="22">
        <f>SUM(C16,E16,G16)</f>
        <v>5610</v>
      </c>
      <c r="L16" s="23">
        <v>1</v>
      </c>
      <c r="M16" s="23">
        <v>1000</v>
      </c>
      <c r="N16" s="87"/>
      <c r="O16" s="23"/>
      <c r="P16" s="23"/>
      <c r="Q16" s="23"/>
      <c r="R16" s="23"/>
      <c r="S16" s="23">
        <v>13</v>
      </c>
      <c r="T16" s="23">
        <v>6630</v>
      </c>
      <c r="U16" s="23"/>
      <c r="V16" s="23"/>
      <c r="W16" s="23"/>
      <c r="X16" s="23"/>
      <c r="Y16" s="23">
        <v>1</v>
      </c>
      <c r="Z16" s="23">
        <v>550</v>
      </c>
      <c r="AA16" s="22">
        <f aca="true" t="shared" si="7" ref="AA16:AA24">L16+O16+Q16+S16+U16+W16+Y16</f>
        <v>15</v>
      </c>
      <c r="AB16" s="22">
        <f aca="true" t="shared" si="8" ref="AB16:AB24">M16+P16+R16+T16+V16+X16+Z16</f>
        <v>8180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67" ht="21" customHeight="1">
      <c r="A17" s="4" t="s">
        <v>27</v>
      </c>
      <c r="B17" s="72"/>
      <c r="C17" s="72"/>
      <c r="D17" s="72"/>
      <c r="E17" s="72"/>
      <c r="F17" s="72">
        <v>6</v>
      </c>
      <c r="G17" s="72">
        <v>3060</v>
      </c>
      <c r="H17" s="72"/>
      <c r="I17" s="72"/>
      <c r="J17" s="22">
        <f>B17+D17+F17+H17</f>
        <v>6</v>
      </c>
      <c r="K17" s="22">
        <f>SUM(C17,E17,G17)</f>
        <v>3060</v>
      </c>
      <c r="L17" s="23"/>
      <c r="M17" s="23"/>
      <c r="N17" s="87"/>
      <c r="O17" s="72"/>
      <c r="P17" s="72"/>
      <c r="Q17" s="72"/>
      <c r="R17" s="72"/>
      <c r="S17" s="72">
        <v>6</v>
      </c>
      <c r="T17" s="72">
        <v>3060</v>
      </c>
      <c r="U17" s="72"/>
      <c r="V17" s="72"/>
      <c r="W17" s="72"/>
      <c r="X17" s="72"/>
      <c r="Y17" s="72"/>
      <c r="Z17" s="72"/>
      <c r="AA17" s="22">
        <f t="shared" si="7"/>
        <v>6</v>
      </c>
      <c r="AB17" s="22">
        <f t="shared" si="8"/>
        <v>3060</v>
      </c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</row>
    <row r="18" spans="1:67" s="13" customFormat="1" ht="21" customHeight="1">
      <c r="A18" s="79" t="s">
        <v>33</v>
      </c>
      <c r="B18" s="80">
        <f>B19</f>
        <v>0</v>
      </c>
      <c r="C18" s="80">
        <f aca="true" t="shared" si="9" ref="C18:I18">C19</f>
        <v>0</v>
      </c>
      <c r="D18" s="80">
        <f t="shared" si="9"/>
        <v>0</v>
      </c>
      <c r="E18" s="80">
        <f t="shared" si="9"/>
        <v>0</v>
      </c>
      <c r="F18" s="80">
        <f t="shared" si="9"/>
        <v>0</v>
      </c>
      <c r="G18" s="80">
        <f t="shared" si="9"/>
        <v>0</v>
      </c>
      <c r="H18" s="80">
        <f t="shared" si="9"/>
        <v>0</v>
      </c>
      <c r="I18" s="80">
        <f t="shared" si="9"/>
        <v>0</v>
      </c>
      <c r="J18" s="22">
        <f>B18+D18+F18+H18</f>
        <v>0</v>
      </c>
      <c r="K18" s="20">
        <f>SUM(C18,E18,G18)</f>
        <v>0</v>
      </c>
      <c r="L18" s="21">
        <f>L19+L20</f>
        <v>2</v>
      </c>
      <c r="M18" s="21">
        <f aca="true" t="shared" si="10" ref="M18:AB18">M19+M20</f>
        <v>1800</v>
      </c>
      <c r="N18" s="88"/>
      <c r="O18" s="21">
        <f t="shared" si="10"/>
        <v>1</v>
      </c>
      <c r="P18" s="21">
        <f t="shared" si="10"/>
        <v>4000</v>
      </c>
      <c r="Q18" s="21">
        <f t="shared" si="10"/>
        <v>0</v>
      </c>
      <c r="R18" s="21">
        <f t="shared" si="10"/>
        <v>0</v>
      </c>
      <c r="S18" s="21">
        <f t="shared" si="10"/>
        <v>0</v>
      </c>
      <c r="T18" s="21">
        <f t="shared" si="10"/>
        <v>0</v>
      </c>
      <c r="U18" s="21">
        <f t="shared" si="10"/>
        <v>0</v>
      </c>
      <c r="V18" s="21">
        <f t="shared" si="10"/>
        <v>0</v>
      </c>
      <c r="W18" s="21">
        <f t="shared" si="10"/>
        <v>0</v>
      </c>
      <c r="X18" s="21">
        <f t="shared" si="10"/>
        <v>0</v>
      </c>
      <c r="Y18" s="21">
        <f t="shared" si="10"/>
        <v>0</v>
      </c>
      <c r="Z18" s="21">
        <f t="shared" si="10"/>
        <v>0</v>
      </c>
      <c r="AA18" s="21">
        <f t="shared" si="10"/>
        <v>3</v>
      </c>
      <c r="AB18" s="21">
        <f t="shared" si="10"/>
        <v>5800</v>
      </c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</row>
    <row r="19" spans="1:67" ht="21" customHeight="1">
      <c r="A19" s="4" t="s">
        <v>34</v>
      </c>
      <c r="B19" s="72"/>
      <c r="C19" s="72"/>
      <c r="D19" s="72"/>
      <c r="E19" s="72"/>
      <c r="F19" s="72"/>
      <c r="G19" s="72"/>
      <c r="H19" s="72"/>
      <c r="I19" s="72"/>
      <c r="J19" s="22">
        <f>B19+D19+F19+H19</f>
        <v>0</v>
      </c>
      <c r="K19" s="22"/>
      <c r="L19" s="23"/>
      <c r="M19" s="23"/>
      <c r="N19" s="87"/>
      <c r="O19" s="72">
        <v>1</v>
      </c>
      <c r="P19" s="72">
        <v>4000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22">
        <f t="shared" si="7"/>
        <v>1</v>
      </c>
      <c r="AB19" s="22">
        <f t="shared" si="8"/>
        <v>4000</v>
      </c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</row>
    <row r="20" spans="1:67" ht="21" customHeight="1">
      <c r="A20" s="58" t="s">
        <v>37</v>
      </c>
      <c r="B20" s="72"/>
      <c r="C20" s="72"/>
      <c r="D20" s="72"/>
      <c r="E20" s="72"/>
      <c r="F20" s="72"/>
      <c r="G20" s="72"/>
      <c r="H20" s="72"/>
      <c r="I20" s="72"/>
      <c r="J20" s="22"/>
      <c r="K20" s="22"/>
      <c r="L20" s="23">
        <v>2</v>
      </c>
      <c r="M20" s="23">
        <v>1800</v>
      </c>
      <c r="N20" s="87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22">
        <f t="shared" si="7"/>
        <v>2</v>
      </c>
      <c r="AB20" s="22">
        <f t="shared" si="8"/>
        <v>1800</v>
      </c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</row>
    <row r="21" spans="1:28" s="13" customFormat="1" ht="36.75" customHeight="1">
      <c r="A21" s="65" t="s">
        <v>35</v>
      </c>
      <c r="B21" s="20">
        <f aca="true" t="shared" si="11" ref="B21:I21">+B22</f>
        <v>0</v>
      </c>
      <c r="C21" s="20">
        <f t="shared" si="11"/>
        <v>0</v>
      </c>
      <c r="D21" s="20">
        <f t="shared" si="11"/>
        <v>0</v>
      </c>
      <c r="E21" s="20">
        <f t="shared" si="11"/>
        <v>0</v>
      </c>
      <c r="F21" s="20">
        <f t="shared" si="11"/>
        <v>0</v>
      </c>
      <c r="G21" s="20">
        <f t="shared" si="11"/>
        <v>0</v>
      </c>
      <c r="H21" s="20">
        <f t="shared" si="11"/>
        <v>0</v>
      </c>
      <c r="I21" s="20">
        <f t="shared" si="11"/>
        <v>0</v>
      </c>
      <c r="J21" s="20">
        <f>B21+D21+F21+H21</f>
        <v>0</v>
      </c>
      <c r="K21" s="20">
        <f>C21+E21+G21+I21</f>
        <v>0</v>
      </c>
      <c r="L21" s="21">
        <f>+L22</f>
        <v>0</v>
      </c>
      <c r="M21" s="21">
        <f aca="true" t="shared" si="12" ref="M21:Z21">+M22</f>
        <v>0</v>
      </c>
      <c r="N21" s="88"/>
      <c r="O21" s="21">
        <f t="shared" si="12"/>
        <v>0</v>
      </c>
      <c r="P21" s="21">
        <f t="shared" si="12"/>
        <v>0</v>
      </c>
      <c r="Q21" s="21">
        <f t="shared" si="12"/>
        <v>0</v>
      </c>
      <c r="R21" s="21">
        <f t="shared" si="12"/>
        <v>0</v>
      </c>
      <c r="S21" s="21">
        <f t="shared" si="12"/>
        <v>0</v>
      </c>
      <c r="T21" s="21">
        <f t="shared" si="12"/>
        <v>0</v>
      </c>
      <c r="U21" s="21">
        <f t="shared" si="12"/>
        <v>0</v>
      </c>
      <c r="V21" s="21">
        <f t="shared" si="12"/>
        <v>0</v>
      </c>
      <c r="W21" s="21">
        <f t="shared" si="12"/>
        <v>12</v>
      </c>
      <c r="X21" s="21">
        <f t="shared" si="12"/>
        <v>5772</v>
      </c>
      <c r="Y21" s="21">
        <f t="shared" si="12"/>
        <v>20</v>
      </c>
      <c r="Z21" s="21">
        <f t="shared" si="12"/>
        <v>9620</v>
      </c>
      <c r="AA21" s="20">
        <f t="shared" si="7"/>
        <v>32</v>
      </c>
      <c r="AB21" s="20">
        <f t="shared" si="8"/>
        <v>15392</v>
      </c>
    </row>
    <row r="22" spans="1:30" ht="21" customHeight="1">
      <c r="A22" s="58" t="s">
        <v>12</v>
      </c>
      <c r="B22" s="23"/>
      <c r="C22" s="23"/>
      <c r="D22" s="23"/>
      <c r="E22" s="23"/>
      <c r="F22" s="23"/>
      <c r="G22" s="23"/>
      <c r="H22" s="23"/>
      <c r="I22" s="23"/>
      <c r="J22" s="22">
        <f>B22+D22+F22+H22</f>
        <v>0</v>
      </c>
      <c r="K22" s="22">
        <f>SUM(C22,E22,G22)</f>
        <v>0</v>
      </c>
      <c r="L22" s="23"/>
      <c r="M22" s="23"/>
      <c r="N22" s="87"/>
      <c r="O22" s="23"/>
      <c r="P22" s="23"/>
      <c r="Q22" s="23"/>
      <c r="R22" s="23"/>
      <c r="S22" s="23"/>
      <c r="T22" s="23"/>
      <c r="U22" s="23"/>
      <c r="V22" s="23"/>
      <c r="W22" s="23">
        <v>12</v>
      </c>
      <c r="X22" s="23">
        <v>5772</v>
      </c>
      <c r="Y22" s="23">
        <v>20</v>
      </c>
      <c r="Z22" s="23">
        <v>9620</v>
      </c>
      <c r="AA22" s="22">
        <f t="shared" si="7"/>
        <v>32</v>
      </c>
      <c r="AB22" s="22">
        <f t="shared" si="8"/>
        <v>15392</v>
      </c>
      <c r="AC22" s="10"/>
      <c r="AD22" s="10"/>
    </row>
    <row r="23" spans="1:28" s="13" customFormat="1" ht="21" customHeight="1">
      <c r="A23" s="79" t="s">
        <v>39</v>
      </c>
      <c r="B23" s="21">
        <f>B24</f>
        <v>0</v>
      </c>
      <c r="C23" s="21">
        <f aca="true" t="shared" si="13" ref="C23:I23">C24</f>
        <v>0</v>
      </c>
      <c r="D23" s="21">
        <f t="shared" si="13"/>
        <v>0</v>
      </c>
      <c r="E23" s="21">
        <f t="shared" si="13"/>
        <v>0</v>
      </c>
      <c r="F23" s="21">
        <f t="shared" si="13"/>
        <v>0</v>
      </c>
      <c r="G23" s="21">
        <f t="shared" si="13"/>
        <v>0</v>
      </c>
      <c r="H23" s="21">
        <f t="shared" si="13"/>
        <v>0</v>
      </c>
      <c r="I23" s="21">
        <f t="shared" si="13"/>
        <v>0</v>
      </c>
      <c r="J23" s="20">
        <f>B23+D23+F23+H23</f>
        <v>0</v>
      </c>
      <c r="K23" s="21">
        <f aca="true" t="shared" si="14" ref="K23:Z23">K24</f>
        <v>0</v>
      </c>
      <c r="L23" s="21">
        <f t="shared" si="14"/>
        <v>1</v>
      </c>
      <c r="M23" s="21">
        <f t="shared" si="14"/>
        <v>800</v>
      </c>
      <c r="N23" s="88"/>
      <c r="O23" s="21">
        <f t="shared" si="14"/>
        <v>0</v>
      </c>
      <c r="P23" s="21">
        <f t="shared" si="14"/>
        <v>0</v>
      </c>
      <c r="Q23" s="21">
        <f t="shared" si="14"/>
        <v>0</v>
      </c>
      <c r="R23" s="21">
        <f t="shared" si="14"/>
        <v>0</v>
      </c>
      <c r="S23" s="21">
        <f t="shared" si="14"/>
        <v>0</v>
      </c>
      <c r="T23" s="21">
        <f t="shared" si="14"/>
        <v>0</v>
      </c>
      <c r="U23" s="21">
        <f t="shared" si="14"/>
        <v>0</v>
      </c>
      <c r="V23" s="21">
        <f t="shared" si="14"/>
        <v>0</v>
      </c>
      <c r="W23" s="21">
        <f t="shared" si="14"/>
        <v>0</v>
      </c>
      <c r="X23" s="21">
        <f t="shared" si="14"/>
        <v>0</v>
      </c>
      <c r="Y23" s="21">
        <f t="shared" si="14"/>
        <v>0</v>
      </c>
      <c r="Z23" s="21">
        <f t="shared" si="14"/>
        <v>0</v>
      </c>
      <c r="AA23" s="20">
        <f t="shared" si="7"/>
        <v>1</v>
      </c>
      <c r="AB23" s="20">
        <f t="shared" si="8"/>
        <v>800</v>
      </c>
    </row>
    <row r="24" spans="1:30" ht="21" customHeight="1">
      <c r="A24" s="58" t="s">
        <v>38</v>
      </c>
      <c r="B24" s="23"/>
      <c r="C24" s="23"/>
      <c r="D24" s="23"/>
      <c r="E24" s="23"/>
      <c r="F24" s="23"/>
      <c r="G24" s="23"/>
      <c r="H24" s="23"/>
      <c r="I24" s="23"/>
      <c r="J24" s="22">
        <f>B24+D24+F24+H24</f>
        <v>0</v>
      </c>
      <c r="K24" s="22"/>
      <c r="L24" s="23">
        <v>1</v>
      </c>
      <c r="M24" s="23">
        <v>800</v>
      </c>
      <c r="N24" s="87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>
        <f t="shared" si="7"/>
        <v>1</v>
      </c>
      <c r="AB24" s="22">
        <f t="shared" si="8"/>
        <v>800</v>
      </c>
      <c r="AC24" s="10"/>
      <c r="AD24" s="10"/>
    </row>
    <row r="25" spans="1:30" ht="21" customHeight="1">
      <c r="A25" s="58"/>
      <c r="B25" s="23"/>
      <c r="C25" s="23"/>
      <c r="D25" s="23"/>
      <c r="E25" s="23"/>
      <c r="F25" s="23"/>
      <c r="G25" s="23"/>
      <c r="H25" s="23"/>
      <c r="I25" s="23"/>
      <c r="J25" s="22"/>
      <c r="K25" s="22"/>
      <c r="L25" s="23"/>
      <c r="M25" s="23"/>
      <c r="N25" s="87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  <c r="AB25" s="22"/>
      <c r="AC25" s="10"/>
      <c r="AD25" s="10"/>
    </row>
    <row r="26" spans="1:30" ht="21" customHeight="1">
      <c r="A26" s="58"/>
      <c r="B26" s="23"/>
      <c r="C26" s="23"/>
      <c r="D26" s="23"/>
      <c r="E26" s="23"/>
      <c r="F26" s="23"/>
      <c r="G26" s="23"/>
      <c r="H26" s="23"/>
      <c r="I26" s="23"/>
      <c r="J26" s="22"/>
      <c r="K26" s="22"/>
      <c r="L26" s="23"/>
      <c r="M26" s="23"/>
      <c r="N26" s="87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  <c r="AB26" s="22"/>
      <c r="AC26" s="10"/>
      <c r="AD26" s="10"/>
    </row>
    <row r="27" spans="1:30" ht="21" customHeight="1">
      <c r="A27" s="58"/>
      <c r="B27" s="23"/>
      <c r="C27" s="23"/>
      <c r="D27" s="23"/>
      <c r="E27" s="23"/>
      <c r="F27" s="23"/>
      <c r="G27" s="23"/>
      <c r="H27" s="23"/>
      <c r="I27" s="23"/>
      <c r="J27" s="22"/>
      <c r="K27" s="22"/>
      <c r="L27" s="23"/>
      <c r="M27" s="23"/>
      <c r="N27" s="87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  <c r="AB27" s="22"/>
      <c r="AC27" s="10"/>
      <c r="AD27" s="10"/>
    </row>
    <row r="28" spans="1:30" ht="21" customHeight="1">
      <c r="A28" s="58"/>
      <c r="B28" s="23"/>
      <c r="C28" s="23"/>
      <c r="D28" s="23"/>
      <c r="E28" s="23"/>
      <c r="F28" s="23"/>
      <c r="G28" s="23"/>
      <c r="H28" s="23"/>
      <c r="I28" s="23"/>
      <c r="J28" s="22"/>
      <c r="K28" s="22"/>
      <c r="L28" s="23"/>
      <c r="M28" s="23"/>
      <c r="N28" s="87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  <c r="AB28" s="22"/>
      <c r="AC28" s="10"/>
      <c r="AD28" s="10"/>
    </row>
    <row r="29" spans="1:30" ht="21" customHeight="1">
      <c r="A29" s="58"/>
      <c r="B29" s="23"/>
      <c r="C29" s="23"/>
      <c r="D29" s="23"/>
      <c r="E29" s="23"/>
      <c r="F29" s="23"/>
      <c r="G29" s="23"/>
      <c r="H29" s="23"/>
      <c r="I29" s="23"/>
      <c r="J29" s="22"/>
      <c r="K29" s="22"/>
      <c r="L29" s="23"/>
      <c r="M29" s="23"/>
      <c r="N29" s="87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  <c r="AB29" s="22"/>
      <c r="AC29" s="10"/>
      <c r="AD29" s="10"/>
    </row>
    <row r="30" spans="1:30" ht="21" customHeight="1">
      <c r="A30" s="58"/>
      <c r="B30" s="23"/>
      <c r="C30" s="23"/>
      <c r="D30" s="23"/>
      <c r="E30" s="23"/>
      <c r="F30" s="23"/>
      <c r="G30" s="23"/>
      <c r="H30" s="23"/>
      <c r="I30" s="23"/>
      <c r="J30" s="22"/>
      <c r="K30" s="22"/>
      <c r="L30" s="23"/>
      <c r="M30" s="23"/>
      <c r="N30" s="87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  <c r="AB30" s="22"/>
      <c r="AC30" s="10"/>
      <c r="AD30" s="10"/>
    </row>
    <row r="31" spans="1:28" s="13" customFormat="1" ht="21" customHeight="1" thickBot="1">
      <c r="A31" s="15" t="s">
        <v>13</v>
      </c>
      <c r="B31" s="25">
        <f aca="true" t="shared" si="15" ref="B31:M31">B8+B14+B18+B21+B23</f>
        <v>0</v>
      </c>
      <c r="C31" s="25">
        <f t="shared" si="15"/>
        <v>0</v>
      </c>
      <c r="D31" s="25">
        <f t="shared" si="15"/>
        <v>0</v>
      </c>
      <c r="E31" s="25">
        <f t="shared" si="15"/>
        <v>0</v>
      </c>
      <c r="F31" s="25">
        <f t="shared" si="15"/>
        <v>17</v>
      </c>
      <c r="G31" s="25">
        <f t="shared" si="15"/>
        <v>8670</v>
      </c>
      <c r="H31" s="25">
        <f t="shared" si="15"/>
        <v>1</v>
      </c>
      <c r="I31" s="25">
        <f t="shared" si="15"/>
        <v>550</v>
      </c>
      <c r="J31" s="25">
        <f t="shared" si="15"/>
        <v>18</v>
      </c>
      <c r="K31" s="25">
        <f t="shared" si="15"/>
        <v>9220</v>
      </c>
      <c r="L31" s="25">
        <f t="shared" si="15"/>
        <v>12</v>
      </c>
      <c r="M31" s="25">
        <f t="shared" si="15"/>
        <v>9985</v>
      </c>
      <c r="N31" s="69"/>
      <c r="O31" s="25">
        <f aca="true" t="shared" si="16" ref="O31:AB31">O8+O14+O18+O21+O23</f>
        <v>16</v>
      </c>
      <c r="P31" s="25">
        <f t="shared" si="16"/>
        <v>64000</v>
      </c>
      <c r="Q31" s="25">
        <f t="shared" si="16"/>
        <v>6</v>
      </c>
      <c r="R31" s="25">
        <f t="shared" si="16"/>
        <v>14280</v>
      </c>
      <c r="S31" s="25">
        <f t="shared" si="16"/>
        <v>20</v>
      </c>
      <c r="T31" s="25">
        <f t="shared" si="16"/>
        <v>10200</v>
      </c>
      <c r="U31" s="25">
        <f t="shared" si="16"/>
        <v>7</v>
      </c>
      <c r="V31" s="25">
        <f t="shared" si="16"/>
        <v>12950</v>
      </c>
      <c r="W31" s="25">
        <f t="shared" si="16"/>
        <v>17</v>
      </c>
      <c r="X31" s="25">
        <f t="shared" si="16"/>
        <v>8522</v>
      </c>
      <c r="Y31" s="25">
        <f t="shared" si="16"/>
        <v>21</v>
      </c>
      <c r="Z31" s="25">
        <f t="shared" si="16"/>
        <v>10170</v>
      </c>
      <c r="AA31" s="25">
        <f t="shared" si="16"/>
        <v>99</v>
      </c>
      <c r="AB31" s="25">
        <f t="shared" si="16"/>
        <v>130107</v>
      </c>
    </row>
    <row r="32" spans="1:28" s="13" customFormat="1" ht="21" customHeight="1">
      <c r="A32" s="70" t="s">
        <v>42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 spans="1:28" s="13" customFormat="1" ht="21" customHeight="1">
      <c r="A33" s="71" t="s">
        <v>47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spans="1:28" s="13" customFormat="1" ht="21" customHeight="1">
      <c r="A34" s="70" t="s">
        <v>48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1:28" s="13" customFormat="1" ht="21" customHeight="1">
      <c r="A35" s="71" t="s">
        <v>43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</row>
    <row r="36" spans="1:30" ht="21" customHeight="1">
      <c r="A36" s="9" t="s">
        <v>44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M36" s="18"/>
      <c r="N36" s="78"/>
      <c r="O36" s="59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ht="21" customHeight="1">
      <c r="A37" s="68" t="s">
        <v>49</v>
      </c>
      <c r="B37" s="54"/>
      <c r="C37" s="54"/>
      <c r="D37" s="54"/>
      <c r="E37" s="18"/>
      <c r="F37" s="18"/>
      <c r="G37" s="54"/>
      <c r="H37" s="18"/>
      <c r="I37" s="18"/>
      <c r="J37" s="18"/>
      <c r="K37" s="18"/>
      <c r="M37" s="18"/>
      <c r="N37" s="78"/>
      <c r="O37" s="53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t="21" customHeight="1">
      <c r="A38" s="52"/>
      <c r="B38" s="56"/>
      <c r="C38" s="18"/>
      <c r="D38" s="18"/>
      <c r="E38" s="56"/>
      <c r="F38" s="56"/>
      <c r="G38" s="56"/>
      <c r="H38" s="18"/>
      <c r="I38" s="18"/>
      <c r="J38" s="18"/>
      <c r="K38" s="18"/>
      <c r="L38" s="18"/>
      <c r="M38" s="18"/>
      <c r="N38" s="7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ht="21" customHeight="1">
      <c r="A39" s="51"/>
      <c r="B39" s="56"/>
      <c r="C39" s="18"/>
      <c r="D39" s="18"/>
      <c r="E39" s="56"/>
      <c r="F39" s="56"/>
      <c r="G39" s="56"/>
      <c r="H39" s="18"/>
      <c r="I39" s="18"/>
      <c r="J39" s="18"/>
      <c r="K39" s="18"/>
      <c r="L39" s="18"/>
      <c r="M39" s="18"/>
      <c r="N39" s="7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1:30" ht="21" customHeight="1">
      <c r="A40" s="52"/>
      <c r="B40" s="56"/>
      <c r="C40" s="18"/>
      <c r="D40" s="18"/>
      <c r="E40" s="56"/>
      <c r="F40" s="56"/>
      <c r="G40" s="56"/>
      <c r="H40" s="18"/>
      <c r="I40" s="18"/>
      <c r="J40" s="18"/>
      <c r="K40" s="18"/>
      <c r="L40" s="18"/>
      <c r="M40" s="18"/>
      <c r="N40" s="7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1:30" ht="21" customHeight="1">
      <c r="A41" s="6"/>
      <c r="B41" s="56"/>
      <c r="C41" s="56"/>
      <c r="D41" s="56"/>
      <c r="E41" s="56"/>
      <c r="F41" s="56"/>
      <c r="G41" s="56"/>
      <c r="H41" s="18"/>
      <c r="I41" s="18"/>
      <c r="J41" s="18"/>
      <c r="K41" s="18"/>
      <c r="L41" s="18"/>
      <c r="M41" s="18"/>
      <c r="N41" s="7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ht="21" customHeight="1">
      <c r="A42" s="6"/>
      <c r="B42" s="56"/>
      <c r="C42" s="18"/>
      <c r="D42" s="18"/>
      <c r="E42" s="56"/>
      <c r="F42" s="56"/>
      <c r="G42" s="56"/>
      <c r="H42" s="18"/>
      <c r="I42" s="18"/>
      <c r="J42" s="18"/>
      <c r="K42" s="18"/>
      <c r="L42" s="18"/>
      <c r="M42" s="18"/>
      <c r="N42" s="7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t="21" customHeight="1">
      <c r="A43" s="6"/>
      <c r="B43" s="56"/>
      <c r="C43" s="56"/>
      <c r="D43" s="56"/>
      <c r="E43" s="56"/>
      <c r="F43" s="56"/>
      <c r="G43" s="56"/>
      <c r="H43" s="18"/>
      <c r="I43" s="18"/>
      <c r="J43" s="18"/>
      <c r="K43" s="18"/>
      <c r="L43" s="18"/>
      <c r="M43" s="18"/>
      <c r="N43" s="7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spans="1:30" ht="21" customHeight="1">
      <c r="A44" s="49"/>
      <c r="B44" s="55"/>
      <c r="C44" s="55"/>
      <c r="D44" s="55"/>
      <c r="E44" s="55"/>
      <c r="F44" s="55"/>
      <c r="G44" s="55"/>
      <c r="H44" s="18"/>
      <c r="I44" s="18"/>
      <c r="J44" s="18"/>
      <c r="K44" s="18"/>
      <c r="L44" s="18"/>
      <c r="M44" s="18"/>
      <c r="N44" s="7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ht="21" customHeight="1">
      <c r="A45" s="7"/>
      <c r="B45" s="56"/>
      <c r="C45" s="18"/>
      <c r="D45" s="18"/>
      <c r="E45" s="56"/>
      <c r="F45" s="56"/>
      <c r="G45" s="56"/>
      <c r="H45" s="18"/>
      <c r="I45" s="18"/>
      <c r="J45" s="18"/>
      <c r="K45" s="18"/>
      <c r="L45" s="18"/>
      <c r="M45" s="18"/>
      <c r="N45" s="7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ht="21" customHeight="1">
      <c r="A46" s="7"/>
      <c r="B46" s="56"/>
      <c r="C46" s="18"/>
      <c r="D46" s="18"/>
      <c r="E46" s="56"/>
      <c r="F46" s="56"/>
      <c r="G46" s="56"/>
      <c r="H46" s="18"/>
      <c r="I46" s="18"/>
      <c r="J46" s="18"/>
      <c r="K46" s="18"/>
      <c r="L46" s="18"/>
      <c r="M46" s="18"/>
      <c r="N46" s="7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ht="21" customHeight="1">
      <c r="A47" s="7"/>
      <c r="B47" s="56"/>
      <c r="C47" s="18"/>
      <c r="D47" s="18"/>
      <c r="E47" s="56"/>
      <c r="F47" s="56"/>
      <c r="G47" s="56"/>
      <c r="H47" s="18"/>
      <c r="I47" s="18"/>
      <c r="J47" s="18"/>
      <c r="K47" s="18"/>
      <c r="L47" s="18"/>
      <c r="M47" s="18"/>
      <c r="N47" s="7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ht="21" customHeight="1">
      <c r="A48" s="7"/>
      <c r="B48" s="56"/>
      <c r="C48" s="18"/>
      <c r="D48" s="18"/>
      <c r="E48" s="56"/>
      <c r="F48" s="56"/>
      <c r="G48" s="56"/>
      <c r="H48" s="18"/>
      <c r="I48" s="18"/>
      <c r="J48" s="18"/>
      <c r="K48" s="18"/>
      <c r="L48" s="18"/>
      <c r="M48" s="18"/>
      <c r="N48" s="7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1:30" ht="21" customHeight="1">
      <c r="A49" s="7"/>
      <c r="B49" s="56"/>
      <c r="C49" s="18"/>
      <c r="D49" s="18"/>
      <c r="E49" s="56"/>
      <c r="F49" s="56"/>
      <c r="G49" s="56"/>
      <c r="H49" s="18"/>
      <c r="I49" s="18"/>
      <c r="J49" s="18"/>
      <c r="K49" s="18"/>
      <c r="L49" s="18"/>
      <c r="M49" s="18"/>
      <c r="N49" s="7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0" ht="21.75" customHeight="1">
      <c r="A50" s="8"/>
      <c r="B50" s="56"/>
      <c r="C50" s="18"/>
      <c r="D50" s="18"/>
      <c r="E50" s="56"/>
      <c r="F50" s="56"/>
      <c r="G50" s="56"/>
      <c r="H50" s="18"/>
      <c r="I50" s="18"/>
      <c r="J50" s="18"/>
      <c r="K50" s="18"/>
      <c r="L50" s="18"/>
      <c r="M50" s="18"/>
      <c r="N50" s="7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1:30" ht="21.75" customHeight="1">
      <c r="A51" s="49"/>
      <c r="B51" s="55"/>
      <c r="C51" s="55"/>
      <c r="D51" s="55"/>
      <c r="E51" s="55"/>
      <c r="F51" s="55"/>
      <c r="G51" s="55"/>
      <c r="H51" s="18"/>
      <c r="I51" s="18"/>
      <c r="J51" s="18"/>
      <c r="K51" s="18"/>
      <c r="L51" s="18"/>
      <c r="M51" s="18"/>
      <c r="N51" s="7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1:30" ht="21.75" customHeight="1">
      <c r="A52" s="6"/>
      <c r="B52" s="56"/>
      <c r="C52" s="18"/>
      <c r="D52" s="18"/>
      <c r="E52" s="56"/>
      <c r="F52" s="56"/>
      <c r="G52" s="56"/>
      <c r="H52" s="18"/>
      <c r="I52" s="18"/>
      <c r="J52" s="18"/>
      <c r="K52" s="18"/>
      <c r="L52" s="18"/>
      <c r="M52" s="18"/>
      <c r="N52" s="7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ht="21.75" customHeight="1">
      <c r="A53" s="6"/>
      <c r="B53" s="56"/>
      <c r="C53" s="18"/>
      <c r="D53" s="18"/>
      <c r="E53" s="56"/>
      <c r="F53" s="56"/>
      <c r="G53" s="56"/>
      <c r="H53" s="18"/>
      <c r="I53" s="18"/>
      <c r="J53" s="18"/>
      <c r="K53" s="18"/>
      <c r="L53" s="18"/>
      <c r="M53" s="18"/>
      <c r="N53" s="7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0" ht="21.75" customHeight="1">
      <c r="A54" s="6"/>
      <c r="B54" s="56"/>
      <c r="C54" s="18"/>
      <c r="D54" s="18"/>
      <c r="E54" s="56"/>
      <c r="F54" s="56"/>
      <c r="G54" s="56"/>
      <c r="H54" s="18"/>
      <c r="I54" s="18"/>
      <c r="J54" s="18"/>
      <c r="K54" s="18"/>
      <c r="L54" s="18"/>
      <c r="M54" s="18"/>
      <c r="N54" s="7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ht="21.75" customHeight="1">
      <c r="A55" s="50"/>
      <c r="B55" s="55"/>
      <c r="C55" s="55"/>
      <c r="D55" s="55"/>
      <c r="E55" s="55"/>
      <c r="F55" s="55"/>
      <c r="G55" s="55"/>
      <c r="H55" s="18"/>
      <c r="I55" s="18"/>
      <c r="J55" s="18"/>
      <c r="K55" s="18"/>
      <c r="L55" s="18"/>
      <c r="M55" s="18"/>
      <c r="N55" s="7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ht="21.75" customHeight="1">
      <c r="A56" s="6"/>
      <c r="B56" s="56"/>
      <c r="C56" s="18"/>
      <c r="D56" s="18"/>
      <c r="E56" s="56"/>
      <c r="F56" s="56"/>
      <c r="G56" s="56"/>
      <c r="H56" s="18"/>
      <c r="I56" s="18"/>
      <c r="J56" s="18"/>
      <c r="K56" s="18"/>
      <c r="L56" s="18"/>
      <c r="M56" s="18"/>
      <c r="N56" s="7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ht="21.75" customHeight="1">
      <c r="A57" s="3"/>
      <c r="B57" s="56"/>
      <c r="C57" s="18"/>
      <c r="D57" s="18"/>
      <c r="E57" s="56"/>
      <c r="F57" s="56"/>
      <c r="G57" s="56"/>
      <c r="H57" s="18"/>
      <c r="I57" s="18"/>
      <c r="J57" s="18"/>
      <c r="K57" s="18"/>
      <c r="L57" s="18"/>
      <c r="M57" s="18"/>
      <c r="N57" s="7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ht="16.5">
      <c r="A58" s="4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7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ht="16.5">
      <c r="A59" s="4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7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1:30" ht="16.5">
      <c r="A60" s="4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7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spans="1:30" ht="16.5">
      <c r="A61" s="4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7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:30" ht="16.5">
      <c r="A62" s="4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7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30" ht="16.5">
      <c r="A63" s="4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7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1:30" ht="16.5">
      <c r="A64" s="4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7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1:30" ht="16.5">
      <c r="A65" s="4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7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1:30" ht="16.5">
      <c r="A66" s="4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7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1:30" ht="16.5">
      <c r="A67" s="4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7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</row>
    <row r="68" spans="1:30" ht="16.5">
      <c r="A68" s="4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7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</row>
    <row r="69" spans="1:30" ht="16.5">
      <c r="A69" s="4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7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  <row r="70" spans="1:30" ht="16.5">
      <c r="A70" s="4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7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spans="1:30" ht="16.5">
      <c r="A71" s="4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7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</row>
    <row r="72" spans="1:30" ht="16.5">
      <c r="A72" s="4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7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</row>
    <row r="73" spans="1:30" ht="16.5">
      <c r="A73" s="4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7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spans="1:30" ht="16.5">
      <c r="A74" s="4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7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spans="1:30" ht="16.5">
      <c r="A75" s="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7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:30" ht="16.5">
      <c r="A76" s="4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7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spans="1:30" ht="16.5">
      <c r="A77" s="4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7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</row>
    <row r="78" spans="1:30" ht="16.5">
      <c r="A78" s="4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7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</row>
    <row r="79" spans="1:30" ht="16.5">
      <c r="A79" s="4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7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spans="1:30" ht="16.5">
      <c r="A80" s="4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7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</row>
    <row r="81" spans="1:30" ht="16.5">
      <c r="A81" s="4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7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0" ht="16.5">
      <c r="A82" s="4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7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</row>
    <row r="83" spans="1:30" ht="16.5">
      <c r="A83" s="4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7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</sheetData>
  <mergeCells count="11">
    <mergeCell ref="F6:G6"/>
    <mergeCell ref="J6:K6"/>
    <mergeCell ref="L6:M6"/>
    <mergeCell ref="H6:I6"/>
    <mergeCell ref="O4:AB4"/>
    <mergeCell ref="Q6:R6"/>
    <mergeCell ref="S6:T6"/>
    <mergeCell ref="U6:V6"/>
    <mergeCell ref="Y6:Z6"/>
    <mergeCell ref="AA6:AB6"/>
    <mergeCell ref="O6:P6"/>
  </mergeCells>
  <printOptions horizontalCentered="1"/>
  <pageMargins left="0.2362204724409449" right="0.35433070866141736" top="0.1968503937007874" bottom="0.1968503937007874" header="0.4724409448818898" footer="0.393700787401574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</dc:title>
  <dc:subject>9</dc:subject>
  <dc:creator>行政院主計處</dc:creator>
  <cp:keywords/>
  <dc:description> </dc:description>
  <cp:lastModifiedBy>Administrator</cp:lastModifiedBy>
  <cp:lastPrinted>2000-08-16T03:00:42Z</cp:lastPrinted>
  <dcterms:created xsi:type="dcterms:W3CDTF">1998-02-12T12:32:45Z</dcterms:created>
  <dcterms:modified xsi:type="dcterms:W3CDTF">2008-11-11T03:33:11Z</dcterms:modified>
  <cp:category>I13</cp:category>
  <cp:version/>
  <cp:contentType/>
  <cp:contentStatus/>
</cp:coreProperties>
</file>