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tabRatio="599" activeTab="0"/>
  </bookViews>
  <sheets>
    <sheet name="92乙135" sheetId="1" r:id="rId1"/>
  </sheets>
  <definedNames>
    <definedName name="_Regression_Int" localSheetId="0" hidden="1">1</definedName>
    <definedName name="HH" localSheetId="0">'92乙135'!#REF!</definedName>
    <definedName name="HH">#REF!</definedName>
    <definedName name="_xlnm.Print_Area" localSheetId="0">'92乙135'!$A$1:$K$44</definedName>
    <definedName name="_xlnm.Print_Titles" localSheetId="0">'92乙135'!$1:$6</definedName>
  </definedNames>
  <calcPr fullCalcOnLoad="1"/>
</workbook>
</file>

<file path=xl/sharedStrings.xml><?xml version="1.0" encoding="utf-8"?>
<sst xmlns="http://schemas.openxmlformats.org/spreadsheetml/2006/main" count="45" uniqueCount="45">
  <si>
    <t>　　　　　　單位:新臺幣元</t>
  </si>
  <si>
    <t>決　　　　　             　　    算 　　　　　　　                  數</t>
  </si>
  <si>
    <t>變 賣 盈 虧 (-)</t>
  </si>
  <si>
    <t>比　較　增　減</t>
  </si>
  <si>
    <t xml:space="preserve"> 機   關   名   稱</t>
  </si>
  <si>
    <t>帳  　　面  　　價　 　值</t>
  </si>
  <si>
    <t>　　變　　　　賣　　　　　收　　　　入</t>
  </si>
  <si>
    <t>金　　額</t>
  </si>
  <si>
    <t>％</t>
  </si>
  <si>
    <t>成本或重估價值</t>
  </si>
  <si>
    <t>已 提 折 舊 額</t>
  </si>
  <si>
    <t>淨      額</t>
  </si>
  <si>
    <t>總  收  入</t>
  </si>
  <si>
    <t>處  理　費　用</t>
  </si>
  <si>
    <t>淨　收　入</t>
  </si>
  <si>
    <t>預    算    數</t>
  </si>
  <si>
    <t>經 濟 部 主 管</t>
  </si>
  <si>
    <t xml:space="preserve"> </t>
  </si>
  <si>
    <t>財 政 部 主 管</t>
  </si>
  <si>
    <t>交 通 部 主 管</t>
  </si>
  <si>
    <t xml:space="preserve">    總          計</t>
  </si>
  <si>
    <t>變 賣 盈 虧 (-)</t>
  </si>
  <si>
    <t xml:space="preserve">  中央銀行</t>
  </si>
  <si>
    <r>
      <t xml:space="preserve">   </t>
    </r>
    <r>
      <rPr>
        <sz val="12"/>
        <color indexed="8"/>
        <rFont val="細明體"/>
        <family val="3"/>
      </rPr>
      <t>臺灣糖業股份有限公司</t>
    </r>
  </si>
  <si>
    <r>
      <t xml:space="preserve">   </t>
    </r>
    <r>
      <rPr>
        <sz val="12"/>
        <color indexed="8"/>
        <rFont val="細明體"/>
        <family val="3"/>
      </rPr>
      <t>中國石油股份有限公司</t>
    </r>
  </si>
  <si>
    <r>
      <t xml:space="preserve">   </t>
    </r>
    <r>
      <rPr>
        <sz val="12"/>
        <color indexed="8"/>
        <rFont val="細明體"/>
        <family val="3"/>
      </rPr>
      <t>臺灣電力股份有限公司</t>
    </r>
  </si>
  <si>
    <r>
      <t xml:space="preserve">   </t>
    </r>
    <r>
      <rPr>
        <sz val="12"/>
        <color indexed="8"/>
        <rFont val="細明體"/>
        <family val="3"/>
      </rPr>
      <t>漢翔航空工業股份有限公司</t>
    </r>
  </si>
  <si>
    <r>
      <t xml:space="preserve">   </t>
    </r>
    <r>
      <rPr>
        <sz val="12"/>
        <color indexed="8"/>
        <rFont val="細明體"/>
        <family val="3"/>
      </rPr>
      <t>唐榮鐵工廠股份有限公司</t>
    </r>
  </si>
  <si>
    <r>
      <t xml:space="preserve">   </t>
    </r>
    <r>
      <rPr>
        <sz val="12"/>
        <color indexed="8"/>
        <rFont val="細明體"/>
        <family val="3"/>
      </rPr>
      <t>臺灣省自來水股份有限公司</t>
    </r>
  </si>
  <si>
    <r>
      <t xml:space="preserve">   </t>
    </r>
    <r>
      <rPr>
        <sz val="12"/>
        <color indexed="8"/>
        <rFont val="細明體"/>
        <family val="3"/>
      </rPr>
      <t>合作金庫銀行股份有限公司</t>
    </r>
  </si>
  <si>
    <r>
      <t xml:space="preserve">   </t>
    </r>
    <r>
      <rPr>
        <sz val="12"/>
        <color indexed="8"/>
        <rFont val="細明體"/>
        <family val="3"/>
      </rPr>
      <t>中華電信股份有限公司</t>
    </r>
  </si>
  <si>
    <r>
      <t xml:space="preserve">   </t>
    </r>
    <r>
      <rPr>
        <sz val="12"/>
        <color indexed="8"/>
        <rFont val="細明體"/>
        <family val="3"/>
      </rPr>
      <t>交通部臺灣鐵路管理局</t>
    </r>
  </si>
  <si>
    <r>
      <t xml:space="preserve">   </t>
    </r>
    <r>
      <rPr>
        <sz val="12"/>
        <color indexed="8"/>
        <rFont val="細明體"/>
        <family val="3"/>
      </rPr>
      <t>交通部基隆港務局</t>
    </r>
  </si>
  <si>
    <r>
      <t xml:space="preserve">   </t>
    </r>
    <r>
      <rPr>
        <sz val="12"/>
        <rFont val="華康中黑體"/>
        <family val="3"/>
      </rPr>
      <t>交通部台中港務局</t>
    </r>
  </si>
  <si>
    <r>
      <t xml:space="preserve">   </t>
    </r>
    <r>
      <rPr>
        <sz val="12"/>
        <color indexed="8"/>
        <rFont val="細明體"/>
        <family val="3"/>
      </rPr>
      <t>交通部高雄港務局</t>
    </r>
  </si>
  <si>
    <r>
      <t xml:space="preserve">   </t>
    </r>
    <r>
      <rPr>
        <sz val="12"/>
        <rFont val="細明體"/>
        <family val="3"/>
      </rPr>
      <t>榮民工程股份有限公司</t>
    </r>
  </si>
  <si>
    <r>
      <t xml:space="preserve">   </t>
    </r>
    <r>
      <rPr>
        <sz val="12"/>
        <color indexed="8"/>
        <rFont val="細明體"/>
        <family val="3"/>
      </rPr>
      <t>臺灣菸酒股份有限公司</t>
    </r>
  </si>
  <si>
    <r>
      <t xml:space="preserve">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中華郵政股份有限公司</t>
    </r>
  </si>
  <si>
    <r>
      <t xml:space="preserve">   </t>
    </r>
    <r>
      <rPr>
        <sz val="12"/>
        <color indexed="8"/>
        <rFont val="細明體"/>
        <family val="3"/>
      </rPr>
      <t>交通部花蓮港務局</t>
    </r>
  </si>
  <si>
    <t>行政院主管</t>
  </si>
  <si>
    <t xml:space="preserve">     135  資    產    變    賣     綜    計    表　</t>
  </si>
  <si>
    <r>
      <t>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會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管</t>
    </r>
  </si>
  <si>
    <r>
      <t xml:space="preserve"> 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中 央 信 託 局
(中央信託局股份有限公司)</t>
    </r>
  </si>
  <si>
    <r>
      <t xml:space="preserve">    </t>
    </r>
    <r>
      <rPr>
        <sz val="12"/>
        <color indexed="8"/>
        <rFont val="細明體"/>
        <family val="3"/>
      </rPr>
      <t>臺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灣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 xml:space="preserve">行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臺灣銀行股份有限公司</t>
    </r>
    <r>
      <rPr>
        <sz val="12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</si>
  <si>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細明體"/>
        <family val="3"/>
      </rPr>
      <t>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>灣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>土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>地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>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 xml:space="preserve">行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臺灣土地銀行股份有限公司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</si>
</sst>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_ "/>
    <numFmt numFmtId="186" formatCode="#,##0.00_);[Red]\(#,##0.00\)"/>
    <numFmt numFmtId="187" formatCode="0.00_ "/>
  </numFmts>
  <fonts count="23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Helv"/>
      <family val="2"/>
    </font>
    <font>
      <sz val="12"/>
      <color indexed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color indexed="8"/>
      <name val="細明體"/>
      <family val="3"/>
    </font>
    <font>
      <sz val="12"/>
      <color indexed="8"/>
      <name val="Helv"/>
      <family val="2"/>
    </font>
    <font>
      <sz val="22"/>
      <color indexed="8"/>
      <name val="華康特粗明體"/>
      <family val="3"/>
    </font>
    <font>
      <sz val="22"/>
      <color indexed="8"/>
      <name val="Helv"/>
      <family val="2"/>
    </font>
    <font>
      <b/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b/>
      <sz val="12"/>
      <color indexed="8"/>
      <name val="Helv"/>
      <family val="2"/>
    </font>
    <font>
      <b/>
      <sz val="26"/>
      <color indexed="8"/>
      <name val="華康特粗明體"/>
      <family val="1"/>
    </font>
    <font>
      <b/>
      <sz val="12"/>
      <color indexed="8"/>
      <name val="細明體"/>
      <family val="3"/>
    </font>
    <font>
      <sz val="12"/>
      <name val="細明體"/>
      <family val="3"/>
    </font>
    <font>
      <sz val="12"/>
      <name val="華康中黑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 applyProtection="1" quotePrefix="1">
      <alignment horizontal="left"/>
      <protection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1" xfId="0" applyNumberFormat="1" applyFont="1" applyBorder="1" applyAlignment="1" applyProtection="1">
      <alignment horizontal="left"/>
      <protection locked="0"/>
    </xf>
    <xf numFmtId="4" fontId="11" fillId="0" borderId="1" xfId="0" applyNumberFormat="1" applyFont="1" applyBorder="1" applyAlignment="1">
      <alignment/>
    </xf>
    <xf numFmtId="4" fontId="10" fillId="0" borderId="2" xfId="0" applyNumberFormat="1" applyFont="1" applyBorder="1" applyAlignment="1" applyProtection="1">
      <alignment horizontal="centerContinuous" vertical="center"/>
      <protection/>
    </xf>
    <xf numFmtId="4" fontId="10" fillId="0" borderId="3" xfId="0" applyNumberFormat="1" applyFont="1" applyBorder="1" applyAlignment="1" applyProtection="1">
      <alignment horizontal="centerContinuous" vertical="center"/>
      <protection/>
    </xf>
    <xf numFmtId="4" fontId="10" fillId="0" borderId="2" xfId="0" applyNumberFormat="1" applyFont="1" applyBorder="1" applyAlignment="1">
      <alignment horizontal="centerContinuous" vertical="center"/>
    </xf>
    <xf numFmtId="4" fontId="10" fillId="0" borderId="4" xfId="0" applyNumberFormat="1" applyFont="1" applyBorder="1" applyAlignment="1" applyProtection="1">
      <alignment horizontal="center"/>
      <protection/>
    </xf>
    <xf numFmtId="4" fontId="10" fillId="0" borderId="2" xfId="0" applyNumberFormat="1" applyFont="1" applyBorder="1" applyAlignment="1" applyProtection="1" quotePrefix="1">
      <alignment horizontal="centerContinuous" vertical="center"/>
      <protection/>
    </xf>
    <xf numFmtId="4" fontId="11" fillId="0" borderId="0" xfId="0" applyNumberFormat="1" applyFont="1" applyAlignment="1">
      <alignment horizontal="left" vertical="center"/>
    </xf>
    <xf numFmtId="4" fontId="10" fillId="0" borderId="5" xfId="0" applyNumberFormat="1" applyFont="1" applyBorder="1" applyAlignment="1" applyProtection="1">
      <alignment horizontal="centerContinuous" vertical="center"/>
      <protection/>
    </xf>
    <xf numFmtId="4" fontId="10" fillId="0" borderId="5" xfId="0" applyNumberFormat="1" applyFont="1" applyBorder="1" applyAlignment="1" applyProtection="1" quotePrefix="1">
      <alignment horizontal="centerContinuous" vertical="center"/>
      <protection/>
    </xf>
    <xf numFmtId="4" fontId="10" fillId="0" borderId="6" xfId="0" applyNumberFormat="1" applyFont="1" applyBorder="1" applyAlignment="1" applyProtection="1" quotePrefix="1">
      <alignment horizontal="center"/>
      <protection/>
    </xf>
    <xf numFmtId="4" fontId="10" fillId="0" borderId="6" xfId="0" applyNumberFormat="1" applyFont="1" applyBorder="1" applyAlignment="1" applyProtection="1">
      <alignment horizontal="center"/>
      <protection/>
    </xf>
    <xf numFmtId="4" fontId="10" fillId="0" borderId="7" xfId="0" applyNumberFormat="1" applyFont="1" applyBorder="1" applyAlignment="1" applyProtection="1">
      <alignment horizontal="center"/>
      <protection/>
    </xf>
    <xf numFmtId="4" fontId="11" fillId="0" borderId="0" xfId="0" applyNumberFormat="1" applyFont="1" applyAlignment="1">
      <alignment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 quotePrefix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 quotePrefix="1">
      <alignment horizontal="center" vertical="top"/>
    </xf>
    <xf numFmtId="4" fontId="10" fillId="0" borderId="8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4" fillId="0" borderId="0" xfId="0" applyNumberFormat="1" applyFont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left"/>
      <protection locked="0"/>
    </xf>
    <xf numFmtId="4" fontId="11" fillId="0" borderId="0" xfId="0" applyNumberFormat="1" applyFont="1" applyBorder="1" applyAlignment="1">
      <alignment/>
    </xf>
    <xf numFmtId="37" fontId="10" fillId="0" borderId="0" xfId="0" applyFont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4" fontId="18" fillId="0" borderId="0" xfId="0" applyNumberFormat="1" applyFont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horizontal="left"/>
      <protection locked="0"/>
    </xf>
    <xf numFmtId="4" fontId="17" fillId="0" borderId="1" xfId="0" applyNumberFormat="1" applyFont="1" applyBorder="1" applyAlignment="1" applyProtection="1">
      <alignment horizontal="left"/>
      <protection locked="0"/>
    </xf>
    <xf numFmtId="37" fontId="10" fillId="0" borderId="0" xfId="0" applyFont="1" applyAlignment="1">
      <alignment/>
    </xf>
    <xf numFmtId="4" fontId="14" fillId="0" borderId="0" xfId="0" applyNumberFormat="1" applyFont="1" applyBorder="1" applyAlignment="1" applyProtection="1" quotePrefix="1">
      <alignment horizontal="left"/>
      <protection locked="0"/>
    </xf>
    <xf numFmtId="4" fontId="15" fillId="0" borderId="0" xfId="0" applyNumberFormat="1" applyFont="1" applyBorder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 quotePrefix="1">
      <alignment horizontal="left"/>
      <protection locked="0"/>
    </xf>
    <xf numFmtId="4" fontId="10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7" fontId="18" fillId="0" borderId="0" xfId="0" applyFont="1" applyAlignment="1">
      <alignment horizontal="left"/>
    </xf>
    <xf numFmtId="3" fontId="20" fillId="0" borderId="0" xfId="0" applyNumberFormat="1" applyFont="1" applyAlignment="1" applyProtection="1" quotePrefix="1">
      <alignment horizontal="left"/>
      <protection/>
    </xf>
    <xf numFmtId="4" fontId="18" fillId="0" borderId="0" xfId="0" applyNumberFormat="1" applyFont="1" applyBorder="1" applyAlignment="1" applyProtection="1">
      <alignment/>
      <protection locked="0"/>
    </xf>
    <xf numFmtId="4" fontId="18" fillId="0" borderId="0" xfId="0" applyNumberFormat="1" applyFont="1" applyBorder="1" applyAlignment="1" applyProtection="1">
      <alignment/>
      <protection/>
    </xf>
    <xf numFmtId="4" fontId="18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 quotePrefix="1">
      <alignment horizontal="right"/>
      <protection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 applyProtection="1" quotePrefix="1">
      <alignment horizontal="left" vertical="center"/>
      <protection/>
    </xf>
    <xf numFmtId="4" fontId="10" fillId="0" borderId="10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6" fillId="0" borderId="0" xfId="0" applyNumberFormat="1" applyFont="1" applyFill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3" fontId="16" fillId="0" borderId="0" xfId="0" applyNumberFormat="1" applyFont="1" applyFill="1" applyAlignment="1" applyProtection="1">
      <alignment horizontal="left"/>
      <protection/>
    </xf>
    <xf numFmtId="4" fontId="11" fillId="0" borderId="0" xfId="0" applyNumberFormat="1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left"/>
      <protection locked="0"/>
    </xf>
    <xf numFmtId="4" fontId="18" fillId="0" borderId="0" xfId="0" applyNumberFormat="1" applyFont="1" applyAlignment="1">
      <alignment horizontal="center" vertical="center"/>
    </xf>
    <xf numFmtId="3" fontId="20" fillId="0" borderId="0" xfId="0" applyNumberFormat="1" applyFont="1" applyFill="1" applyAlignment="1" applyProtection="1" quotePrefix="1">
      <alignment horizontal="left"/>
      <protection/>
    </xf>
    <xf numFmtId="37" fontId="18" fillId="0" borderId="0" xfId="0" applyFont="1" applyFill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 vertical="center"/>
    </xf>
    <xf numFmtId="4" fontId="15" fillId="0" borderId="1" xfId="0" applyNumberFormat="1" applyFont="1" applyBorder="1" applyAlignment="1" applyProtection="1">
      <alignment horizontal="center" vertical="center"/>
      <protection/>
    </xf>
    <xf numFmtId="39" fontId="10" fillId="0" borderId="0" xfId="0" applyNumberFormat="1" applyFont="1" applyBorder="1" applyAlignment="1" quotePrefix="1">
      <alignment horizontal="right" vertical="center"/>
    </xf>
    <xf numFmtId="39" fontId="10" fillId="0" borderId="0" xfId="0" applyNumberFormat="1" applyFont="1" applyFill="1" applyBorder="1" applyAlignment="1" quotePrefix="1">
      <alignment horizontal="right" vertical="center"/>
    </xf>
    <xf numFmtId="39" fontId="20" fillId="0" borderId="0" xfId="0" applyNumberFormat="1" applyFont="1" applyBorder="1" applyAlignment="1">
      <alignment horizontal="right" vertical="center"/>
    </xf>
    <xf numFmtId="39" fontId="20" fillId="0" borderId="0" xfId="0" applyNumberFormat="1" applyFont="1" applyBorder="1" applyAlignment="1" quotePrefix="1">
      <alignment horizontal="right" vertical="center"/>
    </xf>
    <xf numFmtId="4" fontId="15" fillId="0" borderId="0" xfId="0" applyNumberFormat="1" applyFont="1" applyAlignment="1" applyProtection="1">
      <alignment horizontal="right" vertical="center"/>
      <protection locked="0"/>
    </xf>
    <xf numFmtId="39" fontId="10" fillId="0" borderId="0" xfId="0" applyNumberFormat="1" applyFont="1" applyBorder="1" applyAlignment="1">
      <alignment horizontal="right" vertical="center"/>
    </xf>
    <xf numFmtId="39" fontId="16" fillId="0" borderId="0" xfId="0" applyNumberFormat="1" applyFont="1" applyAlignment="1" applyProtection="1">
      <alignment horizontal="right" vertical="center"/>
      <protection/>
    </xf>
    <xf numFmtId="39" fontId="16" fillId="0" borderId="0" xfId="0" applyNumberFormat="1" applyFont="1" applyAlignment="1" applyProtection="1">
      <alignment horizontal="right" vertical="center"/>
      <protection locked="0"/>
    </xf>
    <xf numFmtId="4" fontId="16" fillId="0" borderId="0" xfId="0" applyNumberFormat="1" applyFont="1" applyAlignment="1" applyProtection="1">
      <alignment horizontal="right" vertical="center"/>
      <protection locked="0"/>
    </xf>
    <xf numFmtId="39" fontId="15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horizontal="right" vertical="center"/>
      <protection/>
    </xf>
    <xf numFmtId="39" fontId="16" fillId="0" borderId="0" xfId="0" applyNumberFormat="1" applyFont="1" applyBorder="1" applyAlignment="1" applyProtection="1">
      <alignment horizontal="right" vertical="center"/>
      <protection/>
    </xf>
    <xf numFmtId="39" fontId="16" fillId="0" borderId="0" xfId="0" applyNumberFormat="1" applyFont="1" applyFill="1" applyAlignment="1" applyProtection="1" quotePrefix="1">
      <alignment horizontal="right" vertical="center"/>
      <protection/>
    </xf>
    <xf numFmtId="39" fontId="10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 applyProtection="1">
      <alignment horizontal="right" vertical="center"/>
      <protection/>
    </xf>
    <xf numFmtId="39" fontId="16" fillId="0" borderId="0" xfId="15" applyNumberFormat="1" applyFont="1" applyAlignment="1" applyProtection="1" quotePrefix="1">
      <alignment horizontal="right" vertical="center"/>
      <protection/>
    </xf>
    <xf numFmtId="39" fontId="16" fillId="0" borderId="0" xfId="0" applyNumberFormat="1" applyFont="1" applyBorder="1" applyAlignment="1" applyProtection="1" quotePrefix="1">
      <alignment horizontal="righ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 locked="0"/>
    </xf>
    <xf numFmtId="39" fontId="16" fillId="0" borderId="0" xfId="0" applyNumberFormat="1" applyFont="1" applyAlignment="1" applyProtection="1">
      <alignment horizontal="right" vertical="center" readingOrder="2"/>
      <protection/>
    </xf>
    <xf numFmtId="39" fontId="15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 horizontal="left" wrapText="1"/>
      <protection locked="0"/>
    </xf>
    <xf numFmtId="37" fontId="16" fillId="0" borderId="0" xfId="0" applyFont="1" applyFill="1" applyBorder="1" applyAlignment="1" applyProtection="1">
      <alignment horizontal="left" wrapText="1"/>
      <protection/>
    </xf>
    <xf numFmtId="4" fontId="19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123825</xdr:rowOff>
    </xdr:from>
    <xdr:to>
      <xdr:col>8</xdr:col>
      <xdr:colOff>1314450</xdr:colOff>
      <xdr:row>43</xdr:row>
      <xdr:rowOff>190500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38100" y="11677650"/>
          <a:ext cx="143065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註：表內「變賣盈虧」欄之金額大於變賣淨收入減除帳面價值淨額後之餘額，係另含土地增值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稅準備轉列出售盈餘之數。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78"/>
  <sheetViews>
    <sheetView showGridLines="0" showZeros="0" tabSelected="1"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8" sqref="A48"/>
    </sheetView>
  </sheetViews>
  <sheetFormatPr defaultColWidth="11.77734375" defaultRowHeight="15.75"/>
  <cols>
    <col min="1" max="1" width="26.6640625" style="1" customWidth="1"/>
    <col min="2" max="2" width="17.3359375" style="1" customWidth="1"/>
    <col min="3" max="3" width="16.99609375" style="1" customWidth="1"/>
    <col min="4" max="4" width="19.5546875" style="1" customWidth="1"/>
    <col min="5" max="5" width="17.77734375" style="1" customWidth="1"/>
    <col min="6" max="6" width="14.5546875" style="1" bestFit="1" customWidth="1"/>
    <col min="7" max="7" width="20.10546875" style="1" customWidth="1"/>
    <col min="8" max="8" width="18.99609375" style="1" customWidth="1"/>
    <col min="9" max="9" width="16.77734375" style="1" customWidth="1"/>
    <col min="10" max="10" width="17.5546875" style="1" customWidth="1"/>
    <col min="11" max="11" width="9.99609375" style="1" customWidth="1"/>
    <col min="12" max="12" width="4.77734375" style="1" customWidth="1"/>
    <col min="13" max="13" width="2.77734375" style="1" customWidth="1"/>
    <col min="14" max="14" width="12.77734375" style="1" customWidth="1"/>
    <col min="15" max="15" width="4.77734375" style="1" customWidth="1"/>
    <col min="16" max="16384" width="11.77734375" style="1" customWidth="1"/>
  </cols>
  <sheetData>
    <row r="1" spans="1:11" ht="36.7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2:9" ht="19.5" customHeight="1">
      <c r="B2" s="2"/>
      <c r="C2" s="2"/>
      <c r="D2" s="3"/>
      <c r="E2" s="4"/>
      <c r="F2" s="4"/>
      <c r="G2" s="4"/>
      <c r="H2" s="4"/>
      <c r="I2" s="4"/>
    </row>
    <row r="3" spans="1:11" ht="21.75" customHeight="1" thickBot="1">
      <c r="A3" s="5"/>
      <c r="F3" s="6"/>
      <c r="K3" s="47" t="s">
        <v>0</v>
      </c>
    </row>
    <row r="4" spans="1:11" s="12" customFormat="1" ht="24" customHeight="1">
      <c r="A4" s="49"/>
      <c r="B4" s="7" t="s">
        <v>1</v>
      </c>
      <c r="C4" s="7"/>
      <c r="D4" s="7"/>
      <c r="E4" s="7"/>
      <c r="F4" s="8"/>
      <c r="G4" s="7"/>
      <c r="H4" s="9"/>
      <c r="I4" s="10" t="s">
        <v>2</v>
      </c>
      <c r="J4" s="7" t="s">
        <v>3</v>
      </c>
      <c r="K4" s="11"/>
    </row>
    <row r="5" spans="1:11" s="18" customFormat="1" ht="24" customHeight="1">
      <c r="A5" s="50" t="s">
        <v>4</v>
      </c>
      <c r="B5" s="8" t="s">
        <v>5</v>
      </c>
      <c r="C5" s="8"/>
      <c r="D5" s="8"/>
      <c r="E5" s="13" t="s">
        <v>6</v>
      </c>
      <c r="F5" s="13"/>
      <c r="G5" s="14"/>
      <c r="H5" s="15"/>
      <c r="I5" s="15"/>
      <c r="J5" s="16" t="s">
        <v>7</v>
      </c>
      <c r="K5" s="17" t="s">
        <v>8</v>
      </c>
    </row>
    <row r="6" spans="1:11" s="18" customFormat="1" ht="24" customHeight="1" thickBot="1">
      <c r="A6" s="51"/>
      <c r="B6" s="48" t="s">
        <v>9</v>
      </c>
      <c r="C6" s="20" t="s">
        <v>10</v>
      </c>
      <c r="D6" s="20" t="s">
        <v>11</v>
      </c>
      <c r="E6" s="19" t="s">
        <v>12</v>
      </c>
      <c r="F6" s="21" t="s">
        <v>13</v>
      </c>
      <c r="G6" s="19" t="s">
        <v>14</v>
      </c>
      <c r="H6" s="52" t="s">
        <v>21</v>
      </c>
      <c r="I6" s="22" t="s">
        <v>15</v>
      </c>
      <c r="J6" s="23"/>
      <c r="K6" s="24"/>
    </row>
    <row r="7" spans="1:11" s="64" customFormat="1" ht="24" customHeight="1">
      <c r="A7" s="54" t="s">
        <v>39</v>
      </c>
      <c r="B7" s="68">
        <f>B8</f>
        <v>56154852</v>
      </c>
      <c r="C7" s="69">
        <f>C8</f>
        <v>0</v>
      </c>
      <c r="D7" s="69">
        <f>B7-C7</f>
        <v>56154852</v>
      </c>
      <c r="E7" s="68">
        <f>E8</f>
        <v>56154852</v>
      </c>
      <c r="F7" s="68">
        <f>F8</f>
        <v>0</v>
      </c>
      <c r="G7" s="68">
        <f>E7-F7</f>
        <v>56154852</v>
      </c>
      <c r="H7" s="68">
        <f>G7-D7</f>
        <v>0</v>
      </c>
      <c r="I7" s="69"/>
      <c r="J7" s="68">
        <f>H7-I7</f>
        <v>0</v>
      </c>
      <c r="K7" s="70"/>
    </row>
    <row r="8" spans="1:11" s="18" customFormat="1" ht="24" customHeight="1">
      <c r="A8" s="53" t="s">
        <v>22</v>
      </c>
      <c r="B8" s="71">
        <v>56154852</v>
      </c>
      <c r="C8" s="66"/>
      <c r="D8" s="66">
        <f aca="true" t="shared" si="0" ref="D8:D39">B8-C8</f>
        <v>56154852</v>
      </c>
      <c r="E8" s="71">
        <v>56154852</v>
      </c>
      <c r="F8" s="71"/>
      <c r="G8" s="71">
        <f aca="true" t="shared" si="1" ref="G8:G39">E8-F8</f>
        <v>56154852</v>
      </c>
      <c r="H8" s="71">
        <f aca="true" t="shared" si="2" ref="H8:H39">G8-D8</f>
        <v>0</v>
      </c>
      <c r="I8" s="66"/>
      <c r="J8" s="71">
        <f aca="true" t="shared" si="3" ref="J8:J39">H8-I8</f>
        <v>0</v>
      </c>
      <c r="K8" s="70"/>
    </row>
    <row r="9" spans="1:11" ht="21.75" customHeight="1">
      <c r="A9" s="26"/>
      <c r="B9" s="72"/>
      <c r="C9" s="72"/>
      <c r="D9" s="66">
        <f t="shared" si="0"/>
        <v>0</v>
      </c>
      <c r="E9" s="73"/>
      <c r="F9" s="73"/>
      <c r="G9" s="71">
        <f t="shared" si="1"/>
        <v>0</v>
      </c>
      <c r="H9" s="71">
        <f t="shared" si="2"/>
        <v>0</v>
      </c>
      <c r="I9" s="73"/>
      <c r="J9" s="71">
        <f t="shared" si="3"/>
        <v>0</v>
      </c>
      <c r="K9" s="74"/>
    </row>
    <row r="10" spans="1:11" ht="21.75" customHeight="1">
      <c r="A10" s="25" t="s">
        <v>16</v>
      </c>
      <c r="B10" s="75">
        <f>SUM(B11:B16)</f>
        <v>3796193948.4700003</v>
      </c>
      <c r="C10" s="75">
        <f>SUM(C11:C16)</f>
        <v>642278315.5699999</v>
      </c>
      <c r="D10" s="69">
        <f t="shared" si="0"/>
        <v>3153915632.9000006</v>
      </c>
      <c r="E10" s="75">
        <f>SUM(E11:E16)</f>
        <v>8666972031.59</v>
      </c>
      <c r="F10" s="75">
        <f>SUM(F11:F16)</f>
        <v>238043704</v>
      </c>
      <c r="G10" s="68">
        <f t="shared" si="1"/>
        <v>8428928327.59</v>
      </c>
      <c r="H10" s="68">
        <f t="shared" si="2"/>
        <v>5275012694.69</v>
      </c>
      <c r="I10" s="75">
        <f>SUM(I11:I16)</f>
        <v>3997872000</v>
      </c>
      <c r="J10" s="68">
        <f t="shared" si="3"/>
        <v>1277140694.6899996</v>
      </c>
      <c r="K10" s="70">
        <f>ABS(J10/I10*100)</f>
        <v>31.94551237983606</v>
      </c>
    </row>
    <row r="11" spans="1:11" ht="21.75" customHeight="1">
      <c r="A11" s="55" t="s">
        <v>23</v>
      </c>
      <c r="B11" s="72">
        <v>1699299308.9</v>
      </c>
      <c r="C11" s="72">
        <v>379616591</v>
      </c>
      <c r="D11" s="66">
        <f t="shared" si="0"/>
        <v>1319682717.9</v>
      </c>
      <c r="E11" s="72">
        <v>6075290519</v>
      </c>
      <c r="F11" s="72">
        <v>235126346</v>
      </c>
      <c r="G11" s="71">
        <f t="shared" si="1"/>
        <v>5840164173</v>
      </c>
      <c r="H11" s="71">
        <f t="shared" si="2"/>
        <v>4520481455.1</v>
      </c>
      <c r="I11" s="72">
        <v>2883459000</v>
      </c>
      <c r="J11" s="71">
        <f t="shared" si="3"/>
        <v>1637022455.1000004</v>
      </c>
      <c r="K11" s="76">
        <f>ABS(J11/I11*100)</f>
        <v>56.772870885280504</v>
      </c>
    </row>
    <row r="12" spans="1:11" s="30" customFormat="1" ht="21.75" customHeight="1">
      <c r="A12" s="55" t="s">
        <v>24</v>
      </c>
      <c r="B12" s="72">
        <v>650981731.18</v>
      </c>
      <c r="C12" s="72">
        <v>13454965.58</v>
      </c>
      <c r="D12" s="66">
        <f t="shared" si="0"/>
        <v>637526765.5999999</v>
      </c>
      <c r="E12" s="72">
        <v>823095722</v>
      </c>
      <c r="F12" s="72">
        <v>182168</v>
      </c>
      <c r="G12" s="71">
        <f t="shared" si="1"/>
        <v>822913554</v>
      </c>
      <c r="H12" s="71">
        <v>513058988.86</v>
      </c>
      <c r="I12" s="72">
        <v>3627000</v>
      </c>
      <c r="J12" s="71">
        <f t="shared" si="3"/>
        <v>509431988.86</v>
      </c>
      <c r="K12" s="76">
        <f>ABS(J12/I12*100)</f>
        <v>14045.546977116075</v>
      </c>
    </row>
    <row r="13" spans="1:11" s="30" customFormat="1" ht="21.75" customHeight="1">
      <c r="A13" s="55" t="s">
        <v>25</v>
      </c>
      <c r="B13" s="72">
        <v>463823622.34</v>
      </c>
      <c r="C13" s="72">
        <v>1343349</v>
      </c>
      <c r="D13" s="66">
        <f t="shared" si="0"/>
        <v>462480273.34</v>
      </c>
      <c r="E13" s="72">
        <v>777255476.71</v>
      </c>
      <c r="F13" s="72">
        <v>843578</v>
      </c>
      <c r="G13" s="71">
        <f t="shared" si="1"/>
        <v>776411898.71</v>
      </c>
      <c r="H13" s="71">
        <f t="shared" si="2"/>
        <v>313931625.37000006</v>
      </c>
      <c r="I13" s="72">
        <v>104422000</v>
      </c>
      <c r="J13" s="71">
        <f t="shared" si="3"/>
        <v>209509625.37000006</v>
      </c>
      <c r="K13" s="76">
        <f>ABS(J13/I13*100)</f>
        <v>200.63743786749924</v>
      </c>
    </row>
    <row r="14" spans="1:11" s="41" customFormat="1" ht="21.75" customHeight="1">
      <c r="A14" s="56" t="s">
        <v>26</v>
      </c>
      <c r="B14" s="77">
        <v>63431291</v>
      </c>
      <c r="C14" s="77">
        <v>57607423</v>
      </c>
      <c r="D14" s="66">
        <f t="shared" si="0"/>
        <v>5823868</v>
      </c>
      <c r="E14" s="77">
        <v>2158238</v>
      </c>
      <c r="F14" s="77"/>
      <c r="G14" s="71">
        <f t="shared" si="1"/>
        <v>2158238</v>
      </c>
      <c r="H14" s="71">
        <f t="shared" si="2"/>
        <v>-3665630</v>
      </c>
      <c r="I14" s="77"/>
      <c r="J14" s="71">
        <f t="shared" si="3"/>
        <v>-3665630</v>
      </c>
      <c r="K14" s="76"/>
    </row>
    <row r="15" spans="1:255" s="63" customFormat="1" ht="23.25" customHeight="1">
      <c r="A15" s="57" t="s">
        <v>27</v>
      </c>
      <c r="B15" s="78">
        <v>861475036.55</v>
      </c>
      <c r="C15" s="78">
        <v>171142919.59</v>
      </c>
      <c r="D15" s="67">
        <f t="shared" si="0"/>
        <v>690332116.9599999</v>
      </c>
      <c r="E15" s="78">
        <v>931519438.88</v>
      </c>
      <c r="F15" s="78">
        <v>1891612</v>
      </c>
      <c r="G15" s="79">
        <f t="shared" si="1"/>
        <v>929627826.88</v>
      </c>
      <c r="H15" s="79">
        <v>747409404.89</v>
      </c>
      <c r="I15" s="78">
        <v>901209000</v>
      </c>
      <c r="J15" s="79">
        <f t="shared" si="3"/>
        <v>-153799595.11</v>
      </c>
      <c r="K15" s="80">
        <f>ABS(J15/I15*100)</f>
        <v>17.06591868367937</v>
      </c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  <c r="Y15" s="62"/>
      <c r="Z15" s="61"/>
      <c r="AA15" s="62"/>
      <c r="AB15" s="61"/>
      <c r="AC15" s="62"/>
      <c r="AD15" s="61"/>
      <c r="AE15" s="62"/>
      <c r="AF15" s="61"/>
      <c r="AG15" s="62"/>
      <c r="AH15" s="61"/>
      <c r="AI15" s="62"/>
      <c r="AJ15" s="61"/>
      <c r="AK15" s="62"/>
      <c r="AL15" s="61"/>
      <c r="AM15" s="62"/>
      <c r="AN15" s="61"/>
      <c r="AO15" s="62"/>
      <c r="AP15" s="61"/>
      <c r="AQ15" s="62"/>
      <c r="AR15" s="61"/>
      <c r="AS15" s="62"/>
      <c r="AT15" s="61"/>
      <c r="AU15" s="62"/>
      <c r="AV15" s="61"/>
      <c r="AW15" s="62"/>
      <c r="AX15" s="61"/>
      <c r="AY15" s="62"/>
      <c r="AZ15" s="61"/>
      <c r="BA15" s="62"/>
      <c r="BB15" s="61"/>
      <c r="BC15" s="62"/>
      <c r="BD15" s="61"/>
      <c r="BE15" s="62"/>
      <c r="BF15" s="61"/>
      <c r="BG15" s="62"/>
      <c r="BH15" s="61"/>
      <c r="BI15" s="62"/>
      <c r="BJ15" s="61"/>
      <c r="BK15" s="62"/>
      <c r="BL15" s="61"/>
      <c r="BM15" s="62"/>
      <c r="BN15" s="61"/>
      <c r="BO15" s="62"/>
      <c r="BP15" s="61"/>
      <c r="BQ15" s="62"/>
      <c r="BR15" s="61"/>
      <c r="BS15" s="62"/>
      <c r="BT15" s="61"/>
      <c r="BU15" s="62"/>
      <c r="BV15" s="61"/>
      <c r="BW15" s="62"/>
      <c r="BX15" s="61"/>
      <c r="BY15" s="62"/>
      <c r="BZ15" s="61"/>
      <c r="CA15" s="62"/>
      <c r="CB15" s="61"/>
      <c r="CC15" s="62"/>
      <c r="CD15" s="61"/>
      <c r="CE15" s="62"/>
      <c r="CF15" s="61"/>
      <c r="CG15" s="62"/>
      <c r="CH15" s="61"/>
      <c r="CI15" s="62"/>
      <c r="CJ15" s="61"/>
      <c r="CK15" s="62"/>
      <c r="CL15" s="61"/>
      <c r="CM15" s="62"/>
      <c r="CN15" s="61"/>
      <c r="CO15" s="62"/>
      <c r="CP15" s="61"/>
      <c r="CQ15" s="62"/>
      <c r="CR15" s="61"/>
      <c r="CS15" s="62"/>
      <c r="CT15" s="61"/>
      <c r="CU15" s="62"/>
      <c r="CV15" s="61"/>
      <c r="CW15" s="62"/>
      <c r="CX15" s="61"/>
      <c r="CY15" s="62"/>
      <c r="CZ15" s="61"/>
      <c r="DA15" s="62"/>
      <c r="DB15" s="61"/>
      <c r="DC15" s="62"/>
      <c r="DD15" s="61"/>
      <c r="DE15" s="62"/>
      <c r="DF15" s="61"/>
      <c r="DG15" s="62"/>
      <c r="DH15" s="61"/>
      <c r="DI15" s="62"/>
      <c r="DJ15" s="61"/>
      <c r="DK15" s="62"/>
      <c r="DL15" s="61"/>
      <c r="DM15" s="62"/>
      <c r="DN15" s="61"/>
      <c r="DO15" s="62"/>
      <c r="DP15" s="61"/>
      <c r="DQ15" s="62"/>
      <c r="DR15" s="61"/>
      <c r="DS15" s="62"/>
      <c r="DT15" s="61"/>
      <c r="DU15" s="62"/>
      <c r="DV15" s="61"/>
      <c r="DW15" s="62"/>
      <c r="DX15" s="61"/>
      <c r="DY15" s="62"/>
      <c r="DZ15" s="61"/>
      <c r="EA15" s="62"/>
      <c r="EB15" s="61"/>
      <c r="EC15" s="62"/>
      <c r="ED15" s="61"/>
      <c r="EE15" s="62"/>
      <c r="EF15" s="61"/>
      <c r="EG15" s="62"/>
      <c r="EH15" s="61"/>
      <c r="EI15" s="62"/>
      <c r="EJ15" s="61"/>
      <c r="EK15" s="62"/>
      <c r="EL15" s="61"/>
      <c r="EM15" s="62"/>
      <c r="EN15" s="61"/>
      <c r="EO15" s="62"/>
      <c r="EP15" s="61"/>
      <c r="EQ15" s="62"/>
      <c r="ER15" s="61"/>
      <c r="ES15" s="62"/>
      <c r="ET15" s="61"/>
      <c r="EU15" s="62"/>
      <c r="EV15" s="61"/>
      <c r="EW15" s="62"/>
      <c r="EX15" s="61"/>
      <c r="EY15" s="62"/>
      <c r="EZ15" s="61"/>
      <c r="FA15" s="62"/>
      <c r="FB15" s="61"/>
      <c r="FC15" s="62"/>
      <c r="FD15" s="61"/>
      <c r="FE15" s="62"/>
      <c r="FF15" s="61"/>
      <c r="FG15" s="62"/>
      <c r="FH15" s="61"/>
      <c r="FI15" s="62"/>
      <c r="FJ15" s="61"/>
      <c r="FK15" s="62"/>
      <c r="FL15" s="61"/>
      <c r="FM15" s="62"/>
      <c r="FN15" s="61"/>
      <c r="FO15" s="62"/>
      <c r="FP15" s="61"/>
      <c r="FQ15" s="62"/>
      <c r="FR15" s="61"/>
      <c r="FS15" s="62"/>
      <c r="FT15" s="61"/>
      <c r="FU15" s="62"/>
      <c r="FV15" s="61"/>
      <c r="FW15" s="62"/>
      <c r="FX15" s="61"/>
      <c r="FY15" s="62"/>
      <c r="FZ15" s="61"/>
      <c r="GA15" s="62"/>
      <c r="GB15" s="61"/>
      <c r="GC15" s="62"/>
      <c r="GD15" s="61"/>
      <c r="GE15" s="62"/>
      <c r="GF15" s="61"/>
      <c r="GG15" s="62"/>
      <c r="GH15" s="61"/>
      <c r="GI15" s="62"/>
      <c r="GJ15" s="61"/>
      <c r="GK15" s="62"/>
      <c r="GL15" s="61"/>
      <c r="GM15" s="62"/>
      <c r="GN15" s="61"/>
      <c r="GO15" s="62"/>
      <c r="GP15" s="61"/>
      <c r="GQ15" s="62"/>
      <c r="GR15" s="61"/>
      <c r="GS15" s="62"/>
      <c r="GT15" s="61"/>
      <c r="GU15" s="62"/>
      <c r="GV15" s="61"/>
      <c r="GW15" s="62"/>
      <c r="GX15" s="61"/>
      <c r="GY15" s="62"/>
      <c r="GZ15" s="61"/>
      <c r="HA15" s="62"/>
      <c r="HB15" s="61"/>
      <c r="HC15" s="62"/>
      <c r="HD15" s="61"/>
      <c r="HE15" s="62"/>
      <c r="HF15" s="61"/>
      <c r="HG15" s="62"/>
      <c r="HH15" s="61"/>
      <c r="HI15" s="62"/>
      <c r="HJ15" s="61"/>
      <c r="HK15" s="62"/>
      <c r="HL15" s="61"/>
      <c r="HM15" s="62"/>
      <c r="HN15" s="61"/>
      <c r="HO15" s="62"/>
      <c r="HP15" s="61"/>
      <c r="HQ15" s="62"/>
      <c r="HR15" s="61"/>
      <c r="HS15" s="62"/>
      <c r="HT15" s="61"/>
      <c r="HU15" s="62"/>
      <c r="HV15" s="61"/>
      <c r="HW15" s="62"/>
      <c r="HX15" s="61"/>
      <c r="HY15" s="62"/>
      <c r="HZ15" s="61"/>
      <c r="IA15" s="62"/>
      <c r="IB15" s="61"/>
      <c r="IC15" s="62"/>
      <c r="ID15" s="61"/>
      <c r="IE15" s="62"/>
      <c r="IF15" s="61"/>
      <c r="IG15" s="62"/>
      <c r="IH15" s="61"/>
      <c r="II15" s="62"/>
      <c r="IJ15" s="61"/>
      <c r="IK15" s="62"/>
      <c r="IL15" s="61"/>
      <c r="IM15" s="62"/>
      <c r="IN15" s="61"/>
      <c r="IO15" s="62"/>
      <c r="IP15" s="61"/>
      <c r="IQ15" s="62"/>
      <c r="IR15" s="61"/>
      <c r="IS15" s="62"/>
      <c r="IT15" s="61"/>
      <c r="IU15" s="62"/>
    </row>
    <row r="16" spans="1:255" s="41" customFormat="1" ht="21.75" customHeight="1">
      <c r="A16" s="57" t="s">
        <v>28</v>
      </c>
      <c r="B16" s="81">
        <v>57182958.5</v>
      </c>
      <c r="C16" s="81">
        <v>19113067.4</v>
      </c>
      <c r="D16" s="66">
        <f t="shared" si="0"/>
        <v>38069891.1</v>
      </c>
      <c r="E16" s="81">
        <v>57652637</v>
      </c>
      <c r="F16" s="81"/>
      <c r="G16" s="71">
        <f t="shared" si="1"/>
        <v>57652637</v>
      </c>
      <c r="H16" s="71">
        <f t="shared" si="2"/>
        <v>19582745.9</v>
      </c>
      <c r="I16" s="81">
        <v>105155000</v>
      </c>
      <c r="J16" s="71">
        <f t="shared" si="3"/>
        <v>-85572254.1</v>
      </c>
      <c r="K16" s="76">
        <f>ABS(J16/I16*100)</f>
        <v>81.37725652608054</v>
      </c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3"/>
      <c r="AS16" s="42"/>
      <c r="AT16" s="43"/>
      <c r="AU16" s="42"/>
      <c r="AV16" s="43"/>
      <c r="AW16" s="42"/>
      <c r="AX16" s="43"/>
      <c r="AY16" s="42"/>
      <c r="AZ16" s="43"/>
      <c r="BA16" s="42"/>
      <c r="BB16" s="43"/>
      <c r="BC16" s="42"/>
      <c r="BD16" s="43"/>
      <c r="BE16" s="42"/>
      <c r="BF16" s="43"/>
      <c r="BG16" s="42"/>
      <c r="BH16" s="43"/>
      <c r="BI16" s="42"/>
      <c r="BJ16" s="43"/>
      <c r="BK16" s="42"/>
      <c r="BL16" s="43"/>
      <c r="BM16" s="42"/>
      <c r="BN16" s="43"/>
      <c r="BO16" s="42"/>
      <c r="BP16" s="43"/>
      <c r="BQ16" s="42"/>
      <c r="BR16" s="43"/>
      <c r="BS16" s="42"/>
      <c r="BT16" s="43"/>
      <c r="BU16" s="42"/>
      <c r="BV16" s="43"/>
      <c r="BW16" s="42"/>
      <c r="BX16" s="43"/>
      <c r="BY16" s="42"/>
      <c r="BZ16" s="43"/>
      <c r="CA16" s="42"/>
      <c r="CB16" s="43"/>
      <c r="CC16" s="42"/>
      <c r="CD16" s="43"/>
      <c r="CE16" s="42"/>
      <c r="CF16" s="43"/>
      <c r="CG16" s="42"/>
      <c r="CH16" s="43"/>
      <c r="CI16" s="42"/>
      <c r="CJ16" s="43"/>
      <c r="CK16" s="42"/>
      <c r="CL16" s="43"/>
      <c r="CM16" s="42"/>
      <c r="CN16" s="43"/>
      <c r="CO16" s="42"/>
      <c r="CP16" s="43"/>
      <c r="CQ16" s="42"/>
      <c r="CR16" s="43"/>
      <c r="CS16" s="42"/>
      <c r="CT16" s="43"/>
      <c r="CU16" s="42"/>
      <c r="CV16" s="43"/>
      <c r="CW16" s="42"/>
      <c r="CX16" s="43"/>
      <c r="CY16" s="42"/>
      <c r="CZ16" s="43"/>
      <c r="DA16" s="42"/>
      <c r="DB16" s="43"/>
      <c r="DC16" s="42"/>
      <c r="DD16" s="43"/>
      <c r="DE16" s="42"/>
      <c r="DF16" s="43"/>
      <c r="DG16" s="42"/>
      <c r="DH16" s="43"/>
      <c r="DI16" s="42"/>
      <c r="DJ16" s="43"/>
      <c r="DK16" s="42"/>
      <c r="DL16" s="43"/>
      <c r="DM16" s="42"/>
      <c r="DN16" s="43"/>
      <c r="DO16" s="42"/>
      <c r="DP16" s="43"/>
      <c r="DQ16" s="42"/>
      <c r="DR16" s="43"/>
      <c r="DS16" s="42"/>
      <c r="DT16" s="43"/>
      <c r="DU16" s="42"/>
      <c r="DV16" s="43"/>
      <c r="DW16" s="42"/>
      <c r="DX16" s="43"/>
      <c r="DY16" s="42"/>
      <c r="DZ16" s="43"/>
      <c r="EA16" s="42"/>
      <c r="EB16" s="43"/>
      <c r="EC16" s="42"/>
      <c r="ED16" s="43"/>
      <c r="EE16" s="42"/>
      <c r="EF16" s="43"/>
      <c r="EG16" s="42"/>
      <c r="EH16" s="43"/>
      <c r="EI16" s="42"/>
      <c r="EJ16" s="43"/>
      <c r="EK16" s="42"/>
      <c r="EL16" s="43"/>
      <c r="EM16" s="42"/>
      <c r="EN16" s="43"/>
      <c r="EO16" s="42"/>
      <c r="EP16" s="43"/>
      <c r="EQ16" s="42"/>
      <c r="ER16" s="43"/>
      <c r="ES16" s="42"/>
      <c r="ET16" s="43"/>
      <c r="EU16" s="42"/>
      <c r="EV16" s="43"/>
      <c r="EW16" s="42"/>
      <c r="EX16" s="43"/>
      <c r="EY16" s="42"/>
      <c r="EZ16" s="43"/>
      <c r="FA16" s="42"/>
      <c r="FB16" s="43"/>
      <c r="FC16" s="42"/>
      <c r="FD16" s="43"/>
      <c r="FE16" s="42"/>
      <c r="FF16" s="43"/>
      <c r="FG16" s="42"/>
      <c r="FH16" s="43"/>
      <c r="FI16" s="42"/>
      <c r="FJ16" s="43"/>
      <c r="FK16" s="42"/>
      <c r="FL16" s="43"/>
      <c r="FM16" s="42"/>
      <c r="FN16" s="43"/>
      <c r="FO16" s="42"/>
      <c r="FP16" s="43"/>
      <c r="FQ16" s="42"/>
      <c r="FR16" s="43"/>
      <c r="FS16" s="42"/>
      <c r="FT16" s="43"/>
      <c r="FU16" s="42"/>
      <c r="FV16" s="43"/>
      <c r="FW16" s="42"/>
      <c r="FX16" s="43"/>
      <c r="FY16" s="42"/>
      <c r="FZ16" s="43"/>
      <c r="GA16" s="42"/>
      <c r="GB16" s="43"/>
      <c r="GC16" s="42"/>
      <c r="GD16" s="43"/>
      <c r="GE16" s="42"/>
      <c r="GF16" s="43"/>
      <c r="GG16" s="42"/>
      <c r="GH16" s="43"/>
      <c r="GI16" s="42"/>
      <c r="GJ16" s="43"/>
      <c r="GK16" s="42"/>
      <c r="GL16" s="43"/>
      <c r="GM16" s="42"/>
      <c r="GN16" s="43"/>
      <c r="GO16" s="42"/>
      <c r="GP16" s="43"/>
      <c r="GQ16" s="42"/>
      <c r="GR16" s="43"/>
      <c r="GS16" s="42"/>
      <c r="GT16" s="43"/>
      <c r="GU16" s="42"/>
      <c r="GV16" s="43"/>
      <c r="GW16" s="42"/>
      <c r="GX16" s="43"/>
      <c r="GY16" s="42"/>
      <c r="GZ16" s="43"/>
      <c r="HA16" s="42"/>
      <c r="HB16" s="43"/>
      <c r="HC16" s="42"/>
      <c r="HD16" s="43"/>
      <c r="HE16" s="42"/>
      <c r="HF16" s="43"/>
      <c r="HG16" s="42"/>
      <c r="HH16" s="43"/>
      <c r="HI16" s="42"/>
      <c r="HJ16" s="43"/>
      <c r="HK16" s="42"/>
      <c r="HL16" s="43"/>
      <c r="HM16" s="42"/>
      <c r="HN16" s="43"/>
      <c r="HO16" s="42"/>
      <c r="HP16" s="43"/>
      <c r="HQ16" s="42"/>
      <c r="HR16" s="43"/>
      <c r="HS16" s="42"/>
      <c r="HT16" s="43"/>
      <c r="HU16" s="42"/>
      <c r="HV16" s="43"/>
      <c r="HW16" s="42"/>
      <c r="HX16" s="43"/>
      <c r="HY16" s="42"/>
      <c r="HZ16" s="43"/>
      <c r="IA16" s="42"/>
      <c r="IB16" s="43"/>
      <c r="IC16" s="42"/>
      <c r="ID16" s="43"/>
      <c r="IE16" s="42"/>
      <c r="IF16" s="43"/>
      <c r="IG16" s="42"/>
      <c r="IH16" s="43"/>
      <c r="II16" s="42"/>
      <c r="IJ16" s="43"/>
      <c r="IK16" s="42"/>
      <c r="IL16" s="43"/>
      <c r="IM16" s="42"/>
      <c r="IN16" s="43"/>
      <c r="IO16" s="42"/>
      <c r="IP16" s="43"/>
      <c r="IQ16" s="42"/>
      <c r="IR16" s="43"/>
      <c r="IS16" s="42"/>
      <c r="IT16" s="43"/>
      <c r="IU16" s="42"/>
    </row>
    <row r="17" spans="1:255" s="27" customFormat="1" ht="30" customHeight="1">
      <c r="A17" s="29"/>
      <c r="B17" s="82"/>
      <c r="C17" s="72"/>
      <c r="D17" s="66">
        <f t="shared" si="0"/>
        <v>0</v>
      </c>
      <c r="E17" s="72"/>
      <c r="F17" s="82"/>
      <c r="G17" s="71">
        <f t="shared" si="1"/>
        <v>0</v>
      </c>
      <c r="H17" s="71">
        <f t="shared" si="2"/>
        <v>0</v>
      </c>
      <c r="I17" s="72"/>
      <c r="J17" s="71">
        <f t="shared" si="3"/>
        <v>0</v>
      </c>
      <c r="K17" s="76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28"/>
      <c r="DR17" s="29"/>
      <c r="DS17" s="28"/>
      <c r="DT17" s="29"/>
      <c r="DU17" s="28"/>
      <c r="DV17" s="29"/>
      <c r="DW17" s="28"/>
      <c r="DX17" s="29"/>
      <c r="DY17" s="28"/>
      <c r="DZ17" s="29"/>
      <c r="EA17" s="28"/>
      <c r="EB17" s="29"/>
      <c r="EC17" s="28"/>
      <c r="ED17" s="29"/>
      <c r="EE17" s="28"/>
      <c r="EF17" s="29"/>
      <c r="EG17" s="28"/>
      <c r="EH17" s="29"/>
      <c r="EI17" s="28"/>
      <c r="EJ17" s="29"/>
      <c r="EK17" s="28"/>
      <c r="EL17" s="29"/>
      <c r="EM17" s="28"/>
      <c r="EN17" s="29"/>
      <c r="EO17" s="28"/>
      <c r="EP17" s="29"/>
      <c r="EQ17" s="28"/>
      <c r="ER17" s="29"/>
      <c r="ES17" s="28"/>
      <c r="ET17" s="29"/>
      <c r="EU17" s="28"/>
      <c r="EV17" s="29"/>
      <c r="EW17" s="28"/>
      <c r="EX17" s="29"/>
      <c r="EY17" s="28"/>
      <c r="EZ17" s="29"/>
      <c r="FA17" s="28"/>
      <c r="FB17" s="29"/>
      <c r="FC17" s="28"/>
      <c r="FD17" s="29"/>
      <c r="FE17" s="28"/>
      <c r="FF17" s="29"/>
      <c r="FG17" s="28"/>
      <c r="FH17" s="29"/>
      <c r="FI17" s="28"/>
      <c r="FJ17" s="29"/>
      <c r="FK17" s="28"/>
      <c r="FL17" s="29"/>
      <c r="FM17" s="28"/>
      <c r="FN17" s="29"/>
      <c r="FO17" s="28"/>
      <c r="FP17" s="29"/>
      <c r="FQ17" s="28"/>
      <c r="FR17" s="29"/>
      <c r="FS17" s="28"/>
      <c r="FT17" s="29"/>
      <c r="FU17" s="28"/>
      <c r="FV17" s="29"/>
      <c r="FW17" s="28"/>
      <c r="FX17" s="29"/>
      <c r="FY17" s="28"/>
      <c r="FZ17" s="29"/>
      <c r="GA17" s="28"/>
      <c r="GB17" s="29"/>
      <c r="GC17" s="28"/>
      <c r="GD17" s="29"/>
      <c r="GE17" s="28"/>
      <c r="GF17" s="29"/>
      <c r="GG17" s="28"/>
      <c r="GH17" s="29"/>
      <c r="GI17" s="28"/>
      <c r="GJ17" s="29"/>
      <c r="GK17" s="28"/>
      <c r="GL17" s="29"/>
      <c r="GM17" s="28"/>
      <c r="GN17" s="29"/>
      <c r="GO17" s="28"/>
      <c r="GP17" s="29"/>
      <c r="GQ17" s="28"/>
      <c r="GR17" s="29"/>
      <c r="GS17" s="28"/>
      <c r="GT17" s="29"/>
      <c r="GU17" s="28"/>
      <c r="GV17" s="29"/>
      <c r="GW17" s="28"/>
      <c r="GX17" s="29"/>
      <c r="GY17" s="28"/>
      <c r="GZ17" s="29"/>
      <c r="HA17" s="28"/>
      <c r="HB17" s="29"/>
      <c r="HC17" s="28"/>
      <c r="HD17" s="29"/>
      <c r="HE17" s="28"/>
      <c r="HF17" s="29"/>
      <c r="HG17" s="28"/>
      <c r="HH17" s="29"/>
      <c r="HI17" s="28"/>
      <c r="HJ17" s="29"/>
      <c r="HK17" s="28"/>
      <c r="HL17" s="29"/>
      <c r="HM17" s="28"/>
      <c r="HN17" s="29"/>
      <c r="HO17" s="28"/>
      <c r="HP17" s="29"/>
      <c r="HQ17" s="28"/>
      <c r="HR17" s="29"/>
      <c r="HS17" s="28"/>
      <c r="HT17" s="29"/>
      <c r="HU17" s="28"/>
      <c r="HV17" s="29"/>
      <c r="HW17" s="28"/>
      <c r="HX17" s="29"/>
      <c r="HY17" s="28"/>
      <c r="HZ17" s="29"/>
      <c r="IA17" s="28"/>
      <c r="IB17" s="29"/>
      <c r="IC17" s="28"/>
      <c r="ID17" s="29"/>
      <c r="IE17" s="28"/>
      <c r="IF17" s="29"/>
      <c r="IG17" s="28"/>
      <c r="IH17" s="29"/>
      <c r="II17" s="28"/>
      <c r="IJ17" s="29"/>
      <c r="IK17" s="28"/>
      <c r="IL17" s="29"/>
      <c r="IM17" s="28"/>
      <c r="IN17" s="29"/>
      <c r="IO17" s="28"/>
      <c r="IP17" s="29"/>
      <c r="IQ17" s="28"/>
      <c r="IR17" s="29"/>
      <c r="IS17" s="28"/>
      <c r="IT17" s="29"/>
      <c r="IU17" s="28"/>
    </row>
    <row r="18" spans="1:11" s="30" customFormat="1" ht="21.75" customHeight="1">
      <c r="A18" s="25" t="s">
        <v>18</v>
      </c>
      <c r="B18" s="75">
        <f>SUM(B20:B26)</f>
        <v>1097201291.7</v>
      </c>
      <c r="C18" s="75">
        <f>SUM(C20:C26)</f>
        <v>38240422.7</v>
      </c>
      <c r="D18" s="66">
        <f t="shared" si="0"/>
        <v>1058960869</v>
      </c>
      <c r="E18" s="75">
        <f>SUM(E20:E27)</f>
        <v>1537437910</v>
      </c>
      <c r="F18" s="75">
        <f>SUM(F20:F27)</f>
        <v>237708277.6</v>
      </c>
      <c r="G18" s="68">
        <f t="shared" si="1"/>
        <v>1299729632.4</v>
      </c>
      <c r="H18" s="68">
        <f t="shared" si="2"/>
        <v>240768763.4000001</v>
      </c>
      <c r="I18" s="75">
        <f>SUM(I20:I27)</f>
        <v>180936000</v>
      </c>
      <c r="J18" s="68">
        <f t="shared" si="3"/>
        <v>59832763.400000095</v>
      </c>
      <c r="K18" s="83">
        <f>ABS(J18/I18*100)</f>
        <v>33.06846807711019</v>
      </c>
    </row>
    <row r="19" spans="1:11" s="30" customFormat="1" ht="9.75" customHeight="1">
      <c r="A19" s="25"/>
      <c r="B19" s="75"/>
      <c r="C19" s="75"/>
      <c r="D19" s="66"/>
      <c r="E19" s="75"/>
      <c r="F19" s="75"/>
      <c r="G19" s="68"/>
      <c r="H19" s="68"/>
      <c r="I19" s="75"/>
      <c r="J19" s="68"/>
      <c r="K19" s="83"/>
    </row>
    <row r="20" spans="1:21" s="41" customFormat="1" ht="31.5" customHeight="1">
      <c r="A20" s="88" t="s">
        <v>42</v>
      </c>
      <c r="B20" s="77">
        <v>51740770.9</v>
      </c>
      <c r="C20" s="77">
        <v>137757.9</v>
      </c>
      <c r="D20" s="66">
        <f t="shared" si="0"/>
        <v>51603013</v>
      </c>
      <c r="E20" s="77">
        <v>69644340</v>
      </c>
      <c r="F20" s="77">
        <v>8468864</v>
      </c>
      <c r="G20" s="71">
        <f t="shared" si="1"/>
        <v>61175476</v>
      </c>
      <c r="H20" s="71">
        <f t="shared" si="2"/>
        <v>9572463</v>
      </c>
      <c r="I20" s="77"/>
      <c r="J20" s="71">
        <f t="shared" si="3"/>
        <v>9572463</v>
      </c>
      <c r="K20" s="84"/>
      <c r="L20" s="44"/>
      <c r="M20" s="45"/>
      <c r="O20" s="45"/>
      <c r="P20" s="45"/>
      <c r="Q20" s="45"/>
      <c r="S20" s="45"/>
      <c r="T20" s="45"/>
      <c r="U20" s="45"/>
    </row>
    <row r="21" spans="1:21" s="41" customFormat="1" ht="8.25" customHeight="1">
      <c r="A21" s="88"/>
      <c r="B21" s="77"/>
      <c r="C21" s="77"/>
      <c r="D21" s="66"/>
      <c r="E21" s="77"/>
      <c r="F21" s="77"/>
      <c r="G21" s="71"/>
      <c r="H21" s="71"/>
      <c r="I21" s="77"/>
      <c r="J21" s="71"/>
      <c r="K21" s="84"/>
      <c r="L21" s="44"/>
      <c r="M21" s="45"/>
      <c r="O21" s="45"/>
      <c r="P21" s="45"/>
      <c r="Q21" s="45"/>
      <c r="S21" s="45"/>
      <c r="T21" s="45"/>
      <c r="U21" s="45"/>
    </row>
    <row r="22" spans="1:21" s="41" customFormat="1" ht="30.75" customHeight="1">
      <c r="A22" s="89" t="s">
        <v>43</v>
      </c>
      <c r="B22" s="77">
        <v>69614500.8</v>
      </c>
      <c r="C22" s="77">
        <v>30808086.8</v>
      </c>
      <c r="D22" s="66">
        <f t="shared" si="0"/>
        <v>38806414</v>
      </c>
      <c r="E22" s="77">
        <v>70855370</v>
      </c>
      <c r="F22" s="77"/>
      <c r="G22" s="71">
        <f t="shared" si="1"/>
        <v>70855370</v>
      </c>
      <c r="H22" s="71">
        <f t="shared" si="2"/>
        <v>32048956</v>
      </c>
      <c r="I22" s="77"/>
      <c r="J22" s="71">
        <f t="shared" si="3"/>
        <v>32048956</v>
      </c>
      <c r="K22" s="85"/>
      <c r="L22" s="44"/>
      <c r="M22" s="45"/>
      <c r="O22" s="45"/>
      <c r="P22" s="45"/>
      <c r="Q22" s="45"/>
      <c r="S22" s="45"/>
      <c r="T22" s="45"/>
      <c r="U22" s="45"/>
    </row>
    <row r="23" spans="1:21" s="41" customFormat="1" ht="9.75" customHeight="1">
      <c r="A23" s="89"/>
      <c r="B23" s="77"/>
      <c r="C23" s="77"/>
      <c r="D23" s="66"/>
      <c r="E23" s="77"/>
      <c r="F23" s="77"/>
      <c r="G23" s="71"/>
      <c r="H23" s="71"/>
      <c r="I23" s="77"/>
      <c r="J23" s="71"/>
      <c r="K23" s="85"/>
      <c r="L23" s="44"/>
      <c r="M23" s="45"/>
      <c r="O23" s="45"/>
      <c r="P23" s="45"/>
      <c r="Q23" s="45"/>
      <c r="S23" s="45"/>
      <c r="T23" s="45"/>
      <c r="U23" s="45"/>
    </row>
    <row r="24" spans="1:21" s="41" customFormat="1" ht="30.75" customHeight="1">
      <c r="A24" s="89" t="s">
        <v>44</v>
      </c>
      <c r="B24" s="77">
        <v>714038957</v>
      </c>
      <c r="C24" s="77"/>
      <c r="D24" s="66">
        <f t="shared" si="0"/>
        <v>714038957</v>
      </c>
      <c r="E24" s="77">
        <v>1101804099</v>
      </c>
      <c r="F24" s="77">
        <v>181252008</v>
      </c>
      <c r="G24" s="71">
        <f t="shared" si="1"/>
        <v>920552091</v>
      </c>
      <c r="H24" s="71">
        <v>604982422</v>
      </c>
      <c r="I24" s="77">
        <v>172276000</v>
      </c>
      <c r="J24" s="71">
        <f t="shared" si="3"/>
        <v>432706422</v>
      </c>
      <c r="K24" s="85">
        <f>ABS(J24/I24*100)</f>
        <v>251.17046019178528</v>
      </c>
      <c r="L24" s="44"/>
      <c r="M24" s="45"/>
      <c r="O24" s="45"/>
      <c r="P24" s="45"/>
      <c r="Q24" s="45"/>
      <c r="S24" s="45"/>
      <c r="T24" s="45"/>
      <c r="U24" s="45"/>
    </row>
    <row r="25" spans="1:21" s="41" customFormat="1" ht="9.75" customHeight="1">
      <c r="A25" s="89"/>
      <c r="B25" s="77"/>
      <c r="C25" s="77"/>
      <c r="D25" s="66"/>
      <c r="E25" s="77"/>
      <c r="F25" s="77"/>
      <c r="G25" s="71"/>
      <c r="H25" s="71"/>
      <c r="I25" s="77"/>
      <c r="J25" s="71"/>
      <c r="K25" s="85"/>
      <c r="L25" s="44"/>
      <c r="M25" s="45"/>
      <c r="O25" s="45"/>
      <c r="P25" s="45"/>
      <c r="Q25" s="45"/>
      <c r="S25" s="45"/>
      <c r="T25" s="45"/>
      <c r="U25" s="45"/>
    </row>
    <row r="26" spans="1:21" s="30" customFormat="1" ht="21.75" customHeight="1">
      <c r="A26" s="55" t="s">
        <v>29</v>
      </c>
      <c r="B26" s="72">
        <v>261807063</v>
      </c>
      <c r="C26" s="72">
        <v>7294578</v>
      </c>
      <c r="D26" s="66">
        <f t="shared" si="0"/>
        <v>254512485</v>
      </c>
      <c r="E26" s="72">
        <v>293508869</v>
      </c>
      <c r="F26" s="72">
        <v>47987405.6</v>
      </c>
      <c r="G26" s="71">
        <f t="shared" si="1"/>
        <v>245521463.4</v>
      </c>
      <c r="H26" s="71">
        <v>150246232.9</v>
      </c>
      <c r="I26" s="72">
        <v>8660000</v>
      </c>
      <c r="J26" s="71">
        <f t="shared" si="3"/>
        <v>141586232.9</v>
      </c>
      <c r="K26" s="76">
        <f>ABS(J26/I26*100)</f>
        <v>1634.9449526558892</v>
      </c>
      <c r="L26" s="46"/>
      <c r="M26" s="38"/>
      <c r="O26" s="38"/>
      <c r="P26" s="38"/>
      <c r="Q26" s="38"/>
      <c r="S26" s="38"/>
      <c r="T26" s="38"/>
      <c r="U26" s="38"/>
    </row>
    <row r="27" spans="1:21" s="30" customFormat="1" ht="21.75" customHeight="1">
      <c r="A27" s="55" t="s">
        <v>36</v>
      </c>
      <c r="B27" s="72">
        <v>1160880</v>
      </c>
      <c r="C27" s="72"/>
      <c r="D27" s="66">
        <f t="shared" si="0"/>
        <v>1160880</v>
      </c>
      <c r="E27" s="72">
        <v>1625232</v>
      </c>
      <c r="F27" s="72"/>
      <c r="G27" s="71">
        <f t="shared" si="1"/>
        <v>1625232</v>
      </c>
      <c r="H27" s="71">
        <f t="shared" si="2"/>
        <v>464352</v>
      </c>
      <c r="I27" s="72"/>
      <c r="J27" s="71">
        <f t="shared" si="3"/>
        <v>464352</v>
      </c>
      <c r="K27" s="76"/>
      <c r="L27" s="46"/>
      <c r="M27" s="38"/>
      <c r="O27" s="38"/>
      <c r="P27" s="38"/>
      <c r="Q27" s="38"/>
      <c r="S27" s="38"/>
      <c r="T27" s="38"/>
      <c r="U27" s="38"/>
    </row>
    <row r="28" spans="1:21" ht="20.25" customHeight="1">
      <c r="A28" s="33"/>
      <c r="B28" s="72"/>
      <c r="C28" s="72"/>
      <c r="D28" s="66">
        <f t="shared" si="0"/>
        <v>0</v>
      </c>
      <c r="E28" s="72"/>
      <c r="F28" s="72"/>
      <c r="G28" s="71">
        <f t="shared" si="1"/>
        <v>0</v>
      </c>
      <c r="H28" s="71">
        <f t="shared" si="2"/>
        <v>0</v>
      </c>
      <c r="I28" s="72"/>
      <c r="J28" s="71">
        <f t="shared" si="3"/>
        <v>0</v>
      </c>
      <c r="K28" s="74"/>
      <c r="L28" s="31"/>
      <c r="M28" s="32"/>
      <c r="O28" s="32"/>
      <c r="P28" s="32"/>
      <c r="Q28" s="32"/>
      <c r="S28" s="32"/>
      <c r="T28" s="32"/>
      <c r="U28" s="32"/>
    </row>
    <row r="29" spans="1:12" s="30" customFormat="1" ht="27" customHeight="1">
      <c r="A29" s="25" t="s">
        <v>19</v>
      </c>
      <c r="B29" s="75">
        <f>SUM(B30:B36)</f>
        <v>11205141655.140001</v>
      </c>
      <c r="C29" s="75">
        <f>SUM(C30:C36)</f>
        <v>535879729.18</v>
      </c>
      <c r="D29" s="69">
        <f t="shared" si="0"/>
        <v>10669261925.960001</v>
      </c>
      <c r="E29" s="75">
        <f>SUM(E30:E36)</f>
        <v>11573047782</v>
      </c>
      <c r="F29" s="75">
        <f>SUM(F30:F36)</f>
        <v>8493510</v>
      </c>
      <c r="G29" s="68">
        <f t="shared" si="1"/>
        <v>11564554272</v>
      </c>
      <c r="H29" s="68">
        <f t="shared" si="2"/>
        <v>895292346.039999</v>
      </c>
      <c r="I29" s="75">
        <f>SUM(I30:I36)</f>
        <v>1521110000</v>
      </c>
      <c r="J29" s="68">
        <f t="shared" si="3"/>
        <v>-625817653.960001</v>
      </c>
      <c r="K29" s="70">
        <f>ABS(J29/I29*100)</f>
        <v>41.14216946571918</v>
      </c>
      <c r="L29" s="60"/>
    </row>
    <row r="30" spans="1:21" s="30" customFormat="1" ht="20.25" customHeight="1">
      <c r="A30" s="58" t="s">
        <v>37</v>
      </c>
      <c r="B30" s="72"/>
      <c r="C30" s="72"/>
      <c r="D30" s="66">
        <f t="shared" si="0"/>
        <v>0</v>
      </c>
      <c r="E30" s="72"/>
      <c r="F30" s="72"/>
      <c r="G30" s="71">
        <f t="shared" si="1"/>
        <v>0</v>
      </c>
      <c r="H30" s="71">
        <f t="shared" si="2"/>
        <v>0</v>
      </c>
      <c r="I30" s="72">
        <v>2553000</v>
      </c>
      <c r="J30" s="71">
        <f t="shared" si="3"/>
        <v>-2553000</v>
      </c>
      <c r="K30" s="74">
        <f>ABS(J30/I30*100)</f>
        <v>100</v>
      </c>
      <c r="L30" s="38"/>
      <c r="M30" s="38"/>
      <c r="O30" s="38"/>
      <c r="P30" s="38"/>
      <c r="Q30" s="38"/>
      <c r="S30" s="38"/>
      <c r="T30" s="38"/>
      <c r="U30" s="38"/>
    </row>
    <row r="31" spans="1:21" s="30" customFormat="1" ht="21.75" customHeight="1">
      <c r="A31" s="55" t="s">
        <v>30</v>
      </c>
      <c r="B31" s="72">
        <v>4859888.48</v>
      </c>
      <c r="C31" s="72">
        <v>126666</v>
      </c>
      <c r="D31" s="66">
        <f t="shared" si="0"/>
        <v>4733222.48</v>
      </c>
      <c r="E31" s="72">
        <v>5209988</v>
      </c>
      <c r="F31" s="72"/>
      <c r="G31" s="71">
        <f t="shared" si="1"/>
        <v>5209988</v>
      </c>
      <c r="H31" s="71">
        <f t="shared" si="2"/>
        <v>476765.51999999955</v>
      </c>
      <c r="I31" s="86">
        <v>8531000</v>
      </c>
      <c r="J31" s="71">
        <f t="shared" si="3"/>
        <v>-8054234.48</v>
      </c>
      <c r="K31" s="76">
        <f>ABS(J31/I31*100)</f>
        <v>94.41137592310398</v>
      </c>
      <c r="L31" s="46"/>
      <c r="M31" s="38"/>
      <c r="O31" s="38"/>
      <c r="P31" s="38"/>
      <c r="Q31" s="38"/>
      <c r="S31" s="38"/>
      <c r="T31" s="38"/>
      <c r="U31" s="38"/>
    </row>
    <row r="32" spans="1:21" s="30" customFormat="1" ht="21.75" customHeight="1">
      <c r="A32" s="55" t="s">
        <v>31</v>
      </c>
      <c r="B32" s="72">
        <v>10602031131.7</v>
      </c>
      <c r="C32" s="72">
        <v>52294279.8</v>
      </c>
      <c r="D32" s="66">
        <f t="shared" si="0"/>
        <v>10549736851.900002</v>
      </c>
      <c r="E32" s="72">
        <v>11386873281</v>
      </c>
      <c r="F32" s="72">
        <v>8459790</v>
      </c>
      <c r="G32" s="71">
        <f t="shared" si="1"/>
        <v>11378413491</v>
      </c>
      <c r="H32" s="71">
        <f t="shared" si="2"/>
        <v>828676639.0999985</v>
      </c>
      <c r="I32" s="72">
        <v>1510698000</v>
      </c>
      <c r="J32" s="71">
        <f t="shared" si="3"/>
        <v>-682021360.9000015</v>
      </c>
      <c r="K32" s="76">
        <f>ABS(J32/I32*100)</f>
        <v>45.146108679564115</v>
      </c>
      <c r="L32" s="46"/>
      <c r="M32" s="38"/>
      <c r="O32" s="38"/>
      <c r="P32" s="38"/>
      <c r="Q32" s="38"/>
      <c r="S32" s="38"/>
      <c r="T32" s="38"/>
      <c r="U32" s="38"/>
    </row>
    <row r="33" spans="1:21" s="30" customFormat="1" ht="21.75" customHeight="1">
      <c r="A33" s="55" t="s">
        <v>32</v>
      </c>
      <c r="B33" s="72">
        <v>73355712.33</v>
      </c>
      <c r="C33" s="72">
        <v>60579387</v>
      </c>
      <c r="D33" s="66">
        <f t="shared" si="0"/>
        <v>12776325.329999998</v>
      </c>
      <c r="E33" s="72">
        <v>11178126</v>
      </c>
      <c r="F33" s="72"/>
      <c r="G33" s="71">
        <f t="shared" si="1"/>
        <v>11178126</v>
      </c>
      <c r="H33" s="71">
        <f t="shared" si="2"/>
        <v>-1598199.3299999982</v>
      </c>
      <c r="I33" s="72"/>
      <c r="J33" s="71">
        <f t="shared" si="3"/>
        <v>-1598199.3299999982</v>
      </c>
      <c r="K33" s="76"/>
      <c r="L33" s="46"/>
      <c r="M33" s="38"/>
      <c r="O33" s="38"/>
      <c r="P33" s="38"/>
      <c r="Q33" s="38"/>
      <c r="S33" s="38"/>
      <c r="T33" s="38"/>
      <c r="U33" s="38"/>
    </row>
    <row r="34" spans="1:21" s="30" customFormat="1" ht="21.75" customHeight="1">
      <c r="A34" s="59" t="s">
        <v>33</v>
      </c>
      <c r="B34" s="72">
        <v>361750633.59</v>
      </c>
      <c r="C34" s="72">
        <v>315409316</v>
      </c>
      <c r="D34" s="66">
        <f t="shared" si="0"/>
        <v>46341317.589999974</v>
      </c>
      <c r="E34" s="73">
        <v>49697796</v>
      </c>
      <c r="F34" s="73">
        <v>33720</v>
      </c>
      <c r="G34" s="71">
        <f t="shared" si="1"/>
        <v>49664076</v>
      </c>
      <c r="H34" s="71">
        <f t="shared" si="2"/>
        <v>3322758.410000026</v>
      </c>
      <c r="I34" s="73">
        <v>-672000</v>
      </c>
      <c r="J34" s="71">
        <f t="shared" si="3"/>
        <v>3994758.410000026</v>
      </c>
      <c r="K34" s="76">
        <f>ABS(J34/I34*100)</f>
        <v>594.4580967261944</v>
      </c>
      <c r="L34" s="46"/>
      <c r="M34" s="38"/>
      <c r="O34" s="38"/>
      <c r="P34" s="38"/>
      <c r="Q34" s="38"/>
      <c r="S34" s="38"/>
      <c r="T34" s="38"/>
      <c r="U34" s="38"/>
    </row>
    <row r="35" spans="1:21" s="30" customFormat="1" ht="21.75" customHeight="1">
      <c r="A35" s="55" t="s">
        <v>34</v>
      </c>
      <c r="B35" s="72">
        <v>152751829.04</v>
      </c>
      <c r="C35" s="72">
        <v>99067572.38</v>
      </c>
      <c r="D35" s="66">
        <f t="shared" si="0"/>
        <v>53684256.66</v>
      </c>
      <c r="E35" s="72">
        <v>118315258</v>
      </c>
      <c r="F35" s="72"/>
      <c r="G35" s="71">
        <f t="shared" si="1"/>
        <v>118315258</v>
      </c>
      <c r="H35" s="71">
        <f t="shared" si="2"/>
        <v>64631001.34</v>
      </c>
      <c r="I35" s="72"/>
      <c r="J35" s="71">
        <f t="shared" si="3"/>
        <v>64631001.34</v>
      </c>
      <c r="K35" s="76"/>
      <c r="L35" s="46"/>
      <c r="M35" s="38"/>
      <c r="O35" s="38"/>
      <c r="P35" s="38"/>
      <c r="Q35" s="38"/>
      <c r="S35" s="38"/>
      <c r="T35" s="38"/>
      <c r="U35" s="38"/>
    </row>
    <row r="36" spans="1:21" s="30" customFormat="1" ht="21.75" customHeight="1">
      <c r="A36" s="55" t="s">
        <v>38</v>
      </c>
      <c r="B36" s="72">
        <v>10392460</v>
      </c>
      <c r="C36" s="72">
        <v>8402508</v>
      </c>
      <c r="D36" s="66">
        <f t="shared" si="0"/>
        <v>1989952</v>
      </c>
      <c r="E36" s="72">
        <v>1773333</v>
      </c>
      <c r="F36" s="72"/>
      <c r="G36" s="71">
        <f t="shared" si="1"/>
        <v>1773333</v>
      </c>
      <c r="H36" s="71">
        <f t="shared" si="2"/>
        <v>-216619</v>
      </c>
      <c r="I36" s="72"/>
      <c r="J36" s="71">
        <f t="shared" si="3"/>
        <v>-216619</v>
      </c>
      <c r="K36" s="76"/>
      <c r="L36" s="46"/>
      <c r="M36" s="38"/>
      <c r="O36" s="38"/>
      <c r="P36" s="38"/>
      <c r="Q36" s="38"/>
      <c r="S36" s="38"/>
      <c r="T36" s="38"/>
      <c r="U36" s="38"/>
    </row>
    <row r="37" spans="1:21" s="30" customFormat="1" ht="21.75" customHeight="1">
      <c r="A37" s="55"/>
      <c r="B37" s="72"/>
      <c r="C37" s="72"/>
      <c r="D37" s="66"/>
      <c r="E37" s="72"/>
      <c r="F37" s="72"/>
      <c r="G37" s="71"/>
      <c r="H37" s="71"/>
      <c r="I37" s="72"/>
      <c r="J37" s="71"/>
      <c r="K37" s="76"/>
      <c r="L37" s="46"/>
      <c r="M37" s="38"/>
      <c r="O37" s="38"/>
      <c r="P37" s="38"/>
      <c r="Q37" s="38"/>
      <c r="S37" s="38"/>
      <c r="T37" s="38"/>
      <c r="U37" s="38"/>
    </row>
    <row r="38" spans="1:21" s="30" customFormat="1" ht="21.75" customHeight="1">
      <c r="A38" s="25" t="s">
        <v>41</v>
      </c>
      <c r="B38" s="75">
        <f>B39</f>
        <v>788304035</v>
      </c>
      <c r="C38" s="75">
        <f>C39</f>
        <v>625857672.5</v>
      </c>
      <c r="D38" s="69">
        <f t="shared" si="0"/>
        <v>162446362.5</v>
      </c>
      <c r="E38" s="75">
        <f>E39</f>
        <v>234831131.5</v>
      </c>
      <c r="F38" s="75">
        <f>F39</f>
        <v>0</v>
      </c>
      <c r="G38" s="68">
        <f t="shared" si="1"/>
        <v>234831131.5</v>
      </c>
      <c r="H38" s="68">
        <f t="shared" si="2"/>
        <v>72384769</v>
      </c>
      <c r="I38" s="75">
        <f>I39</f>
        <v>821246000</v>
      </c>
      <c r="J38" s="68">
        <f t="shared" si="3"/>
        <v>-748861231</v>
      </c>
      <c r="K38" s="70">
        <f>ABS(J38/I38*100)</f>
        <v>91.18598215394657</v>
      </c>
      <c r="L38" s="38"/>
      <c r="M38" s="38"/>
      <c r="O38" s="38"/>
      <c r="P38" s="38"/>
      <c r="Q38" s="38"/>
      <c r="S38" s="38"/>
      <c r="T38" s="38"/>
      <c r="U38" s="38"/>
    </row>
    <row r="39" spans="1:21" s="30" customFormat="1" ht="21.75" customHeight="1">
      <c r="A39" s="59" t="s">
        <v>35</v>
      </c>
      <c r="B39" s="72">
        <v>788304035</v>
      </c>
      <c r="C39" s="72">
        <v>625857672.5</v>
      </c>
      <c r="D39" s="66">
        <f t="shared" si="0"/>
        <v>162446362.5</v>
      </c>
      <c r="E39" s="72">
        <v>234831131.5</v>
      </c>
      <c r="F39" s="72"/>
      <c r="G39" s="71">
        <f t="shared" si="1"/>
        <v>234831131.5</v>
      </c>
      <c r="H39" s="71">
        <f t="shared" si="2"/>
        <v>72384769</v>
      </c>
      <c r="I39" s="72">
        <v>821246000</v>
      </c>
      <c r="J39" s="71">
        <f t="shared" si="3"/>
        <v>-748861231</v>
      </c>
      <c r="K39" s="74">
        <f>ABS(J39/I39*100)</f>
        <v>91.18598215394657</v>
      </c>
      <c r="L39" s="32"/>
      <c r="M39" s="32"/>
      <c r="O39" s="38"/>
      <c r="P39" s="38"/>
      <c r="Q39" s="38"/>
      <c r="S39" s="38"/>
      <c r="T39" s="38"/>
      <c r="U39" s="38"/>
    </row>
    <row r="40" spans="1:21" ht="15.75" customHeight="1">
      <c r="A40" s="35"/>
      <c r="B40" s="72"/>
      <c r="C40" s="72"/>
      <c r="D40" s="73"/>
      <c r="E40" s="73"/>
      <c r="F40" s="73"/>
      <c r="G40" s="73"/>
      <c r="H40" s="72"/>
      <c r="I40" s="73"/>
      <c r="J40" s="73"/>
      <c r="K40" s="74"/>
      <c r="L40" s="32"/>
      <c r="M40" s="32"/>
      <c r="O40" s="32"/>
      <c r="P40" s="32"/>
      <c r="Q40" s="32"/>
      <c r="S40" s="32"/>
      <c r="T40" s="32"/>
      <c r="U40" s="32"/>
    </row>
    <row r="41" spans="1:21" s="30" customFormat="1" ht="21.75" customHeight="1">
      <c r="A41" s="36" t="s">
        <v>20</v>
      </c>
      <c r="B41" s="87">
        <f>B7+B38+B29+B18+B10</f>
        <v>16942995782.310001</v>
      </c>
      <c r="C41" s="87">
        <f>C7+C38+C29+C18+C10</f>
        <v>1842256139.95</v>
      </c>
      <c r="D41" s="69">
        <f>B41-C41</f>
        <v>15100739642.36</v>
      </c>
      <c r="E41" s="87">
        <f>E7+E38+E29+E18+E10</f>
        <v>22068443707.09</v>
      </c>
      <c r="F41" s="87">
        <f>F7+F38+F29+F18+F10</f>
        <v>484245491.6</v>
      </c>
      <c r="G41" s="68">
        <f>E41-F41</f>
        <v>21584198215.49</v>
      </c>
      <c r="H41" s="68">
        <f>G41-D41</f>
        <v>6483458573.130001</v>
      </c>
      <c r="I41" s="87">
        <f>I7+I38+I29+I18+I10</f>
        <v>6521164000</v>
      </c>
      <c r="J41" s="68">
        <f>H41-I41</f>
        <v>-37705426.86999893</v>
      </c>
      <c r="K41" s="70">
        <f>ABS(J41/I41*100)</f>
        <v>0.5782008682805544</v>
      </c>
      <c r="L41" s="38"/>
      <c r="M41" s="38"/>
      <c r="O41" s="38"/>
      <c r="P41" s="38"/>
      <c r="Q41" s="38"/>
      <c r="S41" s="38"/>
      <c r="T41" s="38"/>
      <c r="U41" s="38"/>
    </row>
    <row r="42" spans="1:21" ht="9.75" customHeight="1" thickBot="1">
      <c r="A42" s="3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32"/>
      <c r="M42" s="32"/>
      <c r="O42" s="32"/>
      <c r="P42" s="32"/>
      <c r="Q42" s="32"/>
      <c r="S42" s="32"/>
      <c r="T42" s="32"/>
      <c r="U42" s="32"/>
    </row>
    <row r="43" spans="1:9" ht="26.25" customHeight="1">
      <c r="A43" s="39"/>
      <c r="B43" s="39"/>
      <c r="C43" s="40"/>
      <c r="D43" s="40"/>
      <c r="I43" s="37" t="s">
        <v>17</v>
      </c>
    </row>
    <row r="44" ht="16.5" hidden="1">
      <c r="A44" s="39"/>
    </row>
    <row r="45" ht="15.75">
      <c r="A45" s="31"/>
    </row>
    <row r="46" ht="15.75">
      <c r="A46" s="31"/>
    </row>
    <row r="47" spans="1:2" ht="15.75">
      <c r="A47" s="31"/>
      <c r="B47" s="31"/>
    </row>
    <row r="48" ht="15.75">
      <c r="A48" s="31"/>
    </row>
    <row r="49" ht="15.75">
      <c r="A49" s="31"/>
    </row>
    <row r="50" ht="15.75">
      <c r="A50" s="31"/>
    </row>
    <row r="51" ht="15.75">
      <c r="A51" s="31"/>
    </row>
    <row r="52" ht="15.75">
      <c r="A52" s="31"/>
    </row>
    <row r="53" ht="15.75">
      <c r="A53" s="31"/>
    </row>
    <row r="54" ht="15.75">
      <c r="A54" s="31"/>
    </row>
    <row r="55" ht="15.75">
      <c r="A55" s="31"/>
    </row>
    <row r="56" ht="15.75">
      <c r="A56" s="31"/>
    </row>
    <row r="57" ht="15.75">
      <c r="A57" s="31"/>
    </row>
    <row r="58" ht="15.75">
      <c r="A58" s="31"/>
    </row>
    <row r="59" ht="15.75">
      <c r="A59" s="31"/>
    </row>
    <row r="60" ht="15.75">
      <c r="A60" s="31"/>
    </row>
    <row r="61" ht="15.75">
      <c r="A61" s="31"/>
    </row>
    <row r="62" ht="15.75">
      <c r="A62" s="31"/>
    </row>
    <row r="63" ht="15.75">
      <c r="A63" s="31"/>
    </row>
    <row r="64" ht="15.75">
      <c r="A64" s="31"/>
    </row>
    <row r="65" ht="15.75">
      <c r="A65" s="31"/>
    </row>
    <row r="66" ht="15.75">
      <c r="A66" s="31"/>
    </row>
    <row r="67" ht="15.75">
      <c r="A67" s="31"/>
    </row>
    <row r="68" ht="15.75">
      <c r="A68" s="31"/>
    </row>
    <row r="69" ht="15.75">
      <c r="A69" s="31"/>
    </row>
    <row r="70" ht="15.75">
      <c r="A70" s="31"/>
    </row>
    <row r="71" ht="15.75">
      <c r="A71" s="31"/>
    </row>
    <row r="72" ht="15.75">
      <c r="A72" s="31"/>
    </row>
    <row r="73" ht="15.75">
      <c r="A73" s="31"/>
    </row>
    <row r="74" ht="15.75">
      <c r="A74" s="31"/>
    </row>
    <row r="75" ht="15.75">
      <c r="A75" s="31"/>
    </row>
    <row r="76" ht="15.75">
      <c r="A76" s="31"/>
    </row>
    <row r="77" ht="15.75">
      <c r="A77" s="31"/>
    </row>
    <row r="78" ht="15.75">
      <c r="A78" s="31"/>
    </row>
  </sheetData>
  <mergeCells count="1">
    <mergeCell ref="A1:K1"/>
  </mergeCells>
  <printOptions horizontalCentered="1"/>
  <pageMargins left="0.5905511811023623" right="0.5905511811023623" top="0.7874015748031497" bottom="0.7874015748031497" header="0.5118110236220472" footer="0.5118110236220472"/>
  <pageSetup fitToHeight="7" fitToWidth="2" horizontalDpi="360" verticalDpi="360" orientation="portrait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35</dc:title>
  <dc:subject>35</dc:subject>
  <dc:creator>行政院主計處</dc:creator>
  <cp:keywords/>
  <dc:description> </dc:description>
  <cp:lastModifiedBy>Administrator</cp:lastModifiedBy>
  <cp:lastPrinted>2004-04-25T02:24:44Z</cp:lastPrinted>
  <dcterms:created xsi:type="dcterms:W3CDTF">1998-09-18T11:01:13Z</dcterms:created>
  <dcterms:modified xsi:type="dcterms:W3CDTF">2008-11-13T10:27:56Z</dcterms:modified>
  <cp:category>I14</cp:category>
  <cp:version/>
  <cp:contentType/>
  <cp:contentStatus/>
</cp:coreProperties>
</file>