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0" windowWidth="7305" windowHeight="4575" tabRatio="599" activeTab="0"/>
  </bookViews>
  <sheets>
    <sheet name="92乙144" sheetId="1" r:id="rId1"/>
  </sheets>
  <definedNames>
    <definedName name="_Regression_Int" localSheetId="0" hidden="1">1</definedName>
    <definedName name="_xlnm.Print_Area" localSheetId="0">'92乙144'!$A$1:$Q$51</definedName>
    <definedName name="Print_Area_MI" localSheetId="0">'92乙144'!$A$1:$H$51</definedName>
    <definedName name="_xlnm.Print_Titles" localSheetId="0">'92乙144'!$1:$7</definedName>
  </definedNames>
  <calcPr fullCalcOnLoad="1"/>
</workbook>
</file>

<file path=xl/sharedStrings.xml><?xml version="1.0" encoding="utf-8"?>
<sst xmlns="http://schemas.openxmlformats.org/spreadsheetml/2006/main" count="65" uniqueCount="52">
  <si>
    <t xml:space="preserve"> 增                     減                     數       </t>
  </si>
  <si>
    <t>機關名稱</t>
  </si>
  <si>
    <t xml:space="preserve"> </t>
  </si>
  <si>
    <t>現金</t>
  </si>
  <si>
    <t>中央銀行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</si>
  <si>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</si>
  <si>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</si>
  <si>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</si>
  <si>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</si>
  <si>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</si>
  <si>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中國輸出入銀行</t>
  </si>
  <si>
    <t>中央存款保險股份有限公司</t>
  </si>
  <si>
    <t>中華電信股份有限公司</t>
  </si>
  <si>
    <t>勞工保險局</t>
  </si>
  <si>
    <t>中央健康保險局</t>
  </si>
  <si>
    <t xml:space="preserve">    總           計</t>
  </si>
  <si>
    <t>榮民工程股份有限公司</t>
  </si>
  <si>
    <t>期初資本額</t>
  </si>
  <si>
    <t>期末資本額</t>
  </si>
  <si>
    <t>實收資本</t>
  </si>
  <si>
    <t>預收資本</t>
  </si>
  <si>
    <t>合計</t>
  </si>
  <si>
    <t>中央政府資本</t>
  </si>
  <si>
    <t>地方政府資本</t>
  </si>
  <si>
    <t>其他政府機關資本</t>
  </si>
  <si>
    <t>民股股東資本</t>
  </si>
  <si>
    <t>轉帳</t>
  </si>
  <si>
    <t>唐榮鐵工廠股份有限公司</t>
  </si>
  <si>
    <t>臺灣省自來水股份有限公司</t>
  </si>
  <si>
    <t>財政部印刷廠</t>
  </si>
  <si>
    <t>合作金庫銀行股份有限公司</t>
  </si>
  <si>
    <t>臺灣菸酒股份有限公司</t>
  </si>
  <si>
    <t xml:space="preserve">  單位：新臺幣元</t>
  </si>
  <si>
    <t>交通部臺灣鐵路管理局</t>
  </si>
  <si>
    <t>交通部基隆港務局</t>
  </si>
  <si>
    <t>交通部高雄港務局</t>
  </si>
  <si>
    <t>交通部花蓮港務局</t>
  </si>
  <si>
    <t>行 政 院 主 管</t>
  </si>
  <si>
    <t>經 濟 部 主 管</t>
  </si>
  <si>
    <t>財 政 部 主 管</t>
  </si>
  <si>
    <t>交 通 部 主 管</t>
  </si>
  <si>
    <t>行政院勞委會主管</t>
  </si>
  <si>
    <t>行政院衛生署主管</t>
  </si>
  <si>
    <t xml:space="preserve">                　   本             年              度      </t>
  </si>
  <si>
    <t xml:space="preserve">    １４４     資      本　    增        </t>
  </si>
  <si>
    <t xml:space="preserve"> 減　　  綜　　　計　  　表 </t>
  </si>
  <si>
    <t>中華郵政股份有限公司</t>
  </si>
  <si>
    <t>交通部臺中港務局</t>
  </si>
  <si>
    <t>行政院國軍退除役官兵輔導委員會主管</t>
  </si>
  <si>
    <t>中央信託局                           (中央信託局股份有限公司 )</t>
  </si>
  <si>
    <t>臺灣銀行                             (臺灣銀行股份有限公司)</t>
  </si>
  <si>
    <t>臺灣土地銀行                         (臺灣土地銀行股份有限公司)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</si>
</sst>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_)"/>
    <numFmt numFmtId="186" formatCode="#,##0.0"/>
    <numFmt numFmtId="187" formatCode="#,##0.00_ "/>
    <numFmt numFmtId="188" formatCode="#,##0_ "/>
    <numFmt numFmtId="189" formatCode="0.00_);[Red]\(0.00\)"/>
  </numFmts>
  <fonts count="12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2"/>
      <name val="華康中黑體"/>
      <family val="3"/>
    </font>
    <font>
      <sz val="16"/>
      <name val="細明體"/>
      <family val="3"/>
    </font>
    <font>
      <b/>
      <sz val="12"/>
      <name val="Courier"/>
      <family val="3"/>
    </font>
    <font>
      <sz val="11"/>
      <name val="細明體"/>
      <family val="3"/>
    </font>
    <font>
      <b/>
      <sz val="26"/>
      <name val="細明體"/>
      <family val="3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76">
    <xf numFmtId="37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Border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 applyProtection="1" quotePrefix="1">
      <alignment horizontal="left"/>
      <protection/>
    </xf>
    <xf numFmtId="37" fontId="5" fillId="0" borderId="0" xfId="0" applyFont="1" applyBorder="1" applyAlignment="1">
      <alignment/>
    </xf>
    <xf numFmtId="37" fontId="5" fillId="0" borderId="0" xfId="0" applyFont="1" applyAlignment="1" quotePrefix="1">
      <alignment horizontal="left"/>
    </xf>
    <xf numFmtId="37" fontId="5" fillId="0" borderId="0" xfId="0" applyFont="1" applyAlignment="1" applyProtection="1" quotePrefix="1">
      <alignment horizontal="distributed"/>
      <protection/>
    </xf>
    <xf numFmtId="37" fontId="5" fillId="0" borderId="0" xfId="0" applyFont="1" applyAlignment="1" applyProtection="1">
      <alignment horizontal="distributed"/>
      <protection/>
    </xf>
    <xf numFmtId="37" fontId="6" fillId="0" borderId="1" xfId="0" applyFont="1" applyBorder="1" applyAlignment="1" applyProtection="1" quotePrefix="1">
      <alignment horizontal="left"/>
      <protection/>
    </xf>
    <xf numFmtId="37" fontId="7" fillId="0" borderId="0" xfId="0" applyFont="1" applyAlignment="1" quotePrefix="1">
      <alignment horizontal="left"/>
    </xf>
    <xf numFmtId="37" fontId="7" fillId="0" borderId="0" xfId="0" applyFont="1" applyBorder="1" applyAlignment="1">
      <alignment/>
    </xf>
    <xf numFmtId="37" fontId="7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37" fontId="5" fillId="0" borderId="2" xfId="0" applyFont="1" applyBorder="1" applyAlignment="1" applyProtection="1" quotePrefix="1">
      <alignment horizontal="left" vertical="center"/>
      <protection/>
    </xf>
    <xf numFmtId="37" fontId="5" fillId="0" borderId="3" xfId="0" applyFont="1" applyBorder="1" applyAlignment="1">
      <alignment vertical="center"/>
    </xf>
    <xf numFmtId="37" fontId="5" fillId="0" borderId="2" xfId="0" applyFont="1" applyBorder="1" applyAlignment="1">
      <alignment vertical="center"/>
    </xf>
    <xf numFmtId="37" fontId="5" fillId="0" borderId="3" xfId="0" applyFont="1" applyBorder="1" applyAlignment="1" quotePrefix="1">
      <alignment horizontal="left" vertical="center"/>
    </xf>
    <xf numFmtId="37" fontId="5" fillId="0" borderId="4" xfId="0" applyFont="1" applyBorder="1" applyAlignment="1" applyProtection="1" quotePrefix="1">
      <alignment horizontal="distributed" vertic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1" xfId="0" applyNumberFormat="1" applyFont="1" applyBorder="1" applyAlignment="1" applyProtection="1">
      <alignment horizontal="right"/>
      <protection/>
    </xf>
    <xf numFmtId="37" fontId="9" fillId="0" borderId="0" xfId="0" applyFont="1" applyAlignment="1" applyProtection="1" quotePrefix="1">
      <alignment horizontal="distributed" vertical="center"/>
      <protection/>
    </xf>
    <xf numFmtId="37" fontId="5" fillId="0" borderId="0" xfId="0" applyFont="1" applyAlignment="1" applyProtection="1" quotePrefix="1">
      <alignment horizontal="distributed" vertical="center"/>
      <protection/>
    </xf>
    <xf numFmtId="187" fontId="4" fillId="0" borderId="0" xfId="0" applyNumberFormat="1" applyFont="1" applyAlignment="1" applyProtection="1">
      <alignment horizontal="right"/>
      <protection/>
    </xf>
    <xf numFmtId="37" fontId="6" fillId="0" borderId="0" xfId="0" applyFont="1" applyAlignment="1" applyProtection="1" quotePrefix="1">
      <alignment horizontal="center"/>
      <protection/>
    </xf>
    <xf numFmtId="37" fontId="5" fillId="0" borderId="5" xfId="0" applyFont="1" applyBorder="1" applyAlignment="1" applyProtection="1" quotePrefix="1">
      <alignment horizontal="distributed" vertical="center"/>
      <protection/>
    </xf>
    <xf numFmtId="37" fontId="5" fillId="0" borderId="4" xfId="0" applyFont="1" applyBorder="1" applyAlignment="1" applyProtection="1" quotePrefix="1">
      <alignment horizontal="distributed" vertical="center"/>
      <protection/>
    </xf>
    <xf numFmtId="37" fontId="9" fillId="0" borderId="0" xfId="0" applyFont="1" applyAlignment="1" applyProtection="1" quotePrefix="1">
      <alignment horizontal="distributed" vertical="center"/>
      <protection/>
    </xf>
    <xf numFmtId="37" fontId="0" fillId="0" borderId="1" xfId="0" applyBorder="1" applyAlignment="1">
      <alignment/>
    </xf>
    <xf numFmtId="37" fontId="5" fillId="0" borderId="0" xfId="0" applyFont="1" applyBorder="1" applyAlignment="1" applyProtection="1">
      <alignment horizontal="distributed"/>
      <protection/>
    </xf>
    <xf numFmtId="3" fontId="4" fillId="0" borderId="0" xfId="0" applyNumberFormat="1" applyFont="1" applyBorder="1" applyAlignment="1" applyProtection="1">
      <alignment horizontal="right"/>
      <protection/>
    </xf>
    <xf numFmtId="37" fontId="8" fillId="0" borderId="0" xfId="0" applyFont="1" applyBorder="1" applyAlignment="1">
      <alignment/>
    </xf>
    <xf numFmtId="37" fontId="5" fillId="0" borderId="6" xfId="0" applyFont="1" applyBorder="1" applyAlignment="1">
      <alignment vertical="center"/>
    </xf>
    <xf numFmtId="37" fontId="5" fillId="0" borderId="7" xfId="0" applyFont="1" applyBorder="1" applyAlignment="1" applyProtection="1" quotePrefix="1">
      <alignment horizontal="distributed" vertical="center"/>
      <protection/>
    </xf>
    <xf numFmtId="37" fontId="5" fillId="0" borderId="0" xfId="0" applyFont="1" applyFill="1" applyAlignment="1" applyProtection="1" quotePrefix="1">
      <alignment horizontal="distributed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>
      <alignment horizontal="right"/>
    </xf>
    <xf numFmtId="37" fontId="0" fillId="0" borderId="0" xfId="0" applyFill="1" applyAlignment="1">
      <alignment/>
    </xf>
    <xf numFmtId="37" fontId="11" fillId="0" borderId="0" xfId="0" applyFont="1" applyAlignment="1" quotePrefix="1">
      <alignment horizontal="center"/>
    </xf>
    <xf numFmtId="37" fontId="6" fillId="0" borderId="0" xfId="0" applyFont="1" applyBorder="1" applyAlignment="1" applyProtection="1" quotePrefix="1">
      <alignment horizontal="center"/>
      <protection/>
    </xf>
    <xf numFmtId="37" fontId="10" fillId="0" borderId="0" xfId="0" applyFont="1" applyAlignment="1" applyProtection="1" quotePrefix="1">
      <alignment horizontal="left"/>
      <protection/>
    </xf>
    <xf numFmtId="37" fontId="10" fillId="0" borderId="0" xfId="0" applyFont="1" applyAlignment="1">
      <alignment/>
    </xf>
    <xf numFmtId="187" fontId="4" fillId="0" borderId="0" xfId="0" applyNumberFormat="1" applyFont="1" applyFill="1" applyAlignment="1" applyProtection="1">
      <alignment horizontal="right"/>
      <protection/>
    </xf>
    <xf numFmtId="37" fontId="6" fillId="0" borderId="0" xfId="0" applyFont="1" applyBorder="1" applyAlignment="1" applyProtection="1" quotePrefix="1">
      <alignment horizontal="left"/>
      <protection/>
    </xf>
    <xf numFmtId="37" fontId="5" fillId="0" borderId="6" xfId="0" applyFont="1" applyBorder="1" applyAlignment="1" applyProtection="1" quotePrefix="1">
      <alignment horizontal="distributed" vertical="center"/>
      <protection/>
    </xf>
    <xf numFmtId="37" fontId="0" fillId="0" borderId="3" xfId="0" applyBorder="1" applyAlignment="1">
      <alignment horizontal="distributed" vertical="center"/>
    </xf>
    <xf numFmtId="37" fontId="5" fillId="0" borderId="8" xfId="0" applyFont="1" applyBorder="1" applyAlignment="1">
      <alignment horizontal="distributed" vertical="center"/>
    </xf>
    <xf numFmtId="37" fontId="0" fillId="0" borderId="9" xfId="0" applyBorder="1" applyAlignment="1">
      <alignment horizontal="distributed" vertical="center"/>
    </xf>
    <xf numFmtId="37" fontId="0" fillId="0" borderId="4" xfId="0" applyBorder="1" applyAlignment="1">
      <alignment horizontal="distributed" vertical="center"/>
    </xf>
    <xf numFmtId="37" fontId="5" fillId="0" borderId="10" xfId="0" applyFont="1" applyBorder="1" applyAlignment="1" applyProtection="1" quotePrefix="1">
      <alignment horizontal="distributed" vertical="center"/>
      <protection/>
    </xf>
    <xf numFmtId="37" fontId="0" fillId="0" borderId="11" xfId="0" applyBorder="1" applyAlignment="1">
      <alignment horizontal="distributed" vertical="center"/>
    </xf>
    <xf numFmtId="37" fontId="0" fillId="0" borderId="12" xfId="0" applyBorder="1" applyAlignment="1">
      <alignment horizontal="distributed" vertical="center"/>
    </xf>
    <xf numFmtId="37" fontId="0" fillId="0" borderId="13" xfId="0" applyBorder="1" applyAlignment="1">
      <alignment horizontal="distributed" vertical="center"/>
    </xf>
    <xf numFmtId="37" fontId="5" fillId="0" borderId="14" xfId="0" applyFont="1" applyBorder="1" applyAlignment="1" applyProtection="1" quotePrefix="1">
      <alignment horizontal="distributed" vertical="center"/>
      <protection/>
    </xf>
    <xf numFmtId="37" fontId="0" fillId="0" borderId="15" xfId="0" applyBorder="1" applyAlignment="1">
      <alignment horizontal="distributed" vertical="center"/>
    </xf>
    <xf numFmtId="37" fontId="0" fillId="0" borderId="16" xfId="0" applyBorder="1" applyAlignment="1">
      <alignment horizontal="distributed" vertical="center"/>
    </xf>
    <xf numFmtId="37" fontId="5" fillId="0" borderId="10" xfId="0" applyNumberFormat="1" applyFont="1" applyBorder="1" applyAlignment="1" applyProtection="1" quotePrefix="1">
      <alignment horizontal="distributed" vertical="center"/>
      <protection/>
    </xf>
    <xf numFmtId="37" fontId="0" fillId="0" borderId="17" xfId="0" applyBorder="1" applyAlignment="1">
      <alignment horizontal="distributed" vertical="center"/>
    </xf>
    <xf numFmtId="37" fontId="0" fillId="0" borderId="18" xfId="0" applyBorder="1" applyAlignment="1">
      <alignment horizontal="distributed" vertical="center"/>
    </xf>
    <xf numFmtId="37" fontId="0" fillId="0" borderId="15" xfId="0" applyBorder="1" applyAlignment="1">
      <alignment horizontal="distributed" vertical="center"/>
    </xf>
    <xf numFmtId="37" fontId="0" fillId="0" borderId="16" xfId="0" applyBorder="1" applyAlignment="1">
      <alignment horizontal="distributed" vertical="center"/>
    </xf>
    <xf numFmtId="37" fontId="0" fillId="0" borderId="2" xfId="0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8"/>
  <sheetViews>
    <sheetView showGridLines="0" showZeros="0" tabSelected="1" view="pageBreakPreview" zoomScale="75" zoomScaleNormal="75" zoomScaleSheetLayoutView="75" workbookViewId="0" topLeftCell="A1">
      <selection activeCell="F29" sqref="F29"/>
    </sheetView>
  </sheetViews>
  <sheetFormatPr defaultColWidth="9.796875" defaultRowHeight="15"/>
  <cols>
    <col min="1" max="1" width="34.09765625" style="0" customWidth="1"/>
    <col min="2" max="2" width="17.09765625" style="3" customWidth="1"/>
    <col min="3" max="3" width="14.69921875" style="0" customWidth="1"/>
    <col min="4" max="4" width="17.19921875" style="0" customWidth="1"/>
    <col min="5" max="5" width="14.796875" style="0" customWidth="1"/>
    <col min="6" max="6" width="16.3984375" style="0" customWidth="1"/>
    <col min="7" max="7" width="5.296875" style="0" customWidth="1"/>
    <col min="8" max="8" width="9.796875" style="0" customWidth="1"/>
    <col min="9" max="9" width="5.3984375" style="0" customWidth="1"/>
    <col min="10" max="10" width="18.796875" style="0" customWidth="1"/>
    <col min="11" max="11" width="9" style="0" customWidth="1"/>
    <col min="12" max="12" width="14.19921875" style="0" customWidth="1"/>
    <col min="13" max="13" width="16.09765625" style="0" customWidth="1"/>
    <col min="14" max="14" width="15.296875" style="0" customWidth="1"/>
    <col min="15" max="15" width="17.19921875" style="0" customWidth="1"/>
    <col min="16" max="16" width="14.09765625" style="0" customWidth="1"/>
    <col min="17" max="17" width="17.296875" style="0" customWidth="1"/>
  </cols>
  <sheetData>
    <row r="1" spans="1:17" ht="31.5" customHeight="1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11"/>
      <c r="Q1" s="13"/>
    </row>
    <row r="2" spans="4:9" ht="42" customHeight="1">
      <c r="D2" s="54" t="s">
        <v>44</v>
      </c>
      <c r="I2" s="55" t="s">
        <v>45</v>
      </c>
    </row>
    <row r="3" spans="1:17" ht="27" customHeight="1" thickBot="1">
      <c r="A3" s="4"/>
      <c r="B3" s="6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52" t="s">
        <v>32</v>
      </c>
    </row>
    <row r="4" spans="1:17" ht="31.5" customHeight="1">
      <c r="A4" s="60" t="s">
        <v>1</v>
      </c>
      <c r="B4" s="58" t="s">
        <v>17</v>
      </c>
      <c r="C4" s="59"/>
      <c r="D4" s="75"/>
      <c r="E4" s="17" t="s">
        <v>43</v>
      </c>
      <c r="F4" s="19"/>
      <c r="G4" s="19"/>
      <c r="H4" s="44"/>
      <c r="I4" s="20" t="s">
        <v>0</v>
      </c>
      <c r="J4" s="18"/>
      <c r="K4" s="18"/>
      <c r="L4" s="18"/>
      <c r="M4" s="18"/>
      <c r="N4" s="19"/>
      <c r="O4" s="58" t="s">
        <v>18</v>
      </c>
      <c r="P4" s="59"/>
      <c r="Q4" s="59"/>
    </row>
    <row r="5" spans="1:17" ht="27.75" customHeight="1">
      <c r="A5" s="61"/>
      <c r="B5" s="67" t="s">
        <v>19</v>
      </c>
      <c r="C5" s="67" t="s">
        <v>20</v>
      </c>
      <c r="D5" s="67" t="s">
        <v>21</v>
      </c>
      <c r="E5" s="63" t="s">
        <v>22</v>
      </c>
      <c r="F5" s="64"/>
      <c r="G5" s="63" t="s">
        <v>23</v>
      </c>
      <c r="H5" s="64"/>
      <c r="I5" s="63" t="s">
        <v>24</v>
      </c>
      <c r="J5" s="64"/>
      <c r="K5" s="63" t="s">
        <v>25</v>
      </c>
      <c r="L5" s="64"/>
      <c r="M5" s="63" t="s">
        <v>21</v>
      </c>
      <c r="N5" s="64"/>
      <c r="O5" s="67" t="s">
        <v>19</v>
      </c>
      <c r="P5" s="67" t="s">
        <v>20</v>
      </c>
      <c r="Q5" s="70" t="s">
        <v>21</v>
      </c>
    </row>
    <row r="6" spans="1:17" ht="17.25" customHeight="1">
      <c r="A6" s="61"/>
      <c r="B6" s="68"/>
      <c r="C6" s="73"/>
      <c r="D6" s="68"/>
      <c r="E6" s="65"/>
      <c r="F6" s="66"/>
      <c r="G6" s="65"/>
      <c r="H6" s="66"/>
      <c r="I6" s="65"/>
      <c r="J6" s="66"/>
      <c r="K6" s="65"/>
      <c r="L6" s="66"/>
      <c r="M6" s="65"/>
      <c r="N6" s="66"/>
      <c r="O6" s="68"/>
      <c r="P6" s="68"/>
      <c r="Q6" s="71"/>
    </row>
    <row r="7" spans="1:17" ht="26.25" customHeight="1" thickBot="1">
      <c r="A7" s="62"/>
      <c r="B7" s="69"/>
      <c r="C7" s="74"/>
      <c r="D7" s="69"/>
      <c r="E7" s="37" t="s">
        <v>3</v>
      </c>
      <c r="F7" s="38" t="s">
        <v>26</v>
      </c>
      <c r="G7" s="21" t="s">
        <v>3</v>
      </c>
      <c r="H7" s="45" t="s">
        <v>26</v>
      </c>
      <c r="I7" s="45" t="s">
        <v>3</v>
      </c>
      <c r="J7" s="38" t="s">
        <v>26</v>
      </c>
      <c r="K7" s="38" t="s">
        <v>3</v>
      </c>
      <c r="L7" s="38" t="s">
        <v>26</v>
      </c>
      <c r="M7" s="38" t="s">
        <v>3</v>
      </c>
      <c r="N7" s="38" t="s">
        <v>26</v>
      </c>
      <c r="O7" s="69"/>
      <c r="P7" s="69"/>
      <c r="Q7" s="72"/>
    </row>
    <row r="8" spans="1:17" ht="9.75" customHeight="1">
      <c r="A8" s="16" t="s">
        <v>2</v>
      </c>
      <c r="C8" s="1"/>
      <c r="D8" s="2"/>
      <c r="E8" s="14"/>
      <c r="F8" s="14"/>
      <c r="H8" s="15"/>
      <c r="I8" s="14"/>
      <c r="J8" s="14"/>
      <c r="K8" s="14"/>
      <c r="L8" s="14"/>
      <c r="M8" s="14"/>
      <c r="N8" s="15"/>
      <c r="O8" s="14"/>
      <c r="P8" s="15"/>
      <c r="Q8" s="15"/>
    </row>
    <row r="9" spans="1:17" ht="28.5" customHeight="1">
      <c r="A9" s="36" t="s">
        <v>37</v>
      </c>
      <c r="B9" s="22">
        <f>SUM(B10:B10)</f>
        <v>80000000000</v>
      </c>
      <c r="C9" s="23"/>
      <c r="D9" s="24">
        <f>SUM(B9:C9)</f>
        <v>80000000000</v>
      </c>
      <c r="E9" s="22">
        <f aca="true" t="shared" si="0" ref="E9:L9">SUM(E10:E10)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4">
        <f>E9+G9+I9+K9</f>
        <v>0</v>
      </c>
      <c r="N9" s="22">
        <f>SUM(N10:N10)</f>
        <v>0</v>
      </c>
      <c r="O9" s="24">
        <f>SUM(O10:O10)</f>
        <v>80000000000</v>
      </c>
      <c r="P9" s="24"/>
      <c r="Q9" s="24">
        <f>D9+M9+N9</f>
        <v>80000000000</v>
      </c>
    </row>
    <row r="10" spans="1:17" ht="24" customHeight="1">
      <c r="A10" s="8" t="s">
        <v>4</v>
      </c>
      <c r="B10" s="25">
        <v>80000000000</v>
      </c>
      <c r="C10" s="26"/>
      <c r="D10" s="27">
        <f>SUM(B10:C10)</f>
        <v>80000000000</v>
      </c>
      <c r="E10" s="28"/>
      <c r="F10" s="28">
        <v>0</v>
      </c>
      <c r="G10" s="29"/>
      <c r="H10" s="27"/>
      <c r="I10" s="28"/>
      <c r="J10" s="27"/>
      <c r="K10" s="28"/>
      <c r="L10" s="27"/>
      <c r="M10" s="28">
        <f>E10+G10+I10+K10</f>
        <v>0</v>
      </c>
      <c r="N10" s="27">
        <f>F10+H10+J10+L10</f>
        <v>0</v>
      </c>
      <c r="O10" s="27">
        <f>D10+M10+N10</f>
        <v>80000000000</v>
      </c>
      <c r="P10" s="27"/>
      <c r="Q10" s="27">
        <f>D10+M10+N10</f>
        <v>80000000000</v>
      </c>
    </row>
    <row r="11" spans="1:17" ht="24" customHeight="1">
      <c r="A11" s="8"/>
      <c r="B11" s="25"/>
      <c r="C11" s="26"/>
      <c r="D11" s="27"/>
      <c r="E11" s="28"/>
      <c r="F11" s="28"/>
      <c r="G11" s="29"/>
      <c r="H11" s="27"/>
      <c r="I11" s="28"/>
      <c r="J11" s="27"/>
      <c r="K11" s="28"/>
      <c r="L11" s="27"/>
      <c r="M11" s="28"/>
      <c r="N11" s="27"/>
      <c r="O11" s="27"/>
      <c r="P11" s="27"/>
      <c r="Q11" s="27"/>
    </row>
    <row r="12" spans="1:17" ht="28.5" customHeight="1">
      <c r="A12" s="36" t="s">
        <v>38</v>
      </c>
      <c r="B12" s="22">
        <f aca="true" t="shared" si="1" ref="B12:Q12">SUM(B13:B19)</f>
        <v>680509804020</v>
      </c>
      <c r="C12" s="22">
        <f t="shared" si="1"/>
        <v>4274281656.33</v>
      </c>
      <c r="D12" s="22">
        <f t="shared" si="1"/>
        <v>684784085676.33</v>
      </c>
      <c r="E12" s="22">
        <f t="shared" si="1"/>
        <v>6586872060</v>
      </c>
      <c r="F12" s="22">
        <f t="shared" si="1"/>
        <v>-4707009970</v>
      </c>
      <c r="G12" s="22">
        <f t="shared" si="1"/>
        <v>0</v>
      </c>
      <c r="H12" s="22">
        <f t="shared" si="1"/>
        <v>-378248</v>
      </c>
      <c r="I12" s="22">
        <f t="shared" si="1"/>
        <v>0</v>
      </c>
      <c r="J12" s="22">
        <f t="shared" si="1"/>
        <v>-250451910</v>
      </c>
      <c r="K12" s="22">
        <f t="shared" si="1"/>
        <v>0</v>
      </c>
      <c r="L12" s="22">
        <f t="shared" si="1"/>
        <v>-42538120</v>
      </c>
      <c r="M12" s="22">
        <f t="shared" si="1"/>
        <v>6586872060</v>
      </c>
      <c r="N12" s="22">
        <f t="shared" si="1"/>
        <v>-5000378248</v>
      </c>
      <c r="O12" s="22">
        <f t="shared" si="1"/>
        <v>683109804020</v>
      </c>
      <c r="P12" s="22">
        <f t="shared" si="1"/>
        <v>3260775468.33</v>
      </c>
      <c r="Q12" s="22">
        <f t="shared" si="1"/>
        <v>686370579488.33</v>
      </c>
    </row>
    <row r="13" spans="1:17" ht="24" customHeight="1">
      <c r="A13" s="8" t="s">
        <v>5</v>
      </c>
      <c r="B13" s="25">
        <v>78288192570</v>
      </c>
      <c r="C13" s="26">
        <v>0</v>
      </c>
      <c r="D13" s="27">
        <f aca="true" t="shared" si="2" ref="D13:D19">SUM(B13:C13)</f>
        <v>78288192570</v>
      </c>
      <c r="E13" s="27">
        <v>0</v>
      </c>
      <c r="F13" s="27">
        <v>-211938100</v>
      </c>
      <c r="G13" s="26">
        <v>0</v>
      </c>
      <c r="H13" s="27">
        <v>0</v>
      </c>
      <c r="I13" s="27">
        <v>0</v>
      </c>
      <c r="J13" s="27">
        <v>211938100</v>
      </c>
      <c r="K13" s="27">
        <v>0</v>
      </c>
      <c r="L13" s="27">
        <v>0</v>
      </c>
      <c r="M13" s="27">
        <v>0</v>
      </c>
      <c r="N13" s="27">
        <f aca="true" t="shared" si="3" ref="N13:N19">F13+H13+J13+L13</f>
        <v>0</v>
      </c>
      <c r="O13" s="27">
        <f aca="true" t="shared" si="4" ref="O13:O18">D13+M13+N13</f>
        <v>78288192570</v>
      </c>
      <c r="P13" s="27"/>
      <c r="Q13" s="27">
        <f aca="true" t="shared" si="5" ref="Q13:Q29">D13+M13+N13</f>
        <v>78288192570</v>
      </c>
    </row>
    <row r="14" spans="1:17" ht="24" customHeight="1">
      <c r="A14" s="8" t="s">
        <v>6</v>
      </c>
      <c r="B14" s="25">
        <v>11138997170</v>
      </c>
      <c r="C14" s="26" t="s">
        <v>2</v>
      </c>
      <c r="D14" s="27">
        <f t="shared" si="2"/>
        <v>11138997170</v>
      </c>
      <c r="E14" s="27">
        <v>5000000000</v>
      </c>
      <c r="F14" s="27">
        <v>-4495071870</v>
      </c>
      <c r="G14" s="26">
        <v>0</v>
      </c>
      <c r="H14" s="27">
        <v>0</v>
      </c>
      <c r="I14" s="27">
        <v>0</v>
      </c>
      <c r="J14" s="27">
        <v>-462390010</v>
      </c>
      <c r="K14" s="28">
        <v>0</v>
      </c>
      <c r="L14" s="27">
        <v>-42538120</v>
      </c>
      <c r="M14" s="27">
        <f aca="true" t="shared" si="6" ref="M14:M19">E14+G14+I14+K14</f>
        <v>5000000000</v>
      </c>
      <c r="N14" s="27">
        <f t="shared" si="3"/>
        <v>-5000000000</v>
      </c>
      <c r="O14" s="27">
        <f t="shared" si="4"/>
        <v>11138997170</v>
      </c>
      <c r="P14" s="27"/>
      <c r="Q14" s="27">
        <f t="shared" si="5"/>
        <v>11138997170</v>
      </c>
    </row>
    <row r="15" spans="1:17" ht="24" customHeight="1">
      <c r="A15" s="8" t="s">
        <v>7</v>
      </c>
      <c r="B15" s="25">
        <v>130000000000</v>
      </c>
      <c r="C15" s="26"/>
      <c r="D15" s="27">
        <f t="shared" si="2"/>
        <v>130000000000</v>
      </c>
      <c r="E15" s="27">
        <v>100000000</v>
      </c>
      <c r="F15" s="27"/>
      <c r="G15" s="26"/>
      <c r="H15" s="27"/>
      <c r="I15" s="27"/>
      <c r="J15" s="27"/>
      <c r="K15" s="28"/>
      <c r="L15" s="27"/>
      <c r="M15" s="27">
        <f t="shared" si="6"/>
        <v>100000000</v>
      </c>
      <c r="N15" s="27">
        <f t="shared" si="3"/>
        <v>0</v>
      </c>
      <c r="O15" s="27">
        <f t="shared" si="4"/>
        <v>130100000000</v>
      </c>
      <c r="P15" s="27"/>
      <c r="Q15" s="27">
        <f t="shared" si="5"/>
        <v>130100000000</v>
      </c>
    </row>
    <row r="16" spans="1:17" ht="24" customHeight="1">
      <c r="A16" s="8" t="s">
        <v>8</v>
      </c>
      <c r="B16" s="25">
        <v>330000000000</v>
      </c>
      <c r="C16" s="26"/>
      <c r="D16" s="27">
        <f t="shared" si="2"/>
        <v>330000000000</v>
      </c>
      <c r="E16" s="27"/>
      <c r="F16" s="27">
        <v>0</v>
      </c>
      <c r="G16" s="26"/>
      <c r="H16" s="27">
        <v>0</v>
      </c>
      <c r="I16" s="27"/>
      <c r="J16" s="27">
        <v>0</v>
      </c>
      <c r="K16" s="28"/>
      <c r="L16" s="27">
        <v>0</v>
      </c>
      <c r="M16" s="27">
        <f t="shared" si="6"/>
        <v>0</v>
      </c>
      <c r="N16" s="27">
        <f t="shared" si="3"/>
        <v>0</v>
      </c>
      <c r="O16" s="27">
        <f t="shared" si="4"/>
        <v>330000000000</v>
      </c>
      <c r="P16" s="27"/>
      <c r="Q16" s="27">
        <f t="shared" si="5"/>
        <v>330000000000</v>
      </c>
    </row>
    <row r="17" spans="1:17" ht="24" customHeight="1">
      <c r="A17" s="33" t="s">
        <v>9</v>
      </c>
      <c r="B17" s="25">
        <v>9082614280</v>
      </c>
      <c r="C17" s="26"/>
      <c r="D17" s="27">
        <f t="shared" si="2"/>
        <v>9082614280</v>
      </c>
      <c r="E17" s="27"/>
      <c r="F17" s="27">
        <v>0</v>
      </c>
      <c r="G17" s="26"/>
      <c r="H17" s="27">
        <v>0</v>
      </c>
      <c r="I17" s="27"/>
      <c r="J17" s="27">
        <v>0</v>
      </c>
      <c r="K17" s="28"/>
      <c r="L17" s="27"/>
      <c r="M17" s="27">
        <f t="shared" si="6"/>
        <v>0</v>
      </c>
      <c r="N17" s="27">
        <f t="shared" si="3"/>
        <v>0</v>
      </c>
      <c r="O17" s="27">
        <f t="shared" si="4"/>
        <v>9082614280</v>
      </c>
      <c r="P17" s="27"/>
      <c r="Q17" s="27">
        <f t="shared" si="5"/>
        <v>9082614280</v>
      </c>
    </row>
    <row r="18" spans="1:17" ht="24" customHeight="1">
      <c r="A18" s="34" t="s">
        <v>27</v>
      </c>
      <c r="B18" s="25">
        <v>7000000000</v>
      </c>
      <c r="C18" s="26"/>
      <c r="D18" s="27">
        <f t="shared" si="2"/>
        <v>7000000000</v>
      </c>
      <c r="E18" s="27"/>
      <c r="F18" s="27">
        <v>0</v>
      </c>
      <c r="G18" s="26"/>
      <c r="H18" s="27">
        <v>0</v>
      </c>
      <c r="I18" s="27"/>
      <c r="J18" s="27">
        <v>0</v>
      </c>
      <c r="K18" s="28"/>
      <c r="L18" s="27">
        <v>0</v>
      </c>
      <c r="M18" s="27">
        <f t="shared" si="6"/>
        <v>0</v>
      </c>
      <c r="N18" s="27">
        <f t="shared" si="3"/>
        <v>0</v>
      </c>
      <c r="O18" s="27">
        <f t="shared" si="4"/>
        <v>7000000000</v>
      </c>
      <c r="P18" s="27"/>
      <c r="Q18" s="27">
        <f t="shared" si="5"/>
        <v>7000000000</v>
      </c>
    </row>
    <row r="19" spans="1:17" ht="24" customHeight="1">
      <c r="A19" s="33" t="s">
        <v>28</v>
      </c>
      <c r="B19" s="25">
        <v>115000000000</v>
      </c>
      <c r="C19" s="35">
        <v>4274281656.33</v>
      </c>
      <c r="D19" s="27">
        <f t="shared" si="2"/>
        <v>119274281656.33</v>
      </c>
      <c r="E19" s="27">
        <v>1486872060</v>
      </c>
      <c r="F19" s="27"/>
      <c r="G19" s="26">
        <v>0</v>
      </c>
      <c r="H19" s="27">
        <v>-378248</v>
      </c>
      <c r="I19" s="27"/>
      <c r="J19" s="27">
        <v>0</v>
      </c>
      <c r="K19" s="28"/>
      <c r="L19" s="27">
        <v>0</v>
      </c>
      <c r="M19" s="27">
        <f t="shared" si="6"/>
        <v>1486872060</v>
      </c>
      <c r="N19" s="27">
        <f t="shared" si="3"/>
        <v>-378248</v>
      </c>
      <c r="O19" s="27">
        <f>Q19-P19</f>
        <v>117500000000</v>
      </c>
      <c r="P19" s="27">
        <v>3260775468.33</v>
      </c>
      <c r="Q19" s="27">
        <f t="shared" si="5"/>
        <v>120760775468.33</v>
      </c>
    </row>
    <row r="20" spans="1:17" ht="24" customHeight="1">
      <c r="A20" s="33"/>
      <c r="B20" s="25"/>
      <c r="C20" s="35"/>
      <c r="D20" s="27"/>
      <c r="E20" s="27"/>
      <c r="F20" s="27"/>
      <c r="G20" s="26"/>
      <c r="H20" s="27"/>
      <c r="I20" s="27"/>
      <c r="J20" s="27"/>
      <c r="K20" s="28"/>
      <c r="L20" s="27"/>
      <c r="M20" s="27"/>
      <c r="N20" s="27"/>
      <c r="O20" s="27"/>
      <c r="P20" s="27"/>
      <c r="Q20" s="27"/>
    </row>
    <row r="21" spans="1:17" ht="28.5" customHeight="1">
      <c r="A21" s="36" t="s">
        <v>39</v>
      </c>
      <c r="B21" s="22">
        <f>SUM(B22:B29)</f>
        <v>175185481600</v>
      </c>
      <c r="C21" s="22">
        <f aca="true" t="shared" si="7" ref="C21:N21">SUM(C22:C29)</f>
        <v>0</v>
      </c>
      <c r="D21" s="22">
        <f t="shared" si="7"/>
        <v>175185481600</v>
      </c>
      <c r="E21" s="22">
        <f t="shared" si="7"/>
        <v>-21800000000</v>
      </c>
      <c r="F21" s="22">
        <f t="shared" si="7"/>
        <v>8800000000</v>
      </c>
      <c r="G21" s="22">
        <f t="shared" si="7"/>
        <v>0</v>
      </c>
      <c r="H21" s="22">
        <f t="shared" si="7"/>
        <v>0</v>
      </c>
      <c r="I21" s="22">
        <f t="shared" si="7"/>
        <v>0</v>
      </c>
      <c r="J21" s="22">
        <f t="shared" si="7"/>
        <v>0</v>
      </c>
      <c r="K21" s="22">
        <f t="shared" si="7"/>
        <v>0</v>
      </c>
      <c r="L21" s="22">
        <f t="shared" si="7"/>
        <v>0</v>
      </c>
      <c r="M21" s="22">
        <f t="shared" si="7"/>
        <v>-21800000000</v>
      </c>
      <c r="N21" s="22">
        <f t="shared" si="7"/>
        <v>8800000000</v>
      </c>
      <c r="O21" s="24">
        <f>SUM(O22:O29)</f>
        <v>162185481600</v>
      </c>
      <c r="P21" s="24">
        <f>SUM(P22:P29)</f>
        <v>0</v>
      </c>
      <c r="Q21" s="24">
        <f t="shared" si="5"/>
        <v>162185481600</v>
      </c>
    </row>
    <row r="22" spans="1:17" s="51" customFormat="1" ht="24" customHeight="1">
      <c r="A22" s="46" t="s">
        <v>10</v>
      </c>
      <c r="B22" s="47">
        <v>10000000000</v>
      </c>
      <c r="C22" s="48"/>
      <c r="D22" s="49">
        <f aca="true" t="shared" si="8" ref="D22:D29">SUM(B22:C22)</f>
        <v>10000000000</v>
      </c>
      <c r="E22" s="49"/>
      <c r="F22" s="49">
        <v>2000000000</v>
      </c>
      <c r="G22" s="48"/>
      <c r="H22" s="49"/>
      <c r="I22" s="49"/>
      <c r="J22" s="49"/>
      <c r="K22" s="50"/>
      <c r="L22" s="49"/>
      <c r="M22" s="49">
        <f aca="true" t="shared" si="9" ref="M22:M29">E22+G22+I22+K22</f>
        <v>0</v>
      </c>
      <c r="N22" s="49">
        <f aca="true" t="shared" si="10" ref="N22:N28">F22+H22+J22+L22</f>
        <v>2000000000</v>
      </c>
      <c r="O22" s="49">
        <f aca="true" t="shared" si="11" ref="O22:O29">D22+M22+N22</f>
        <v>12000000000</v>
      </c>
      <c r="P22" s="49"/>
      <c r="Q22" s="49">
        <f t="shared" si="5"/>
        <v>12000000000</v>
      </c>
    </row>
    <row r="23" spans="1:17" ht="38.25" customHeight="1">
      <c r="A23" s="8" t="s">
        <v>49</v>
      </c>
      <c r="B23" s="25">
        <v>10000000000</v>
      </c>
      <c r="C23" s="26"/>
      <c r="D23" s="27">
        <f t="shared" si="8"/>
        <v>10000000000</v>
      </c>
      <c r="E23" s="27"/>
      <c r="F23" s="27"/>
      <c r="G23" s="26"/>
      <c r="H23" s="27"/>
      <c r="I23" s="27"/>
      <c r="J23" s="27"/>
      <c r="K23" s="28"/>
      <c r="L23" s="27"/>
      <c r="M23" s="27">
        <f t="shared" si="9"/>
        <v>0</v>
      </c>
      <c r="N23" s="27">
        <f t="shared" si="10"/>
        <v>0</v>
      </c>
      <c r="O23" s="49">
        <f t="shared" si="11"/>
        <v>10000000000</v>
      </c>
      <c r="P23" s="27"/>
      <c r="Q23" s="27">
        <f t="shared" si="5"/>
        <v>10000000000</v>
      </c>
    </row>
    <row r="24" spans="1:17" ht="24" customHeight="1">
      <c r="A24" s="39" t="s">
        <v>11</v>
      </c>
      <c r="B24" s="25">
        <v>10000000000</v>
      </c>
      <c r="C24" s="26"/>
      <c r="D24" s="27">
        <f t="shared" si="8"/>
        <v>10000000000</v>
      </c>
      <c r="E24" s="27">
        <v>0</v>
      </c>
      <c r="F24" s="27"/>
      <c r="G24" s="26"/>
      <c r="H24" s="27"/>
      <c r="I24" s="27">
        <v>0</v>
      </c>
      <c r="J24" s="27"/>
      <c r="K24" s="28"/>
      <c r="L24" s="27"/>
      <c r="M24" s="27">
        <f t="shared" si="9"/>
        <v>0</v>
      </c>
      <c r="N24" s="27">
        <f t="shared" si="10"/>
        <v>0</v>
      </c>
      <c r="O24" s="49">
        <f t="shared" si="11"/>
        <v>10000000000</v>
      </c>
      <c r="P24" s="27"/>
      <c r="Q24" s="27">
        <f t="shared" si="5"/>
        <v>10000000000</v>
      </c>
    </row>
    <row r="25" spans="1:17" ht="37.5" customHeight="1">
      <c r="A25" s="8" t="s">
        <v>50</v>
      </c>
      <c r="B25" s="25">
        <v>48000000000</v>
      </c>
      <c r="C25" s="26"/>
      <c r="D25" s="27">
        <f t="shared" si="8"/>
        <v>48000000000</v>
      </c>
      <c r="E25" s="27"/>
      <c r="F25" s="27"/>
      <c r="G25" s="26">
        <v>0</v>
      </c>
      <c r="H25" s="27">
        <v>0</v>
      </c>
      <c r="I25" s="27">
        <v>0</v>
      </c>
      <c r="J25" s="27">
        <v>0</v>
      </c>
      <c r="K25" s="28">
        <v>0</v>
      </c>
      <c r="L25" s="27">
        <v>0</v>
      </c>
      <c r="M25" s="27">
        <f t="shared" si="9"/>
        <v>0</v>
      </c>
      <c r="N25" s="27">
        <f t="shared" si="10"/>
        <v>0</v>
      </c>
      <c r="O25" s="49">
        <f t="shared" si="11"/>
        <v>48000000000</v>
      </c>
      <c r="P25" s="27"/>
      <c r="Q25" s="27">
        <f t="shared" si="5"/>
        <v>48000000000</v>
      </c>
    </row>
    <row r="26" spans="1:17" ht="39.75" customHeight="1">
      <c r="A26" s="8" t="s">
        <v>51</v>
      </c>
      <c r="B26" s="25">
        <v>25000000000</v>
      </c>
      <c r="C26" s="26"/>
      <c r="D26" s="27">
        <f t="shared" si="8"/>
        <v>25000000000</v>
      </c>
      <c r="E26" s="27"/>
      <c r="F26" s="27">
        <v>0</v>
      </c>
      <c r="G26" s="26"/>
      <c r="H26" s="27"/>
      <c r="I26" s="27"/>
      <c r="J26" s="27"/>
      <c r="K26" s="28"/>
      <c r="L26" s="27"/>
      <c r="M26" s="27">
        <f t="shared" si="9"/>
        <v>0</v>
      </c>
      <c r="N26" s="27">
        <f t="shared" si="10"/>
        <v>0</v>
      </c>
      <c r="O26" s="49">
        <f t="shared" si="11"/>
        <v>25000000000</v>
      </c>
      <c r="P26" s="27"/>
      <c r="Q26" s="27">
        <f t="shared" si="5"/>
        <v>25000000000</v>
      </c>
    </row>
    <row r="27" spans="1:17" ht="24" customHeight="1">
      <c r="A27" s="9" t="s">
        <v>30</v>
      </c>
      <c r="B27" s="25">
        <v>22085481600</v>
      </c>
      <c r="C27" s="26"/>
      <c r="D27" s="27">
        <f t="shared" si="8"/>
        <v>22085481600</v>
      </c>
      <c r="E27" s="27">
        <v>0</v>
      </c>
      <c r="F27" s="27"/>
      <c r="G27" s="26">
        <v>0</v>
      </c>
      <c r="H27" s="27">
        <v>0</v>
      </c>
      <c r="I27" s="27">
        <v>0</v>
      </c>
      <c r="J27" s="27"/>
      <c r="K27" s="28">
        <v>0</v>
      </c>
      <c r="L27" s="27"/>
      <c r="M27" s="27">
        <f>E27+G27+I27+K27</f>
        <v>0</v>
      </c>
      <c r="N27" s="27">
        <f t="shared" si="10"/>
        <v>0</v>
      </c>
      <c r="O27" s="49">
        <f t="shared" si="11"/>
        <v>22085481600</v>
      </c>
      <c r="P27" s="27"/>
      <c r="Q27" s="27">
        <f t="shared" si="5"/>
        <v>22085481600</v>
      </c>
    </row>
    <row r="28" spans="1:17" ht="24" customHeight="1">
      <c r="A28" s="8" t="s">
        <v>29</v>
      </c>
      <c r="B28" s="25">
        <v>100000000</v>
      </c>
      <c r="C28" s="26"/>
      <c r="D28" s="27">
        <f t="shared" si="8"/>
        <v>100000000</v>
      </c>
      <c r="E28" s="27"/>
      <c r="F28" s="27">
        <v>0</v>
      </c>
      <c r="G28" s="26"/>
      <c r="H28" s="27"/>
      <c r="I28" s="27"/>
      <c r="J28" s="27"/>
      <c r="K28" s="28"/>
      <c r="L28" s="27"/>
      <c r="M28" s="27">
        <f t="shared" si="9"/>
        <v>0</v>
      </c>
      <c r="N28" s="27">
        <f t="shared" si="10"/>
        <v>0</v>
      </c>
      <c r="O28" s="49">
        <f t="shared" si="11"/>
        <v>100000000</v>
      </c>
      <c r="P28" s="27"/>
      <c r="Q28" s="27">
        <f t="shared" si="5"/>
        <v>100000000</v>
      </c>
    </row>
    <row r="29" spans="1:17" ht="24" customHeight="1">
      <c r="A29" s="46" t="s">
        <v>31</v>
      </c>
      <c r="B29" s="25">
        <v>50000000000</v>
      </c>
      <c r="C29" s="26"/>
      <c r="D29" s="27">
        <f t="shared" si="8"/>
        <v>50000000000</v>
      </c>
      <c r="E29" s="27">
        <v>-21800000000</v>
      </c>
      <c r="F29" s="27">
        <v>6800000000</v>
      </c>
      <c r="G29" s="26">
        <v>0</v>
      </c>
      <c r="H29" s="27">
        <v>0</v>
      </c>
      <c r="I29" s="27">
        <v>0</v>
      </c>
      <c r="J29" s="27">
        <v>0</v>
      </c>
      <c r="K29" s="28">
        <v>0</v>
      </c>
      <c r="L29" s="27">
        <v>0</v>
      </c>
      <c r="M29" s="27">
        <f t="shared" si="9"/>
        <v>-21800000000</v>
      </c>
      <c r="N29" s="27">
        <v>6800000000</v>
      </c>
      <c r="O29" s="49">
        <f t="shared" si="11"/>
        <v>35000000000</v>
      </c>
      <c r="P29" s="27"/>
      <c r="Q29" s="27">
        <f t="shared" si="5"/>
        <v>35000000000</v>
      </c>
    </row>
    <row r="30" spans="1:17" ht="24" customHeight="1">
      <c r="A30" s="46"/>
      <c r="B30" s="25"/>
      <c r="C30" s="26"/>
      <c r="D30" s="27"/>
      <c r="E30" s="27"/>
      <c r="F30" s="27"/>
      <c r="G30" s="26"/>
      <c r="H30" s="27"/>
      <c r="I30" s="27"/>
      <c r="J30" s="27"/>
      <c r="K30" s="28"/>
      <c r="L30" s="27"/>
      <c r="M30" s="27"/>
      <c r="N30" s="27"/>
      <c r="O30" s="49"/>
      <c r="P30" s="27"/>
      <c r="Q30" s="27"/>
    </row>
    <row r="31" spans="1:17" ht="28.5" customHeight="1">
      <c r="A31" s="36" t="s">
        <v>40</v>
      </c>
      <c r="B31" s="22">
        <f>SUM(B32:B38)</f>
        <v>303666245487.70996</v>
      </c>
      <c r="C31" s="22">
        <f aca="true" t="shared" si="12" ref="C31:N31">SUM(C32:C38)</f>
        <v>0</v>
      </c>
      <c r="D31" s="22">
        <f t="shared" si="12"/>
        <v>303666245487.70996</v>
      </c>
      <c r="E31" s="22">
        <f t="shared" si="12"/>
        <v>5549167526</v>
      </c>
      <c r="F31" s="22">
        <f t="shared" si="12"/>
        <v>-3642239524.63</v>
      </c>
      <c r="G31" s="22">
        <f t="shared" si="12"/>
        <v>0</v>
      </c>
      <c r="H31" s="22">
        <f t="shared" si="12"/>
        <v>0</v>
      </c>
      <c r="I31" s="22">
        <f t="shared" si="12"/>
        <v>0</v>
      </c>
      <c r="J31" s="22">
        <f t="shared" si="12"/>
        <v>647349990</v>
      </c>
      <c r="K31" s="22">
        <f t="shared" si="12"/>
        <v>0</v>
      </c>
      <c r="L31" s="22">
        <f t="shared" si="12"/>
        <v>15630426800</v>
      </c>
      <c r="M31" s="22">
        <f t="shared" si="12"/>
        <v>5549167526</v>
      </c>
      <c r="N31" s="22">
        <f t="shared" si="12"/>
        <v>12635537265.37</v>
      </c>
      <c r="O31" s="24">
        <f>SUM(O32:O38)</f>
        <v>321850950279.07996</v>
      </c>
      <c r="P31" s="24">
        <f>SUM(P32:P38)</f>
        <v>0</v>
      </c>
      <c r="Q31" s="24">
        <f aca="true" t="shared" si="13" ref="Q31:Q38">D31+M31+N31</f>
        <v>321850950279.07996</v>
      </c>
    </row>
    <row r="32" spans="1:17" ht="24" customHeight="1">
      <c r="A32" s="8" t="s">
        <v>46</v>
      </c>
      <c r="B32" s="25">
        <v>30000000000</v>
      </c>
      <c r="C32" s="35"/>
      <c r="D32" s="27">
        <f aca="true" t="shared" si="14" ref="D32:D38">SUM(B32:C32)</f>
        <v>30000000000</v>
      </c>
      <c r="E32" s="27"/>
      <c r="F32" s="27">
        <v>10000000000</v>
      </c>
      <c r="G32" s="26"/>
      <c r="H32" s="27"/>
      <c r="I32" s="27"/>
      <c r="J32" s="27"/>
      <c r="K32" s="28"/>
      <c r="L32" s="27"/>
      <c r="M32" s="27">
        <f aca="true" t="shared" si="15" ref="M32:N38">E32+G32+I32+K32</f>
        <v>0</v>
      </c>
      <c r="N32" s="27">
        <f t="shared" si="15"/>
        <v>10000000000</v>
      </c>
      <c r="O32" s="27">
        <f aca="true" t="shared" si="16" ref="O32:O38">D32+M32+N32</f>
        <v>40000000000</v>
      </c>
      <c r="P32" s="27"/>
      <c r="Q32" s="27">
        <f t="shared" si="13"/>
        <v>40000000000</v>
      </c>
    </row>
    <row r="33" spans="1:17" ht="24" customHeight="1">
      <c r="A33" s="8" t="s">
        <v>12</v>
      </c>
      <c r="B33" s="25">
        <v>96477249000</v>
      </c>
      <c r="C33" s="35"/>
      <c r="D33" s="25">
        <f t="shared" si="14"/>
        <v>96477249000</v>
      </c>
      <c r="E33" s="27">
        <v>0</v>
      </c>
      <c r="F33" s="27">
        <v>-16277776790</v>
      </c>
      <c r="G33" s="26">
        <v>0</v>
      </c>
      <c r="H33" s="27">
        <v>0</v>
      </c>
      <c r="I33" s="27">
        <v>0</v>
      </c>
      <c r="J33" s="27">
        <v>647349990</v>
      </c>
      <c r="K33" s="28">
        <v>0</v>
      </c>
      <c r="L33" s="27">
        <v>15630426800</v>
      </c>
      <c r="M33" s="27">
        <f t="shared" si="15"/>
        <v>0</v>
      </c>
      <c r="N33" s="27">
        <f t="shared" si="15"/>
        <v>0</v>
      </c>
      <c r="O33" s="27">
        <f t="shared" si="16"/>
        <v>96477249000</v>
      </c>
      <c r="P33" s="27"/>
      <c r="Q33" s="27">
        <f t="shared" si="13"/>
        <v>96477249000</v>
      </c>
    </row>
    <row r="34" spans="1:17" s="51" customFormat="1" ht="24" customHeight="1">
      <c r="A34" s="46" t="s">
        <v>33</v>
      </c>
      <c r="B34" s="47">
        <v>60445859489.5</v>
      </c>
      <c r="C34" s="56"/>
      <c r="D34" s="47">
        <f t="shared" si="14"/>
        <v>60445859489.5</v>
      </c>
      <c r="E34" s="49">
        <v>5553444134</v>
      </c>
      <c r="F34" s="49">
        <v>0</v>
      </c>
      <c r="G34" s="48">
        <v>0</v>
      </c>
      <c r="H34" s="49">
        <v>0</v>
      </c>
      <c r="I34" s="49">
        <v>0</v>
      </c>
      <c r="J34" s="49">
        <v>0</v>
      </c>
      <c r="K34" s="50"/>
      <c r="L34" s="49">
        <v>0</v>
      </c>
      <c r="M34" s="49">
        <f t="shared" si="15"/>
        <v>5553444134</v>
      </c>
      <c r="N34" s="49">
        <f t="shared" si="15"/>
        <v>0</v>
      </c>
      <c r="O34" s="49">
        <f t="shared" si="16"/>
        <v>65999303623.5</v>
      </c>
      <c r="P34" s="49"/>
      <c r="Q34" s="49">
        <f t="shared" si="13"/>
        <v>65999303623.5</v>
      </c>
    </row>
    <row r="35" spans="1:17" ht="24" customHeight="1">
      <c r="A35" s="9" t="s">
        <v>34</v>
      </c>
      <c r="B35" s="25">
        <v>26724371947.86</v>
      </c>
      <c r="C35" s="35">
        <v>0</v>
      </c>
      <c r="D35" s="25">
        <f t="shared" si="14"/>
        <v>26724371947.86</v>
      </c>
      <c r="E35" s="27">
        <v>0</v>
      </c>
      <c r="F35" s="27">
        <v>821180975.37</v>
      </c>
      <c r="G35" s="26">
        <v>0</v>
      </c>
      <c r="H35" s="27">
        <v>0</v>
      </c>
      <c r="I35" s="27">
        <v>0</v>
      </c>
      <c r="J35" s="27">
        <v>0</v>
      </c>
      <c r="K35" s="28">
        <v>0</v>
      </c>
      <c r="L35" s="27">
        <v>0</v>
      </c>
      <c r="M35" s="27">
        <f t="shared" si="15"/>
        <v>0</v>
      </c>
      <c r="N35" s="27">
        <f t="shared" si="15"/>
        <v>821180975.37</v>
      </c>
      <c r="O35" s="27">
        <f t="shared" si="16"/>
        <v>27545552923.23</v>
      </c>
      <c r="P35" s="27"/>
      <c r="Q35" s="27">
        <f t="shared" si="13"/>
        <v>27545552923.23</v>
      </c>
    </row>
    <row r="36" spans="1:17" ht="24" customHeight="1">
      <c r="A36" s="9" t="s">
        <v>47</v>
      </c>
      <c r="B36" s="25">
        <v>34920804824.97</v>
      </c>
      <c r="C36" s="26"/>
      <c r="D36" s="25">
        <f t="shared" si="14"/>
        <v>34920804824.97</v>
      </c>
      <c r="E36" s="27">
        <v>-4276608</v>
      </c>
      <c r="F36" s="27">
        <v>-17869436</v>
      </c>
      <c r="G36" s="26">
        <v>0</v>
      </c>
      <c r="H36" s="27">
        <v>0</v>
      </c>
      <c r="I36" s="27">
        <v>0</v>
      </c>
      <c r="J36" s="27">
        <v>0</v>
      </c>
      <c r="K36" s="28">
        <v>0</v>
      </c>
      <c r="L36" s="27">
        <v>0</v>
      </c>
      <c r="M36" s="27">
        <f t="shared" si="15"/>
        <v>-4276608</v>
      </c>
      <c r="N36" s="27">
        <f t="shared" si="15"/>
        <v>-17869436</v>
      </c>
      <c r="O36" s="27">
        <f t="shared" si="16"/>
        <v>34898658780.97</v>
      </c>
      <c r="P36" s="27"/>
      <c r="Q36" s="27">
        <f t="shared" si="13"/>
        <v>34898658780.97</v>
      </c>
    </row>
    <row r="37" spans="1:17" ht="24" customHeight="1">
      <c r="A37" s="9" t="s">
        <v>35</v>
      </c>
      <c r="B37" s="25">
        <v>45976800620.66</v>
      </c>
      <c r="C37" s="26">
        <v>0</v>
      </c>
      <c r="D37" s="25">
        <f t="shared" si="14"/>
        <v>45976800620.66</v>
      </c>
      <c r="E37" s="27"/>
      <c r="F37" s="27">
        <v>1848281024</v>
      </c>
      <c r="G37" s="26">
        <v>0</v>
      </c>
      <c r="H37" s="27">
        <v>0</v>
      </c>
      <c r="I37" s="27">
        <v>0</v>
      </c>
      <c r="J37" s="27">
        <v>0</v>
      </c>
      <c r="K37" s="28">
        <v>0</v>
      </c>
      <c r="L37" s="27">
        <v>0</v>
      </c>
      <c r="M37" s="27">
        <f t="shared" si="15"/>
        <v>0</v>
      </c>
      <c r="N37" s="27">
        <f t="shared" si="15"/>
        <v>1848281024</v>
      </c>
      <c r="O37" s="27">
        <f t="shared" si="16"/>
        <v>47825081644.66</v>
      </c>
      <c r="P37" s="27"/>
      <c r="Q37" s="27">
        <f t="shared" si="13"/>
        <v>47825081644.66</v>
      </c>
    </row>
    <row r="38" spans="1:17" ht="24" customHeight="1">
      <c r="A38" s="9" t="s">
        <v>36</v>
      </c>
      <c r="B38" s="25">
        <v>9121159604.72</v>
      </c>
      <c r="C38" s="26"/>
      <c r="D38" s="25">
        <f t="shared" si="14"/>
        <v>9121159604.72</v>
      </c>
      <c r="E38" s="27">
        <v>0</v>
      </c>
      <c r="F38" s="27">
        <v>-16055298</v>
      </c>
      <c r="G38" s="26"/>
      <c r="H38" s="27"/>
      <c r="I38" s="27">
        <v>0</v>
      </c>
      <c r="J38" s="27"/>
      <c r="K38" s="28"/>
      <c r="L38" s="27"/>
      <c r="M38" s="27">
        <f t="shared" si="15"/>
        <v>0</v>
      </c>
      <c r="N38" s="27">
        <f t="shared" si="15"/>
        <v>-16055298</v>
      </c>
      <c r="O38" s="27">
        <f t="shared" si="16"/>
        <v>9105104306.72</v>
      </c>
      <c r="P38" s="27"/>
      <c r="Q38" s="27">
        <f t="shared" si="13"/>
        <v>9105104306.72</v>
      </c>
    </row>
    <row r="39" spans="1:17" ht="24" customHeight="1">
      <c r="A39" s="9"/>
      <c r="B39" s="25"/>
      <c r="C39" s="26"/>
      <c r="D39" s="25"/>
      <c r="E39" s="27"/>
      <c r="F39" s="27"/>
      <c r="G39" s="26"/>
      <c r="H39" s="27"/>
      <c r="I39" s="27"/>
      <c r="J39" s="27"/>
      <c r="K39" s="28"/>
      <c r="L39" s="27"/>
      <c r="M39" s="27"/>
      <c r="N39" s="27"/>
      <c r="O39" s="27"/>
      <c r="P39" s="27"/>
      <c r="Q39" s="27"/>
    </row>
    <row r="40" spans="1:17" ht="38.25" customHeight="1">
      <c r="A40" s="57" t="s">
        <v>48</v>
      </c>
      <c r="B40" s="31">
        <f aca="true" t="shared" si="17" ref="B40:Q40">B41</f>
        <v>8614777070</v>
      </c>
      <c r="C40" s="31">
        <f t="shared" si="17"/>
        <v>0</v>
      </c>
      <c r="D40" s="31">
        <f t="shared" si="17"/>
        <v>8614777070</v>
      </c>
      <c r="E40" s="31">
        <f t="shared" si="17"/>
        <v>0</v>
      </c>
      <c r="F40" s="31">
        <f t="shared" si="17"/>
        <v>60</v>
      </c>
      <c r="G40" s="31">
        <f t="shared" si="17"/>
        <v>0</v>
      </c>
      <c r="H40" s="31">
        <f t="shared" si="17"/>
        <v>0</v>
      </c>
      <c r="I40" s="31">
        <f t="shared" si="17"/>
        <v>0</v>
      </c>
      <c r="J40" s="31">
        <f t="shared" si="17"/>
        <v>-60</v>
      </c>
      <c r="K40" s="31">
        <f t="shared" si="17"/>
        <v>0</v>
      </c>
      <c r="L40" s="31">
        <f t="shared" si="17"/>
        <v>0</v>
      </c>
      <c r="M40" s="31">
        <f t="shared" si="17"/>
        <v>0</v>
      </c>
      <c r="N40" s="31">
        <f t="shared" si="17"/>
        <v>0</v>
      </c>
      <c r="O40" s="31">
        <f t="shared" si="17"/>
        <v>8614777070</v>
      </c>
      <c r="P40" s="31">
        <f t="shared" si="17"/>
        <v>0</v>
      </c>
      <c r="Q40" s="31">
        <f t="shared" si="17"/>
        <v>8614777070</v>
      </c>
    </row>
    <row r="41" spans="1:17" ht="24" customHeight="1">
      <c r="A41" s="9" t="s">
        <v>16</v>
      </c>
      <c r="B41" s="25">
        <v>8614777070</v>
      </c>
      <c r="C41" s="26"/>
      <c r="D41" s="27">
        <f>SUM(B41+C41)</f>
        <v>8614777070</v>
      </c>
      <c r="E41" s="27">
        <v>0</v>
      </c>
      <c r="F41" s="27">
        <v>60</v>
      </c>
      <c r="G41" s="26">
        <v>0</v>
      </c>
      <c r="H41" s="27">
        <v>0</v>
      </c>
      <c r="I41" s="27">
        <v>0</v>
      </c>
      <c r="J41" s="27">
        <v>-60</v>
      </c>
      <c r="K41" s="28">
        <v>0</v>
      </c>
      <c r="L41" s="27">
        <v>0</v>
      </c>
      <c r="M41" s="27">
        <f>E41+G41+I41+K41</f>
        <v>0</v>
      </c>
      <c r="N41" s="27">
        <f>F41+H41+J41+L41</f>
        <v>0</v>
      </c>
      <c r="O41" s="27">
        <f>D41+M41+N41</f>
        <v>8614777070</v>
      </c>
      <c r="P41" s="27"/>
      <c r="Q41" s="27">
        <f>D41+M41+N41</f>
        <v>8614777070</v>
      </c>
    </row>
    <row r="42" spans="1:17" ht="24" customHeight="1">
      <c r="A42" s="9"/>
      <c r="B42" s="25"/>
      <c r="C42" s="26"/>
      <c r="D42" s="27"/>
      <c r="E42" s="27"/>
      <c r="F42" s="27"/>
      <c r="G42" s="26"/>
      <c r="H42" s="27"/>
      <c r="I42" s="27"/>
      <c r="J42" s="27"/>
      <c r="K42" s="28"/>
      <c r="L42" s="27"/>
      <c r="M42" s="27"/>
      <c r="N42" s="27"/>
      <c r="O42" s="27"/>
      <c r="P42" s="27"/>
      <c r="Q42" s="27"/>
    </row>
    <row r="43" spans="1:17" s="43" customFormat="1" ht="28.5" customHeight="1">
      <c r="A43" s="53" t="s">
        <v>41</v>
      </c>
      <c r="B43" s="31">
        <f aca="true" t="shared" si="18" ref="B43:Q43">B44</f>
        <v>1363856714.52</v>
      </c>
      <c r="C43" s="31">
        <f t="shared" si="18"/>
        <v>0</v>
      </c>
      <c r="D43" s="31">
        <f t="shared" si="18"/>
        <v>1363856714.52</v>
      </c>
      <c r="E43" s="31">
        <f t="shared" si="18"/>
        <v>0</v>
      </c>
      <c r="F43" s="31">
        <f t="shared" si="18"/>
        <v>0</v>
      </c>
      <c r="G43" s="31">
        <f t="shared" si="18"/>
        <v>0</v>
      </c>
      <c r="H43" s="31">
        <f t="shared" si="18"/>
        <v>0</v>
      </c>
      <c r="I43" s="31">
        <f t="shared" si="18"/>
        <v>0</v>
      </c>
      <c r="J43" s="31">
        <f t="shared" si="18"/>
        <v>0</v>
      </c>
      <c r="K43" s="31">
        <f t="shared" si="18"/>
        <v>0</v>
      </c>
      <c r="L43" s="31">
        <f t="shared" si="18"/>
        <v>0</v>
      </c>
      <c r="M43" s="31">
        <f t="shared" si="18"/>
        <v>0</v>
      </c>
      <c r="N43" s="31">
        <f t="shared" si="18"/>
        <v>0</v>
      </c>
      <c r="O43" s="31">
        <f t="shared" si="18"/>
        <v>1363856714.52</v>
      </c>
      <c r="P43" s="31">
        <f t="shared" si="18"/>
        <v>0</v>
      </c>
      <c r="Q43" s="31">
        <f t="shared" si="18"/>
        <v>1363856714.52</v>
      </c>
    </row>
    <row r="44" spans="1:17" s="3" customFormat="1" ht="24" customHeight="1">
      <c r="A44" s="41" t="s">
        <v>13</v>
      </c>
      <c r="B44" s="25">
        <v>1363856714.52</v>
      </c>
      <c r="C44" s="42"/>
      <c r="D44" s="25">
        <f>SUM(B44+C44)</f>
        <v>1363856714.52</v>
      </c>
      <c r="E44" s="25">
        <v>0</v>
      </c>
      <c r="F44" s="25">
        <v>0</v>
      </c>
      <c r="G44" s="42">
        <v>0</v>
      </c>
      <c r="H44" s="25">
        <v>0</v>
      </c>
      <c r="I44" s="25">
        <v>0</v>
      </c>
      <c r="J44" s="25">
        <v>0</v>
      </c>
      <c r="K44" s="30">
        <v>0</v>
      </c>
      <c r="L44" s="25">
        <v>0</v>
      </c>
      <c r="M44" s="25">
        <f>E44+G44+I44+K44</f>
        <v>0</v>
      </c>
      <c r="N44" s="25">
        <f>F44+H44+J44+L44</f>
        <v>0</v>
      </c>
      <c r="O44" s="25">
        <f>D44+M44+N44</f>
        <v>1363856714.52</v>
      </c>
      <c r="P44" s="25"/>
      <c r="Q44" s="25">
        <f>D44+M44+N44</f>
        <v>1363856714.52</v>
      </c>
    </row>
    <row r="45" spans="1:17" s="3" customFormat="1" ht="24" customHeight="1">
      <c r="A45" s="41"/>
      <c r="B45" s="25"/>
      <c r="C45" s="42"/>
      <c r="D45" s="25"/>
      <c r="E45" s="25"/>
      <c r="F45" s="25"/>
      <c r="G45" s="42"/>
      <c r="H45" s="25"/>
      <c r="I45" s="25"/>
      <c r="J45" s="25"/>
      <c r="K45" s="30"/>
      <c r="L45" s="25"/>
      <c r="M45" s="25"/>
      <c r="N45" s="25"/>
      <c r="O45" s="25"/>
      <c r="P45" s="25"/>
      <c r="Q45" s="25"/>
    </row>
    <row r="46" spans="1:17" s="3" customFormat="1" ht="28.5" customHeight="1">
      <c r="A46" s="53" t="s">
        <v>42</v>
      </c>
      <c r="B46" s="22">
        <f aca="true" t="shared" si="19" ref="B46:Q46">B47</f>
        <v>8265000000</v>
      </c>
      <c r="C46" s="22">
        <f t="shared" si="19"/>
        <v>0</v>
      </c>
      <c r="D46" s="22">
        <f t="shared" si="19"/>
        <v>8265000000</v>
      </c>
      <c r="E46" s="22">
        <f t="shared" si="19"/>
        <v>0</v>
      </c>
      <c r="F46" s="22">
        <f t="shared" si="19"/>
        <v>0</v>
      </c>
      <c r="G46" s="22">
        <f t="shared" si="19"/>
        <v>0</v>
      </c>
      <c r="H46" s="22">
        <f t="shared" si="19"/>
        <v>0</v>
      </c>
      <c r="I46" s="22">
        <f t="shared" si="19"/>
        <v>0</v>
      </c>
      <c r="J46" s="22">
        <f t="shared" si="19"/>
        <v>0</v>
      </c>
      <c r="K46" s="22">
        <f t="shared" si="19"/>
        <v>0</v>
      </c>
      <c r="L46" s="22">
        <f t="shared" si="19"/>
        <v>0</v>
      </c>
      <c r="M46" s="22">
        <f t="shared" si="19"/>
        <v>0</v>
      </c>
      <c r="N46" s="22">
        <f t="shared" si="19"/>
        <v>0</v>
      </c>
      <c r="O46" s="22">
        <f t="shared" si="19"/>
        <v>8265000000</v>
      </c>
      <c r="P46" s="22">
        <f t="shared" si="19"/>
        <v>0</v>
      </c>
      <c r="Q46" s="22">
        <f t="shared" si="19"/>
        <v>8265000000</v>
      </c>
    </row>
    <row r="47" spans="1:17" ht="24" customHeight="1">
      <c r="A47" s="9" t="s">
        <v>14</v>
      </c>
      <c r="B47" s="25">
        <v>8265000000</v>
      </c>
      <c r="C47" s="26">
        <v>0</v>
      </c>
      <c r="D47" s="27">
        <f>SUM(B47+C47)</f>
        <v>8265000000</v>
      </c>
      <c r="E47" s="27"/>
      <c r="F47" s="27">
        <v>0</v>
      </c>
      <c r="G47" s="26">
        <v>0</v>
      </c>
      <c r="H47" s="27">
        <v>0</v>
      </c>
      <c r="I47" s="27">
        <v>0</v>
      </c>
      <c r="J47" s="27">
        <v>0</v>
      </c>
      <c r="K47" s="28">
        <v>0</v>
      </c>
      <c r="L47" s="27">
        <v>0</v>
      </c>
      <c r="M47" s="27">
        <f>E47+G47+I47+K47</f>
        <v>0</v>
      </c>
      <c r="N47" s="27">
        <f>F47+H47+J47+L47</f>
        <v>0</v>
      </c>
      <c r="O47" s="27">
        <f>D47+M47+N47</f>
        <v>8265000000</v>
      </c>
      <c r="P47" s="27"/>
      <c r="Q47" s="27">
        <f>D47+M47+N47</f>
        <v>8265000000</v>
      </c>
    </row>
    <row r="48" spans="1:17" s="3" customFormat="1" ht="21.75" customHeight="1">
      <c r="A48" s="41"/>
      <c r="B48" s="25"/>
      <c r="C48" s="42"/>
      <c r="D48" s="25"/>
      <c r="E48" s="25"/>
      <c r="F48" s="25"/>
      <c r="G48" s="42"/>
      <c r="H48" s="25"/>
      <c r="I48" s="25"/>
      <c r="J48" s="25"/>
      <c r="K48" s="30"/>
      <c r="L48" s="25"/>
      <c r="M48" s="25"/>
      <c r="N48" s="25"/>
      <c r="O48" s="25"/>
      <c r="P48" s="25"/>
      <c r="Q48" s="25"/>
    </row>
    <row r="49" spans="1:17" s="3" customFormat="1" ht="21.75" customHeight="1">
      <c r="A49" s="41"/>
      <c r="B49" s="25"/>
      <c r="C49" s="42"/>
      <c r="D49" s="25"/>
      <c r="E49" s="25"/>
      <c r="F49" s="25"/>
      <c r="G49" s="42"/>
      <c r="H49" s="25"/>
      <c r="I49" s="25"/>
      <c r="J49" s="25"/>
      <c r="K49" s="30"/>
      <c r="L49" s="25"/>
      <c r="M49" s="25"/>
      <c r="N49" s="25"/>
      <c r="O49" s="25"/>
      <c r="P49" s="25"/>
      <c r="Q49" s="25"/>
    </row>
    <row r="50" spans="1:17" s="3" customFormat="1" ht="21.75" customHeight="1">
      <c r="A50" s="41"/>
      <c r="B50" s="25"/>
      <c r="C50" s="42"/>
      <c r="D50" s="25"/>
      <c r="E50" s="25"/>
      <c r="F50" s="25"/>
      <c r="G50" s="42"/>
      <c r="H50" s="25"/>
      <c r="I50" s="25"/>
      <c r="J50" s="25"/>
      <c r="K50" s="30"/>
      <c r="L50" s="25"/>
      <c r="M50" s="25"/>
      <c r="N50" s="25"/>
      <c r="O50" s="25"/>
      <c r="P50" s="25"/>
      <c r="Q50" s="25"/>
    </row>
    <row r="51" spans="1:17" s="40" customFormat="1" ht="63" customHeight="1" thickBot="1">
      <c r="A51" s="10" t="s">
        <v>15</v>
      </c>
      <c r="B51" s="32">
        <f aca="true" t="shared" si="20" ref="B51:Q51">B9+B12+B21+B31+B40+B43+B46</f>
        <v>1257605164892.23</v>
      </c>
      <c r="C51" s="32">
        <f t="shared" si="20"/>
        <v>4274281656.33</v>
      </c>
      <c r="D51" s="32">
        <f t="shared" si="20"/>
        <v>1261879446548.56</v>
      </c>
      <c r="E51" s="32">
        <f t="shared" si="20"/>
        <v>-9663960414</v>
      </c>
      <c r="F51" s="32">
        <f t="shared" si="20"/>
        <v>450750565.3699999</v>
      </c>
      <c r="G51" s="32">
        <f t="shared" si="20"/>
        <v>0</v>
      </c>
      <c r="H51" s="32">
        <f t="shared" si="20"/>
        <v>-378248</v>
      </c>
      <c r="I51" s="32">
        <f t="shared" si="20"/>
        <v>0</v>
      </c>
      <c r="J51" s="32">
        <f t="shared" si="20"/>
        <v>396898020</v>
      </c>
      <c r="K51" s="32">
        <f t="shared" si="20"/>
        <v>0</v>
      </c>
      <c r="L51" s="32">
        <f t="shared" si="20"/>
        <v>15587888680</v>
      </c>
      <c r="M51" s="32">
        <f t="shared" si="20"/>
        <v>-9663960414</v>
      </c>
      <c r="N51" s="32">
        <f t="shared" si="20"/>
        <v>16435159017.37</v>
      </c>
      <c r="O51" s="32">
        <f t="shared" si="20"/>
        <v>1265389869683.6</v>
      </c>
      <c r="P51" s="32">
        <f t="shared" si="20"/>
        <v>3260775468.33</v>
      </c>
      <c r="Q51" s="32">
        <f t="shared" si="20"/>
        <v>1268650645151.93</v>
      </c>
    </row>
    <row r="52" spans="1:17" ht="25.5" customHeight="1">
      <c r="A52" s="7"/>
      <c r="D52" s="2"/>
      <c r="F52" s="14"/>
      <c r="Q52" s="2"/>
    </row>
    <row r="53" spans="4:17" ht="15">
      <c r="D53" s="2"/>
      <c r="Q53" s="2"/>
    </row>
    <row r="54" spans="4:17" ht="15">
      <c r="D54" s="2"/>
      <c r="Q54" s="2"/>
    </row>
    <row r="55" spans="4:17" ht="15">
      <c r="D55" s="2"/>
      <c r="Q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</sheetData>
  <mergeCells count="14">
    <mergeCell ref="B5:B7"/>
    <mergeCell ref="C5:C7"/>
    <mergeCell ref="D5:D7"/>
    <mergeCell ref="B4:D4"/>
    <mergeCell ref="O4:Q4"/>
    <mergeCell ref="A4:A7"/>
    <mergeCell ref="M5:N6"/>
    <mergeCell ref="O5:O7"/>
    <mergeCell ref="P5:P7"/>
    <mergeCell ref="Q5:Q7"/>
    <mergeCell ref="E5:F6"/>
    <mergeCell ref="G5:H6"/>
    <mergeCell ref="I5:J6"/>
    <mergeCell ref="K5:L6"/>
  </mergeCells>
  <printOptions horizontalCentered="1"/>
  <pageMargins left="0.5905511811023623" right="0.5905511811023623" top="0.984251968503937" bottom="0.7874015748031497" header="0.5118110236220472" footer="0.5118110236220472"/>
  <pageSetup fitToHeight="2" fitToWidth="2" horizontalDpi="600" verticalDpi="600" orientation="portrait" pageOrder="overThenDown" paperSize="9" scale="5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44</dc:title>
  <dc:subject>44</dc:subject>
  <dc:creator>行政院主計處</dc:creator>
  <cp:keywords/>
  <dc:description> </dc:description>
  <cp:lastModifiedBy>Administrator</cp:lastModifiedBy>
  <cp:lastPrinted>2004-04-25T06:14:38Z</cp:lastPrinted>
  <dcterms:created xsi:type="dcterms:W3CDTF">2001-03-08T13:01:13Z</dcterms:created>
  <dcterms:modified xsi:type="dcterms:W3CDTF">2008-11-13T10:27:34Z</dcterms:modified>
  <cp:category>I14</cp:category>
  <cp:version/>
  <cp:contentType/>
  <cp:contentStatus/>
</cp:coreProperties>
</file>