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055" tabRatio="683" activeTab="0"/>
  </bookViews>
  <sheets>
    <sheet name="92乙145" sheetId="1" r:id="rId1"/>
    <sheet name="附錄" sheetId="2" r:id="rId2"/>
  </sheets>
  <definedNames>
    <definedName name="_Regression_Int" localSheetId="0" hidden="1">1</definedName>
    <definedName name="HH" localSheetId="0">'92乙145'!#REF!</definedName>
    <definedName name="HH">#REF!</definedName>
    <definedName name="_xlnm.Print_Area" localSheetId="0">'92乙145'!$A$1:$Q$76</definedName>
    <definedName name="_xlnm.Print_Area" localSheetId="1">'附錄'!$A$1:$P$26</definedName>
    <definedName name="_xlnm.Print_Titles" localSheetId="0">'92乙145'!$1:$6</definedName>
  </definedNames>
  <calcPr fullCalcOnLoad="1"/>
</workbook>
</file>

<file path=xl/sharedStrings.xml><?xml version="1.0" encoding="utf-8"?>
<sst xmlns="http://schemas.openxmlformats.org/spreadsheetml/2006/main" count="151" uniqueCount="67">
  <si>
    <t xml:space="preserve"> </t>
  </si>
  <si>
    <t>貨幣單位：新臺幣元</t>
  </si>
  <si>
    <t>股                                         數</t>
  </si>
  <si>
    <t>每股</t>
  </si>
  <si>
    <t>資　　　　　　　　　　　　本        　　　　　　　　　　額</t>
  </si>
  <si>
    <t>中央政府部分</t>
  </si>
  <si>
    <t>地方政府部分</t>
  </si>
  <si>
    <t>民股股東部分</t>
  </si>
  <si>
    <t>金額</t>
  </si>
  <si>
    <t>中央政府資本</t>
  </si>
  <si>
    <t>％</t>
  </si>
  <si>
    <t>地方政府資本</t>
  </si>
  <si>
    <t>民股股東資本</t>
  </si>
  <si>
    <t>　</t>
  </si>
  <si>
    <t>%合計</t>
  </si>
  <si>
    <t xml:space="preserve">  行 政 院 主 管</t>
  </si>
  <si>
    <t>中央銀行</t>
  </si>
  <si>
    <t xml:space="preserve">  經 濟 部 主 管</t>
  </si>
  <si>
    <t>中國輸出入銀行</t>
  </si>
  <si>
    <t xml:space="preserve"> 交 通 部 主 管</t>
  </si>
  <si>
    <t>勞工保險局</t>
  </si>
  <si>
    <t xml:space="preserve"> 行政院衛生署主管</t>
  </si>
  <si>
    <t>中央健康保險局</t>
  </si>
  <si>
    <t>榮民工程股份有限公司</t>
  </si>
  <si>
    <t>機關名稱</t>
  </si>
  <si>
    <t>其他政府</t>
  </si>
  <si>
    <t>合計</t>
  </si>
  <si>
    <t>機關部分</t>
  </si>
  <si>
    <t>機關資本</t>
  </si>
  <si>
    <t>臺灣糖業股份有限公司</t>
  </si>
  <si>
    <t>中國造船股份有限公司</t>
  </si>
  <si>
    <t>中國石油股份有限公司</t>
  </si>
  <si>
    <t>臺灣電力股份有限公司</t>
  </si>
  <si>
    <t>漢翔航空工業股份有限公司</t>
  </si>
  <si>
    <t>高雄硫酸錏股份有限公司</t>
  </si>
  <si>
    <t>臺灣省農工企業股份有限公司</t>
  </si>
  <si>
    <t>唐榮鐵工廠股份有限公司</t>
  </si>
  <si>
    <t>臺灣省自來水股份有限公司</t>
  </si>
  <si>
    <t>中央存款保險股份有限公司</t>
  </si>
  <si>
    <t>財政部印刷廠</t>
  </si>
  <si>
    <t>中華電信股份有限公司</t>
  </si>
  <si>
    <t>總計</t>
  </si>
  <si>
    <t>合作金庫銀行股份有限公司</t>
  </si>
  <si>
    <t xml:space="preserve">     註：本表以實收資本為準，不包括預收資本。</t>
  </si>
  <si>
    <t xml:space="preserve"> 財 政 部 主 管</t>
  </si>
  <si>
    <t>交通部臺灣鐵路管理局</t>
  </si>
  <si>
    <t>交通部基隆港務局</t>
  </si>
  <si>
    <t>交通部高雄港務局</t>
  </si>
  <si>
    <t>交通部花蓮港務局</t>
  </si>
  <si>
    <t>臺灣菸酒股份有限公司</t>
  </si>
  <si>
    <t xml:space="preserve"> 145  資    本    股    額 </t>
  </si>
  <si>
    <r>
      <t>臺灣銀行</t>
    </r>
    <r>
      <rPr>
        <sz val="18"/>
        <rFont val="Times New Roman"/>
        <family val="1"/>
      </rPr>
      <t>(</t>
    </r>
    <r>
      <rPr>
        <sz val="18"/>
        <rFont val="細明體"/>
        <family val="3"/>
      </rPr>
      <t>臺灣銀行股份有限公司</t>
    </r>
    <r>
      <rPr>
        <sz val="18"/>
        <rFont val="Times New Roman"/>
        <family val="1"/>
      </rPr>
      <t>)</t>
    </r>
  </si>
  <si>
    <r>
      <t>臺灣土地銀行</t>
    </r>
    <r>
      <rPr>
        <sz val="18"/>
        <rFont val="Times New Roman"/>
        <family val="1"/>
      </rPr>
      <t xml:space="preserve">                                                  (</t>
    </r>
    <r>
      <rPr>
        <sz val="18"/>
        <rFont val="細明體"/>
        <family val="3"/>
      </rPr>
      <t>臺灣土地銀行股份有限公司</t>
    </r>
    <r>
      <rPr>
        <sz val="18"/>
        <rFont val="Times New Roman"/>
        <family val="1"/>
      </rPr>
      <t>)</t>
    </r>
  </si>
  <si>
    <t>臺灣機械股份有限公司</t>
  </si>
  <si>
    <t>臺灣汽車客運股份有限公司</t>
  </si>
  <si>
    <t>臺灣新生報業股份有限公司</t>
  </si>
  <si>
    <t>台灣電影文化事業股份有限公司</t>
  </si>
  <si>
    <t>中央信託局                         (中央信託局股份有限公司)</t>
  </si>
  <si>
    <t>中華郵政股份有限公司</t>
  </si>
  <si>
    <t xml:space="preserve"> 行政院國軍退除役官兵輔導委員會主管</t>
  </si>
  <si>
    <t xml:space="preserve"> 行政院勞工委員會主管</t>
  </si>
  <si>
    <t>交通部臺中港務局</t>
  </si>
  <si>
    <t>臺灣鐵路貨物搬運股份有限公司</t>
  </si>
  <si>
    <t>臺灣書店</t>
  </si>
  <si>
    <t>臺灣中興紙業股份有限公司</t>
  </si>
  <si>
    <r>
      <t xml:space="preserve"> </t>
    </r>
    <r>
      <rPr>
        <b/>
        <sz val="34"/>
        <color indexed="8"/>
        <rFont val="Helv"/>
        <family val="2"/>
      </rPr>
      <t xml:space="preserve">  </t>
    </r>
    <r>
      <rPr>
        <b/>
        <sz val="34"/>
        <color indexed="8"/>
        <rFont val="細明體"/>
        <family val="3"/>
      </rPr>
      <t>綜</t>
    </r>
    <r>
      <rPr>
        <b/>
        <sz val="34"/>
        <color indexed="8"/>
        <rFont val="Helv"/>
        <family val="2"/>
      </rPr>
      <t xml:space="preserve">         </t>
    </r>
    <r>
      <rPr>
        <b/>
        <sz val="34"/>
        <color indexed="8"/>
        <rFont val="細明體"/>
        <family val="3"/>
      </rPr>
      <t>計</t>
    </r>
    <r>
      <rPr>
        <b/>
        <sz val="34"/>
        <color indexed="8"/>
        <rFont val="Helv"/>
        <family val="2"/>
      </rPr>
      <t xml:space="preserve">         </t>
    </r>
    <r>
      <rPr>
        <b/>
        <sz val="34"/>
        <color indexed="8"/>
        <rFont val="細明體"/>
        <family val="3"/>
      </rPr>
      <t>表</t>
    </r>
    <r>
      <rPr>
        <b/>
        <sz val="34"/>
        <color indexed="8"/>
        <rFont val="Helv"/>
        <family val="2"/>
      </rPr>
      <t xml:space="preserve">    </t>
    </r>
  </si>
  <si>
    <r>
      <t xml:space="preserve"> </t>
    </r>
    <r>
      <rPr>
        <b/>
        <sz val="34"/>
        <color indexed="8"/>
        <rFont val="Helv"/>
        <family val="2"/>
      </rPr>
      <t xml:space="preserve">  </t>
    </r>
    <r>
      <rPr>
        <b/>
        <sz val="34"/>
        <color indexed="8"/>
        <rFont val="細明體"/>
        <family val="3"/>
      </rPr>
      <t>綜</t>
    </r>
    <r>
      <rPr>
        <b/>
        <sz val="34"/>
        <color indexed="8"/>
        <rFont val="Helv"/>
        <family val="2"/>
      </rPr>
      <t xml:space="preserve">         </t>
    </r>
    <r>
      <rPr>
        <b/>
        <sz val="34"/>
        <color indexed="8"/>
        <rFont val="細明體"/>
        <family val="3"/>
      </rPr>
      <t>計</t>
    </r>
    <r>
      <rPr>
        <b/>
        <sz val="34"/>
        <color indexed="8"/>
        <rFont val="Helv"/>
        <family val="2"/>
      </rPr>
      <t xml:space="preserve">         </t>
    </r>
    <r>
      <rPr>
        <b/>
        <sz val="34"/>
        <color indexed="8"/>
        <rFont val="細明體"/>
        <family val="3"/>
      </rPr>
      <t>表</t>
    </r>
    <r>
      <rPr>
        <b/>
        <sz val="34"/>
        <color indexed="8"/>
        <rFont val="Helv"/>
        <family val="2"/>
      </rPr>
      <t xml:space="preserve">  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</si>
</sst>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#,##0.0_);\(#,##0.0\)"/>
    <numFmt numFmtId="186" formatCode="0.00_);[Red]\(0.00\)"/>
  </numFmts>
  <fonts count="21">
    <font>
      <sz val="12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8"/>
      <color indexed="8"/>
      <name val="細明體"/>
      <family val="3"/>
    </font>
    <font>
      <sz val="18"/>
      <color indexed="8"/>
      <name val="Helv"/>
      <family val="2"/>
    </font>
    <font>
      <sz val="18"/>
      <color indexed="8"/>
      <name val="華康特粗明體"/>
      <family val="3"/>
    </font>
    <font>
      <b/>
      <sz val="18"/>
      <color indexed="8"/>
      <name val="華康中黑體"/>
      <family val="3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Helv"/>
      <family val="2"/>
    </font>
    <font>
      <sz val="18"/>
      <color indexed="8"/>
      <name val="華康中黑體"/>
      <family val="3"/>
    </font>
    <font>
      <sz val="18"/>
      <name val="Times New Roman"/>
      <family val="1"/>
    </font>
    <font>
      <sz val="18"/>
      <name val="Helv"/>
      <family val="2"/>
    </font>
    <font>
      <sz val="18"/>
      <name val="細明體"/>
      <family val="3"/>
    </font>
    <font>
      <b/>
      <sz val="34"/>
      <color indexed="8"/>
      <name val="華康特粗明體"/>
      <family val="3"/>
    </font>
    <font>
      <b/>
      <sz val="32"/>
      <color indexed="8"/>
      <name val="Helv"/>
      <family val="2"/>
    </font>
    <font>
      <b/>
      <sz val="34"/>
      <color indexed="8"/>
      <name val="Helv"/>
      <family val="2"/>
    </font>
    <font>
      <b/>
      <sz val="34"/>
      <color indexed="8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35">
    <xf numFmtId="37" fontId="0" fillId="0" borderId="0" xfId="0" applyAlignment="1">
      <alignment/>
    </xf>
    <xf numFmtId="37" fontId="6" fillId="0" borderId="0" xfId="0" applyFont="1" applyAlignment="1">
      <alignment/>
    </xf>
    <xf numFmtId="39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7" fontId="7" fillId="0" borderId="0" xfId="0" applyFont="1" applyAlignment="1">
      <alignment/>
    </xf>
    <xf numFmtId="39" fontId="6" fillId="0" borderId="1" xfId="0" applyNumberFormat="1" applyFont="1" applyBorder="1" applyAlignment="1">
      <alignment/>
    </xf>
    <xf numFmtId="39" fontId="5" fillId="0" borderId="0" xfId="0" applyNumberFormat="1" applyFont="1" applyAlignment="1" applyProtection="1">
      <alignment horizontal="left"/>
      <protection/>
    </xf>
    <xf numFmtId="37" fontId="5" fillId="0" borderId="2" xfId="0" applyFont="1" applyBorder="1" applyAlignment="1" applyProtection="1">
      <alignment horizontal="left"/>
      <protection/>
    </xf>
    <xf numFmtId="37" fontId="5" fillId="0" borderId="3" xfId="0" applyFont="1" applyBorder="1" applyAlignment="1" applyProtection="1">
      <alignment horizontal="centerContinuous"/>
      <protection/>
    </xf>
    <xf numFmtId="37" fontId="5" fillId="0" borderId="4" xfId="0" applyFont="1" applyBorder="1" applyAlignment="1" applyProtection="1">
      <alignment horizontal="left"/>
      <protection/>
    </xf>
    <xf numFmtId="37" fontId="5" fillId="0" borderId="5" xfId="0" applyFont="1" applyBorder="1" applyAlignment="1" applyProtection="1" quotePrefix="1">
      <alignment horizontal="center"/>
      <protection/>
    </xf>
    <xf numFmtId="4" fontId="5" fillId="0" borderId="3" xfId="0" applyNumberFormat="1" applyFont="1" applyBorder="1" applyAlignment="1">
      <alignment horizontal="centerContinuous"/>
    </xf>
    <xf numFmtId="39" fontId="5" fillId="0" borderId="3" xfId="0" applyNumberFormat="1" applyFont="1" applyBorder="1" applyAlignment="1" applyProtection="1">
      <alignment horizontal="centerContinuous"/>
      <protection/>
    </xf>
    <xf numFmtId="4" fontId="5" fillId="0" borderId="6" xfId="0" applyNumberFormat="1" applyFont="1" applyBorder="1" applyAlignment="1">
      <alignment horizontal="centerContinuous"/>
    </xf>
    <xf numFmtId="39" fontId="5" fillId="0" borderId="3" xfId="0" applyNumberFormat="1" applyFont="1" applyBorder="1" applyAlignment="1" applyProtection="1" quotePrefix="1">
      <alignment horizontal="centerContinuous"/>
      <protection/>
    </xf>
    <xf numFmtId="37" fontId="6" fillId="0" borderId="0" xfId="0" applyFont="1" applyAlignment="1">
      <alignment horizontal="left"/>
    </xf>
    <xf numFmtId="39" fontId="6" fillId="0" borderId="0" xfId="0" applyNumberFormat="1" applyFont="1" applyBorder="1" applyAlignment="1">
      <alignment horizontal="left"/>
    </xf>
    <xf numFmtId="37" fontId="5" fillId="0" borderId="7" xfId="0" applyFont="1" applyBorder="1" applyAlignment="1" applyProtection="1" quotePrefix="1">
      <alignment horizontal="center"/>
      <protection/>
    </xf>
    <xf numFmtId="4" fontId="5" fillId="0" borderId="8" xfId="0" applyNumberFormat="1" applyFont="1" applyBorder="1" applyAlignment="1" applyProtection="1">
      <alignment horizontal="center"/>
      <protection/>
    </xf>
    <xf numFmtId="4" fontId="5" fillId="0" borderId="8" xfId="0" applyNumberFormat="1" applyFont="1" applyBorder="1" applyAlignment="1" applyProtection="1" quotePrefix="1">
      <alignment horizontal="center"/>
      <protection/>
    </xf>
    <xf numFmtId="4" fontId="5" fillId="0" borderId="7" xfId="0" applyNumberFormat="1" applyFont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 quotePrefix="1">
      <alignment horizontal="center"/>
      <protection/>
    </xf>
    <xf numFmtId="37" fontId="5" fillId="0" borderId="9" xfId="0" applyFont="1" applyBorder="1" applyAlignment="1">
      <alignment/>
    </xf>
    <xf numFmtId="4" fontId="5" fillId="0" borderId="9" xfId="0" applyNumberFormat="1" applyFont="1" applyBorder="1" applyAlignment="1" applyProtection="1">
      <alignment horizontal="left"/>
      <protection/>
    </xf>
    <xf numFmtId="4" fontId="5" fillId="0" borderId="9" xfId="0" applyNumberFormat="1" applyFont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applyProtection="1">
      <alignment horizontal="center"/>
      <protection/>
    </xf>
    <xf numFmtId="37" fontId="9" fillId="0" borderId="0" xfId="0" applyFont="1" applyAlignment="1" applyProtection="1">
      <alignment/>
      <protection/>
    </xf>
    <xf numFmtId="39" fontId="9" fillId="0" borderId="0" xfId="0" applyNumberFormat="1" applyFont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37" fontId="10" fillId="0" borderId="0" xfId="0" applyFont="1" applyAlignment="1" applyProtection="1">
      <alignment/>
      <protection locked="0"/>
    </xf>
    <xf numFmtId="39" fontId="10" fillId="0" borderId="0" xfId="0" applyNumberFormat="1" applyFont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37" fontId="11" fillId="0" borderId="0" xfId="0" applyFont="1" applyAlignment="1">
      <alignment/>
    </xf>
    <xf numFmtId="37" fontId="6" fillId="0" borderId="0" xfId="0" applyNumberFormat="1" applyFont="1" applyAlignment="1" applyProtection="1">
      <alignment/>
      <protection locked="0"/>
    </xf>
    <xf numFmtId="184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9" fontId="9" fillId="0" borderId="0" xfId="0" applyNumberFormat="1" applyFont="1" applyAlignment="1" applyProtection="1">
      <alignment/>
      <protection locked="0"/>
    </xf>
    <xf numFmtId="37" fontId="9" fillId="0" borderId="0" xfId="0" applyFont="1" applyBorder="1" applyAlignment="1" applyProtection="1">
      <alignment/>
      <protection/>
    </xf>
    <xf numFmtId="39" fontId="9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4" fontId="11" fillId="0" borderId="0" xfId="0" applyNumberFormat="1" applyFont="1" applyAlignment="1" applyProtection="1">
      <alignment/>
      <protection/>
    </xf>
    <xf numFmtId="37" fontId="9" fillId="0" borderId="1" xfId="0" applyFont="1" applyBorder="1" applyAlignment="1" applyProtection="1">
      <alignment/>
      <protection/>
    </xf>
    <xf numFmtId="39" fontId="9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37" fontId="5" fillId="0" borderId="3" xfId="0" applyFont="1" applyBorder="1" applyAlignment="1" applyProtection="1">
      <alignment horizontal="centerContinuous" vertical="center"/>
      <protection/>
    </xf>
    <xf numFmtId="37" fontId="5" fillId="0" borderId="0" xfId="0" applyFont="1" applyAlignment="1" applyProtection="1" quotePrefix="1">
      <alignment horizontal="left"/>
      <protection/>
    </xf>
    <xf numFmtId="37" fontId="5" fillId="0" borderId="0" xfId="0" applyFont="1" applyAlignment="1" applyProtection="1" quotePrefix="1">
      <alignment horizontal="distributed"/>
      <protection locked="0"/>
    </xf>
    <xf numFmtId="37" fontId="12" fillId="0" borderId="1" xfId="0" applyFont="1" applyBorder="1" applyAlignment="1" applyProtection="1">
      <alignment horizontal="distributed"/>
      <protection locked="0"/>
    </xf>
    <xf numFmtId="37" fontId="5" fillId="0" borderId="0" xfId="0" applyFont="1" applyAlignment="1" applyProtection="1">
      <alignment horizontal="distributed"/>
      <protection locked="0"/>
    </xf>
    <xf numFmtId="37" fontId="6" fillId="0" borderId="0" xfId="0" applyFont="1" applyAlignment="1" applyProtection="1">
      <alignment horizontal="distributed"/>
      <protection locked="0"/>
    </xf>
    <xf numFmtId="37" fontId="6" fillId="0" borderId="0" xfId="0" applyFont="1" applyAlignment="1">
      <alignment horizontal="distributed"/>
    </xf>
    <xf numFmtId="37" fontId="6" fillId="0" borderId="0" xfId="0" applyFont="1" applyAlignment="1">
      <alignment horizontal="centerContinuous"/>
    </xf>
    <xf numFmtId="39" fontId="6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37" fontId="9" fillId="0" borderId="0" xfId="0" applyFont="1" applyBorder="1" applyAlignment="1" applyProtection="1">
      <alignment horizontal="centerContinuous"/>
      <protection/>
    </xf>
    <xf numFmtId="39" fontId="9" fillId="0" borderId="0" xfId="0" applyNumberFormat="1" applyFont="1" applyBorder="1" applyAlignment="1" applyProtection="1">
      <alignment horizontal="centerContinuous"/>
      <protection/>
    </xf>
    <xf numFmtId="37" fontId="5" fillId="0" borderId="0" xfId="0" applyFont="1" applyBorder="1" applyAlignment="1">
      <alignment horizontal="distributed"/>
    </xf>
    <xf numFmtId="37" fontId="5" fillId="0" borderId="0" xfId="0" applyFont="1" applyBorder="1" applyAlignment="1">
      <alignment/>
    </xf>
    <xf numFmtId="37" fontId="5" fillId="0" borderId="0" xfId="0" applyFont="1" applyBorder="1" applyAlignment="1">
      <alignment horizontal="centerContinuous" vertical="top"/>
    </xf>
    <xf numFmtId="37" fontId="5" fillId="0" borderId="0" xfId="0" applyFont="1" applyBorder="1" applyAlignment="1">
      <alignment/>
    </xf>
    <xf numFmtId="3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 applyProtection="1">
      <alignment horizontal="left"/>
      <protection/>
    </xf>
    <xf numFmtId="4" fontId="5" fillId="0" borderId="0" xfId="0" applyNumberFormat="1" applyFont="1" applyBorder="1" applyAlignment="1" applyProtection="1" quotePrefix="1">
      <alignment horizontal="center"/>
      <protection/>
    </xf>
    <xf numFmtId="39" fontId="5" fillId="0" borderId="0" xfId="0" applyNumberFormat="1" applyFont="1" applyBorder="1" applyAlignment="1" quotePrefix="1">
      <alignment horizontal="center" vertical="top"/>
    </xf>
    <xf numFmtId="39" fontId="5" fillId="0" borderId="1" xfId="0" applyNumberFormat="1" applyFont="1" applyBorder="1" applyAlignment="1" applyProtection="1" quotePrefix="1">
      <alignment horizontal="left"/>
      <protection/>
    </xf>
    <xf numFmtId="37" fontId="6" fillId="0" borderId="1" xfId="0" applyFont="1" applyBorder="1" applyAlignment="1" applyProtection="1">
      <alignment horizontal="distributed"/>
      <protection locked="0"/>
    </xf>
    <xf numFmtId="37" fontId="5" fillId="0" borderId="0" xfId="0" applyFont="1" applyAlignment="1" applyProtection="1" quotePrefix="1">
      <alignment horizontal="left"/>
      <protection locked="0"/>
    </xf>
    <xf numFmtId="37" fontId="5" fillId="0" borderId="0" xfId="0" applyFont="1" applyAlignment="1">
      <alignment horizontal="left"/>
    </xf>
    <xf numFmtId="39" fontId="5" fillId="0" borderId="6" xfId="0" applyNumberFormat="1" applyFont="1" applyBorder="1" applyAlignment="1" applyProtection="1">
      <alignment horizontal="centerContinuous" vertical="center"/>
      <protection/>
    </xf>
    <xf numFmtId="37" fontId="9" fillId="0" borderId="0" xfId="0" applyFont="1" applyAlignment="1" applyProtection="1">
      <alignment/>
      <protection locked="0"/>
    </xf>
    <xf numFmtId="37" fontId="5" fillId="0" borderId="7" xfId="0" applyFont="1" applyBorder="1" applyAlignment="1" applyProtection="1">
      <alignment horizontal="distributed"/>
      <protection/>
    </xf>
    <xf numFmtId="37" fontId="5" fillId="0" borderId="9" xfId="0" applyFont="1" applyBorder="1" applyAlignment="1">
      <alignment horizontal="distributed" vertical="top"/>
    </xf>
    <xf numFmtId="39" fontId="5" fillId="0" borderId="7" xfId="0" applyNumberFormat="1" applyFont="1" applyBorder="1" applyAlignment="1" applyProtection="1" quotePrefix="1">
      <alignment horizontal="distributed"/>
      <protection/>
    </xf>
    <xf numFmtId="39" fontId="5" fillId="0" borderId="9" xfId="0" applyNumberFormat="1" applyFont="1" applyBorder="1" applyAlignment="1" quotePrefix="1">
      <alignment horizontal="distributed" vertical="top"/>
    </xf>
    <xf numFmtId="37" fontId="8" fillId="0" borderId="0" xfId="0" applyFont="1" applyBorder="1" applyAlignment="1" applyProtection="1" quotePrefix="1">
      <alignment horizontal="distributed" vertical="center"/>
      <protection locked="0"/>
    </xf>
    <xf numFmtId="37" fontId="10" fillId="0" borderId="0" xfId="0" applyFont="1" applyBorder="1" applyAlignment="1" applyProtection="1">
      <alignment/>
      <protection/>
    </xf>
    <xf numFmtId="37" fontId="10" fillId="0" borderId="0" xfId="0" applyFont="1" applyBorder="1" applyAlignment="1" applyProtection="1">
      <alignment/>
      <protection locked="0"/>
    </xf>
    <xf numFmtId="39" fontId="10" fillId="0" borderId="0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84" fontId="6" fillId="0" borderId="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37" fontId="6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/>
    </xf>
    <xf numFmtId="39" fontId="9" fillId="0" borderId="0" xfId="0" applyNumberFormat="1" applyFont="1" applyBorder="1" applyAlignment="1" applyProtection="1">
      <alignment/>
      <protection locked="0"/>
    </xf>
    <xf numFmtId="37" fontId="11" fillId="0" borderId="0" xfId="0" applyFont="1" applyBorder="1" applyAlignment="1">
      <alignment/>
    </xf>
    <xf numFmtId="37" fontId="13" fillId="0" borderId="0" xfId="0" applyFont="1" applyAlignment="1" applyProtection="1">
      <alignment/>
      <protection/>
    </xf>
    <xf numFmtId="37" fontId="13" fillId="0" borderId="0" xfId="0" applyFont="1" applyAlignment="1" applyProtection="1">
      <alignment/>
      <protection locked="0"/>
    </xf>
    <xf numFmtId="39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184" fontId="14" fillId="0" borderId="0" xfId="0" applyNumberFormat="1" applyFont="1" applyAlignment="1" applyProtection="1">
      <alignment/>
      <protection/>
    </xf>
    <xf numFmtId="39" fontId="14" fillId="0" borderId="0" xfId="0" applyNumberFormat="1" applyFont="1" applyAlignment="1">
      <alignment/>
    </xf>
    <xf numFmtId="37" fontId="14" fillId="0" borderId="0" xfId="0" applyFont="1" applyAlignment="1">
      <alignment/>
    </xf>
    <xf numFmtId="37" fontId="8" fillId="0" borderId="0" xfId="0" applyFont="1" applyAlignment="1" applyProtection="1" quotePrefix="1">
      <alignment horizontal="center"/>
      <protection locked="0"/>
    </xf>
    <xf numFmtId="184" fontId="15" fillId="0" borderId="0" xfId="0" applyNumberFormat="1" applyFont="1" applyAlignment="1" applyProtection="1" quotePrefix="1">
      <alignment horizontal="distributed"/>
      <protection locked="0"/>
    </xf>
    <xf numFmtId="37" fontId="15" fillId="0" borderId="0" xfId="0" applyFont="1" applyAlignment="1" applyProtection="1" quotePrefix="1">
      <alignment horizontal="distributed"/>
      <protection locked="0"/>
    </xf>
    <xf numFmtId="37" fontId="15" fillId="0" borderId="0" xfId="0" applyFont="1" applyAlignment="1" applyProtection="1">
      <alignment horizontal="distributed"/>
      <protection locked="0"/>
    </xf>
    <xf numFmtId="184" fontId="15" fillId="0" borderId="0" xfId="0" applyNumberFormat="1" applyFont="1" applyAlignment="1" applyProtection="1">
      <alignment horizontal="distributed"/>
      <protection locked="0"/>
    </xf>
    <xf numFmtId="37" fontId="8" fillId="0" borderId="0" xfId="0" applyFont="1" applyBorder="1" applyAlignment="1" applyProtection="1" quotePrefix="1">
      <alignment horizontal="center"/>
      <protection locked="0"/>
    </xf>
    <xf numFmtId="184" fontId="15" fillId="0" borderId="0" xfId="0" applyNumberFormat="1" applyFont="1" applyBorder="1" applyAlignment="1" applyProtection="1" quotePrefix="1">
      <alignment horizontal="distributed"/>
      <protection locked="0"/>
    </xf>
    <xf numFmtId="37" fontId="10" fillId="0" borderId="0" xfId="0" applyFont="1" applyAlignment="1" applyProtection="1">
      <alignment horizontal="right"/>
      <protection locked="0"/>
    </xf>
    <xf numFmtId="37" fontId="9" fillId="0" borderId="0" xfId="0" applyFont="1" applyAlignment="1" applyProtection="1">
      <alignment horizontal="right"/>
      <protection/>
    </xf>
    <xf numFmtId="37" fontId="13" fillId="0" borderId="0" xfId="0" applyFont="1" applyAlignment="1" applyProtection="1">
      <alignment horizontal="right"/>
      <protection locked="0"/>
    </xf>
    <xf numFmtId="37" fontId="10" fillId="0" borderId="0" xfId="0" applyFont="1" applyBorder="1" applyAlignment="1" applyProtection="1">
      <alignment horizontal="right"/>
      <protection locked="0"/>
    </xf>
    <xf numFmtId="37" fontId="9" fillId="0" borderId="0" xfId="0" applyFont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right"/>
      <protection/>
    </xf>
    <xf numFmtId="37" fontId="9" fillId="0" borderId="1" xfId="0" applyFont="1" applyBorder="1" applyAlignment="1" applyProtection="1">
      <alignment horizontal="right"/>
      <protection/>
    </xf>
    <xf numFmtId="4" fontId="6" fillId="0" borderId="1" xfId="0" applyNumberFormat="1" applyFont="1" applyBorder="1" applyAlignment="1">
      <alignment/>
    </xf>
    <xf numFmtId="4" fontId="5" fillId="0" borderId="0" xfId="0" applyNumberFormat="1" applyFont="1" applyAlignment="1" applyProtection="1" quotePrefix="1">
      <alignment horizontal="right"/>
      <protection/>
    </xf>
    <xf numFmtId="37" fontId="16" fillId="0" borderId="0" xfId="0" applyFont="1" applyAlignment="1" applyProtection="1" quotePrefix="1">
      <alignment horizontal="right"/>
      <protection/>
    </xf>
    <xf numFmtId="39" fontId="17" fillId="0" borderId="0" xfId="0" applyNumberFormat="1" applyFont="1" applyAlignment="1">
      <alignment horizontal="left"/>
    </xf>
    <xf numFmtId="37" fontId="10" fillId="0" borderId="0" xfId="0" applyFont="1" applyFill="1" applyAlignment="1" applyProtection="1">
      <alignment/>
      <protection/>
    </xf>
    <xf numFmtId="37" fontId="15" fillId="0" borderId="1" xfId="0" applyFont="1" applyBorder="1" applyAlignment="1" applyProtection="1">
      <alignment horizontal="distributed"/>
      <protection locked="0"/>
    </xf>
    <xf numFmtId="37" fontId="10" fillId="0" borderId="1" xfId="0" applyFont="1" applyBorder="1" applyAlignment="1" applyProtection="1">
      <alignment/>
      <protection/>
    </xf>
    <xf numFmtId="37" fontId="10" fillId="0" borderId="1" xfId="0" applyFont="1" applyBorder="1" applyAlignment="1" applyProtection="1">
      <alignment/>
      <protection locked="0"/>
    </xf>
    <xf numFmtId="37" fontId="10" fillId="0" borderId="1" xfId="0" applyFont="1" applyBorder="1" applyAlignment="1" applyProtection="1">
      <alignment horizontal="right"/>
      <protection locked="0"/>
    </xf>
    <xf numFmtId="39" fontId="10" fillId="0" borderId="1" xfId="0" applyNumberFormat="1" applyFont="1" applyBorder="1" applyAlignment="1" applyProtection="1">
      <alignment/>
      <protection locked="0"/>
    </xf>
    <xf numFmtId="4" fontId="10" fillId="0" borderId="1" xfId="0" applyNumberFormat="1" applyFont="1" applyBorder="1" applyAlignment="1" applyProtection="1">
      <alignment/>
      <protection/>
    </xf>
    <xf numFmtId="37" fontId="6" fillId="0" borderId="1" xfId="0" applyNumberFormat="1" applyFont="1" applyBorder="1" applyAlignment="1" applyProtection="1">
      <alignment/>
      <protection/>
    </xf>
    <xf numFmtId="184" fontId="6" fillId="0" borderId="1" xfId="0" applyNumberFormat="1" applyFont="1" applyBorder="1" applyAlignment="1" applyProtection="1">
      <alignment/>
      <protection/>
    </xf>
    <xf numFmtId="37" fontId="6" fillId="0" borderId="1" xfId="0" applyFont="1" applyBorder="1" applyAlignment="1">
      <alignment/>
    </xf>
    <xf numFmtId="37" fontId="15" fillId="0" borderId="0" xfId="0" applyFont="1" applyBorder="1" applyAlignment="1" applyProtection="1">
      <alignment horizontal="distributed"/>
      <protection locked="0"/>
    </xf>
    <xf numFmtId="39" fontId="5" fillId="0" borderId="10" xfId="0" applyNumberFormat="1" applyFont="1" applyBorder="1" applyAlignment="1" applyProtection="1" quotePrefix="1">
      <alignment horizontal="distributed" vertical="center"/>
      <protection/>
    </xf>
    <xf numFmtId="37" fontId="0" fillId="0" borderId="11" xfId="0" applyBorder="1" applyAlignment="1">
      <alignment horizontal="distributed" vertical="center"/>
    </xf>
    <xf numFmtId="37" fontId="5" fillId="0" borderId="8" xfId="0" applyFont="1" applyBorder="1" applyAlignment="1" applyProtection="1">
      <alignment horizontal="distributed" vertical="center"/>
      <protection/>
    </xf>
    <xf numFmtId="37" fontId="0" fillId="0" borderId="9" xfId="0" applyBorder="1" applyAlignment="1">
      <alignment horizontal="distributed" vertical="center"/>
    </xf>
    <xf numFmtId="39" fontId="5" fillId="0" borderId="8" xfId="0" applyNumberFormat="1" applyFont="1" applyBorder="1" applyAlignment="1" applyProtection="1">
      <alignment horizontal="distributed" vertical="center"/>
      <protection/>
    </xf>
    <xf numFmtId="39" fontId="5" fillId="0" borderId="8" xfId="0" applyNumberFormat="1" applyFont="1" applyBorder="1" applyAlignment="1" applyProtection="1" quotePrefix="1">
      <alignment horizontal="distributed" vertical="center"/>
      <protection/>
    </xf>
    <xf numFmtId="184" fontId="5" fillId="0" borderId="12" xfId="0" applyNumberFormat="1" applyFont="1" applyBorder="1" applyAlignment="1" applyProtection="1" quotePrefix="1">
      <alignment horizontal="distributed" vertical="center"/>
      <protection/>
    </xf>
    <xf numFmtId="37" fontId="0" fillId="0" borderId="0" xfId="0" applyAlignment="1">
      <alignment horizontal="distributed" vertical="center"/>
    </xf>
    <xf numFmtId="37" fontId="0" fillId="0" borderId="1" xfId="0" applyBorder="1" applyAlignment="1">
      <alignment horizontal="distributed" vertical="center"/>
    </xf>
    <xf numFmtId="37" fontId="5" fillId="0" borderId="8" xfId="0" applyFont="1" applyBorder="1" applyAlignment="1" applyProtection="1" quotePrefix="1">
      <alignment horizontal="distributed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111"/>
  <sheetViews>
    <sheetView showGridLines="0" showZeros="0" tabSelected="1" view="pageBreakPreview" zoomScale="60" zoomScaleNormal="60" workbookViewId="0" topLeftCell="C63">
      <selection activeCell="F12" sqref="F12"/>
    </sheetView>
  </sheetViews>
  <sheetFormatPr defaultColWidth="11.77734375" defaultRowHeight="15.75"/>
  <cols>
    <col min="1" max="1" width="46.88671875" style="52" customWidth="1"/>
    <col min="2" max="2" width="21.4453125" style="1" customWidth="1"/>
    <col min="3" max="3" width="17.77734375" style="1" customWidth="1"/>
    <col min="4" max="4" width="19.6640625" style="1" customWidth="1"/>
    <col min="5" max="5" width="20.5546875" style="1" customWidth="1"/>
    <col min="6" max="6" width="18.5546875" style="1" customWidth="1"/>
    <col min="7" max="7" width="8.3359375" style="1" customWidth="1"/>
    <col min="8" max="8" width="25.21484375" style="2" customWidth="1"/>
    <col min="9" max="9" width="10.3359375" style="3" customWidth="1"/>
    <col min="10" max="10" width="22.4453125" style="2" customWidth="1"/>
    <col min="11" max="11" width="8.3359375" style="3" customWidth="1"/>
    <col min="12" max="12" width="23.5546875" style="2" customWidth="1"/>
    <col min="13" max="13" width="8.10546875" style="3" customWidth="1"/>
    <col min="14" max="14" width="21.4453125" style="2" customWidth="1"/>
    <col min="15" max="15" width="7.4453125" style="3" customWidth="1"/>
    <col min="16" max="16" width="25.21484375" style="2" customWidth="1"/>
    <col min="17" max="17" width="2.88671875" style="1" customWidth="1"/>
    <col min="18" max="18" width="0.23046875" style="1" hidden="1" customWidth="1"/>
    <col min="19" max="19" width="12.77734375" style="2" customWidth="1"/>
    <col min="20" max="20" width="4.77734375" style="1" customWidth="1"/>
    <col min="21" max="16384" width="11.77734375" style="1" customWidth="1"/>
  </cols>
  <sheetData>
    <row r="1" spans="1:16" ht="25.5">
      <c r="A1" s="47"/>
      <c r="P1" s="111"/>
    </row>
    <row r="2" spans="3:8" ht="47.25">
      <c r="C2"/>
      <c r="D2" s="4"/>
      <c r="G2" s="112" t="s">
        <v>50</v>
      </c>
      <c r="H2" s="113" t="s">
        <v>66</v>
      </c>
    </row>
    <row r="3" spans="1:16" ht="21.75" customHeight="1" thickBot="1">
      <c r="A3" s="67" t="s">
        <v>0</v>
      </c>
      <c r="H3" s="5"/>
      <c r="N3" s="6"/>
      <c r="O3" s="110"/>
      <c r="P3" s="66" t="s">
        <v>1</v>
      </c>
    </row>
    <row r="4" spans="1:19" s="15" customFormat="1" ht="42.75" customHeight="1">
      <c r="A4" s="131" t="s">
        <v>24</v>
      </c>
      <c r="B4" s="7"/>
      <c r="C4" s="46" t="s">
        <v>2</v>
      </c>
      <c r="D4" s="8"/>
      <c r="E4" s="8"/>
      <c r="F4" s="9"/>
      <c r="G4" s="10" t="s">
        <v>3</v>
      </c>
      <c r="H4" s="70" t="s">
        <v>4</v>
      </c>
      <c r="I4" s="11"/>
      <c r="J4" s="12"/>
      <c r="K4" s="11"/>
      <c r="L4" s="12"/>
      <c r="M4" s="11"/>
      <c r="N4" s="12"/>
      <c r="O4" s="13"/>
      <c r="P4" s="14"/>
      <c r="S4" s="16"/>
    </row>
    <row r="5" spans="1:19" ht="41.25" customHeight="1">
      <c r="A5" s="132"/>
      <c r="B5" s="134" t="s">
        <v>5</v>
      </c>
      <c r="C5" s="134" t="s">
        <v>6</v>
      </c>
      <c r="D5" s="72" t="s">
        <v>25</v>
      </c>
      <c r="E5" s="127" t="s">
        <v>7</v>
      </c>
      <c r="F5" s="127" t="s">
        <v>26</v>
      </c>
      <c r="G5" s="17" t="s">
        <v>8</v>
      </c>
      <c r="H5" s="129" t="s">
        <v>9</v>
      </c>
      <c r="I5" s="18" t="s">
        <v>10</v>
      </c>
      <c r="J5" s="130" t="s">
        <v>11</v>
      </c>
      <c r="K5" s="19" t="s">
        <v>10</v>
      </c>
      <c r="L5" s="74" t="s">
        <v>25</v>
      </c>
      <c r="M5" s="19" t="s">
        <v>10</v>
      </c>
      <c r="N5" s="129" t="s">
        <v>12</v>
      </c>
      <c r="O5" s="20" t="s">
        <v>10</v>
      </c>
      <c r="P5" s="125" t="s">
        <v>26</v>
      </c>
      <c r="S5" s="21"/>
    </row>
    <row r="6" spans="1:19" ht="36" customHeight="1" thickBot="1">
      <c r="A6" s="133"/>
      <c r="B6" s="128"/>
      <c r="C6" s="128"/>
      <c r="D6" s="73" t="s">
        <v>27</v>
      </c>
      <c r="E6" s="128"/>
      <c r="F6" s="128"/>
      <c r="G6" s="22"/>
      <c r="H6" s="128"/>
      <c r="I6" s="23" t="s">
        <v>13</v>
      </c>
      <c r="J6" s="128"/>
      <c r="K6" s="24" t="s">
        <v>13</v>
      </c>
      <c r="L6" s="75" t="s">
        <v>28</v>
      </c>
      <c r="M6" s="24" t="s">
        <v>13</v>
      </c>
      <c r="N6" s="128"/>
      <c r="O6" s="24" t="s">
        <v>13</v>
      </c>
      <c r="P6" s="126"/>
      <c r="S6" s="25" t="s">
        <v>14</v>
      </c>
    </row>
    <row r="7" spans="1:19" ht="21" customHeight="1">
      <c r="A7" s="58"/>
      <c r="B7" s="59"/>
      <c r="C7" s="59"/>
      <c r="D7" s="60"/>
      <c r="E7" s="61"/>
      <c r="F7" s="61"/>
      <c r="G7" s="61"/>
      <c r="H7" s="62"/>
      <c r="I7" s="63"/>
      <c r="J7" s="62"/>
      <c r="K7" s="64"/>
      <c r="L7" s="65"/>
      <c r="M7" s="64"/>
      <c r="N7" s="62"/>
      <c r="O7" s="64"/>
      <c r="P7" s="62"/>
      <c r="S7" s="25"/>
    </row>
    <row r="8" spans="1:19" ht="21" customHeight="1">
      <c r="A8" s="58"/>
      <c r="B8" s="59"/>
      <c r="C8" s="59"/>
      <c r="D8" s="60"/>
      <c r="E8" s="61"/>
      <c r="F8" s="61"/>
      <c r="G8" s="61"/>
      <c r="H8" s="62"/>
      <c r="I8" s="63"/>
      <c r="J8" s="62"/>
      <c r="K8" s="64"/>
      <c r="L8" s="65"/>
      <c r="M8" s="64"/>
      <c r="N8" s="62"/>
      <c r="O8" s="64"/>
      <c r="P8" s="62"/>
      <c r="S8" s="25"/>
    </row>
    <row r="9" spans="1:19" ht="31.5" customHeight="1">
      <c r="A9" s="96" t="s">
        <v>15</v>
      </c>
      <c r="B9" s="26"/>
      <c r="C9" s="26"/>
      <c r="D9" s="26"/>
      <c r="E9" s="26"/>
      <c r="F9" s="26"/>
      <c r="G9" s="104"/>
      <c r="H9" s="27">
        <f>H10</f>
        <v>80000000000</v>
      </c>
      <c r="I9" s="28">
        <f>ROUND(H9/$P9*100,2)</f>
        <v>100</v>
      </c>
      <c r="J9" s="27"/>
      <c r="K9" s="28"/>
      <c r="L9" s="27"/>
      <c r="M9" s="28"/>
      <c r="N9" s="27"/>
      <c r="O9" s="28"/>
      <c r="P9" s="27">
        <f>P10</f>
        <v>80000000000</v>
      </c>
      <c r="S9" s="2">
        <f aca="true" t="shared" si="0" ref="S9:S48">+I9+K9+M9+O9</f>
        <v>100</v>
      </c>
    </row>
    <row r="10" spans="1:19" ht="37.5" customHeight="1">
      <c r="A10" s="97" t="s">
        <v>16</v>
      </c>
      <c r="B10" s="29"/>
      <c r="C10" s="29"/>
      <c r="D10" s="30"/>
      <c r="E10" s="30"/>
      <c r="F10" s="30"/>
      <c r="G10" s="103"/>
      <c r="H10" s="31">
        <v>80000000000</v>
      </c>
      <c r="I10" s="32">
        <f>ROUND(H10/$P10*100,2)</f>
        <v>100</v>
      </c>
      <c r="J10" s="31"/>
      <c r="K10" s="32"/>
      <c r="L10" s="31"/>
      <c r="M10" s="32"/>
      <c r="N10" s="31"/>
      <c r="O10" s="32"/>
      <c r="P10" s="31">
        <f aca="true" t="shared" si="1" ref="P10:P38">H10+J10+L10+N10</f>
        <v>80000000000</v>
      </c>
      <c r="S10" s="2">
        <f t="shared" si="0"/>
        <v>100</v>
      </c>
    </row>
    <row r="11" spans="1:16" ht="28.5" customHeight="1">
      <c r="A11" s="97"/>
      <c r="B11" s="29"/>
      <c r="C11" s="29"/>
      <c r="D11" s="30"/>
      <c r="E11" s="30"/>
      <c r="F11" s="30"/>
      <c r="G11" s="103"/>
      <c r="H11" s="31"/>
      <c r="I11" s="32"/>
      <c r="J11" s="31"/>
      <c r="K11" s="32"/>
      <c r="L11" s="31"/>
      <c r="M11" s="32"/>
      <c r="N11" s="31"/>
      <c r="O11" s="32"/>
      <c r="P11" s="31"/>
    </row>
    <row r="12" spans="1:19" ht="50.25" customHeight="1">
      <c r="A12" s="96" t="s">
        <v>17</v>
      </c>
      <c r="B12" s="26"/>
      <c r="C12" s="26"/>
      <c r="D12" s="26"/>
      <c r="E12" s="26"/>
      <c r="F12" s="26"/>
      <c r="G12" s="104"/>
      <c r="H12" s="27">
        <f>SUM(H13:H19)</f>
        <v>624250847890</v>
      </c>
      <c r="I12" s="28">
        <f>ROUND(H12/$P12*100,2)</f>
        <v>91.38</v>
      </c>
      <c r="J12" s="27">
        <f>SUM(J13:J19)</f>
        <v>21762792940</v>
      </c>
      <c r="K12" s="28">
        <f aca="true" t="shared" si="2" ref="K12:K19">ROUND(J12/$P12*100,2)</f>
        <v>3.19</v>
      </c>
      <c r="L12" s="27">
        <f>SUM(L13:L19)</f>
        <v>22858910500</v>
      </c>
      <c r="M12" s="32">
        <f aca="true" t="shared" si="3" ref="M12:M17">ROUND(L12/$P12*100,2)</f>
        <v>3.35</v>
      </c>
      <c r="N12" s="27">
        <f>SUM(N13:N19)</f>
        <v>14237252690</v>
      </c>
      <c r="O12" s="28">
        <f aca="true" t="shared" si="4" ref="O12:O19">ROUND(N12/$P12*100,2)</f>
        <v>2.08</v>
      </c>
      <c r="P12" s="37">
        <f t="shared" si="1"/>
        <v>683109804020</v>
      </c>
      <c r="S12" s="2">
        <f t="shared" si="0"/>
        <v>99.99999999999999</v>
      </c>
    </row>
    <row r="13" spans="1:19" ht="41.25" customHeight="1">
      <c r="A13" s="97" t="s">
        <v>29</v>
      </c>
      <c r="B13" s="29">
        <v>6743463488</v>
      </c>
      <c r="C13" s="29">
        <v>53295</v>
      </c>
      <c r="D13" s="30">
        <v>817658721</v>
      </c>
      <c r="E13" s="30">
        <v>267643753</v>
      </c>
      <c r="F13" s="30">
        <f aca="true" t="shared" si="5" ref="F13:F38">SUM(B13:E13)</f>
        <v>7828819257</v>
      </c>
      <c r="G13" s="103">
        <v>10</v>
      </c>
      <c r="H13" s="31">
        <f aca="true" t="shared" si="6" ref="H13:H19">B13*$G13</f>
        <v>67434634880</v>
      </c>
      <c r="I13" s="32">
        <f aca="true" t="shared" si="7" ref="I13:I19">ROUND(H13/$P13*100,2)</f>
        <v>86.14</v>
      </c>
      <c r="J13" s="31">
        <f aca="true" t="shared" si="8" ref="J13:J19">C13*$G13</f>
        <v>532950</v>
      </c>
      <c r="K13" s="28">
        <f t="shared" si="2"/>
        <v>0</v>
      </c>
      <c r="L13" s="31">
        <f aca="true" t="shared" si="9" ref="L13:L19">D13*$G13</f>
        <v>8176587210</v>
      </c>
      <c r="M13" s="32">
        <f t="shared" si="3"/>
        <v>10.44</v>
      </c>
      <c r="N13" s="31">
        <f aca="true" t="shared" si="10" ref="N13:N19">E13*$G13</f>
        <v>2676437530</v>
      </c>
      <c r="O13" s="32">
        <f t="shared" si="4"/>
        <v>3.42</v>
      </c>
      <c r="P13" s="31">
        <f t="shared" si="1"/>
        <v>78288192570</v>
      </c>
      <c r="S13" s="2">
        <f t="shared" si="0"/>
        <v>100</v>
      </c>
    </row>
    <row r="14" spans="1:19" ht="41.25" customHeight="1">
      <c r="A14" s="97" t="s">
        <v>30</v>
      </c>
      <c r="B14" s="29">
        <v>1034018392</v>
      </c>
      <c r="C14" s="29">
        <v>0</v>
      </c>
      <c r="D14" s="30">
        <v>73151652</v>
      </c>
      <c r="E14" s="30">
        <v>6729673</v>
      </c>
      <c r="F14" s="30">
        <f t="shared" si="5"/>
        <v>1113899717</v>
      </c>
      <c r="G14" s="103">
        <v>10</v>
      </c>
      <c r="H14" s="31">
        <f t="shared" si="6"/>
        <v>10340183920</v>
      </c>
      <c r="I14" s="32">
        <f t="shared" si="7"/>
        <v>92.83</v>
      </c>
      <c r="J14" s="31">
        <f t="shared" si="8"/>
        <v>0</v>
      </c>
      <c r="K14" s="32">
        <f t="shared" si="2"/>
        <v>0</v>
      </c>
      <c r="L14" s="31">
        <f t="shared" si="9"/>
        <v>731516520</v>
      </c>
      <c r="M14" s="32">
        <f t="shared" si="3"/>
        <v>6.57</v>
      </c>
      <c r="N14" s="31">
        <f t="shared" si="10"/>
        <v>67296730</v>
      </c>
      <c r="O14" s="32">
        <f t="shared" si="4"/>
        <v>0.6</v>
      </c>
      <c r="P14" s="31">
        <f t="shared" si="1"/>
        <v>11138997170</v>
      </c>
      <c r="S14" s="2">
        <f t="shared" si="0"/>
        <v>100</v>
      </c>
    </row>
    <row r="15" spans="1:19" s="95" customFormat="1" ht="41.25" customHeight="1">
      <c r="A15" s="97" t="s">
        <v>31</v>
      </c>
      <c r="B15" s="88">
        <v>13010000000</v>
      </c>
      <c r="C15" s="88">
        <v>0</v>
      </c>
      <c r="D15" s="89"/>
      <c r="E15" s="89" t="s">
        <v>0</v>
      </c>
      <c r="F15" s="89">
        <f t="shared" si="5"/>
        <v>13010000000</v>
      </c>
      <c r="G15" s="105">
        <v>10</v>
      </c>
      <c r="H15" s="90">
        <f t="shared" si="6"/>
        <v>130100000000</v>
      </c>
      <c r="I15" s="91">
        <f t="shared" si="7"/>
        <v>100</v>
      </c>
      <c r="J15" s="90">
        <f t="shared" si="8"/>
        <v>0</v>
      </c>
      <c r="K15" s="91">
        <f t="shared" si="2"/>
        <v>0</v>
      </c>
      <c r="L15" s="90">
        <f t="shared" si="9"/>
        <v>0</v>
      </c>
      <c r="M15" s="91">
        <f t="shared" si="3"/>
        <v>0</v>
      </c>
      <c r="N15" s="90">
        <f t="shared" si="10"/>
        <v>0</v>
      </c>
      <c r="O15" s="91">
        <f t="shared" si="4"/>
        <v>0</v>
      </c>
      <c r="P15" s="90">
        <f t="shared" si="1"/>
        <v>130100000000</v>
      </c>
      <c r="S15" s="94">
        <f t="shared" si="0"/>
        <v>100</v>
      </c>
    </row>
    <row r="16" spans="1:19" ht="41.25" customHeight="1">
      <c r="A16" s="97" t="s">
        <v>32</v>
      </c>
      <c r="B16" s="29">
        <v>31031653913</v>
      </c>
      <c r="C16" s="29">
        <v>33369899</v>
      </c>
      <c r="D16" s="30">
        <v>998613419</v>
      </c>
      <c r="E16" s="30">
        <v>936362769</v>
      </c>
      <c r="F16" s="30">
        <f t="shared" si="5"/>
        <v>33000000000</v>
      </c>
      <c r="G16" s="103">
        <v>10</v>
      </c>
      <c r="H16" s="31">
        <f t="shared" si="6"/>
        <v>310316539130</v>
      </c>
      <c r="I16" s="32">
        <f t="shared" si="7"/>
        <v>94.04</v>
      </c>
      <c r="J16" s="31">
        <f t="shared" si="8"/>
        <v>333698990</v>
      </c>
      <c r="K16" s="32">
        <f t="shared" si="2"/>
        <v>0.1</v>
      </c>
      <c r="L16" s="31">
        <f t="shared" si="9"/>
        <v>9986134190</v>
      </c>
      <c r="M16" s="32">
        <f t="shared" si="3"/>
        <v>3.03</v>
      </c>
      <c r="N16" s="31">
        <f t="shared" si="10"/>
        <v>9363627690</v>
      </c>
      <c r="O16" s="32">
        <f t="shared" si="4"/>
        <v>2.84</v>
      </c>
      <c r="P16" s="31">
        <f t="shared" si="1"/>
        <v>330000000000</v>
      </c>
      <c r="S16" s="2">
        <f t="shared" si="0"/>
        <v>100.01</v>
      </c>
    </row>
    <row r="17" spans="1:19" ht="41.25" customHeight="1">
      <c r="A17" s="97" t="s">
        <v>33</v>
      </c>
      <c r="B17" s="29">
        <v>905591350</v>
      </c>
      <c r="C17" s="29">
        <v>0</v>
      </c>
      <c r="D17" s="30">
        <v>2670078</v>
      </c>
      <c r="E17" s="30">
        <v>0</v>
      </c>
      <c r="F17" s="30">
        <f t="shared" si="5"/>
        <v>908261428</v>
      </c>
      <c r="G17" s="103">
        <v>10</v>
      </c>
      <c r="H17" s="31">
        <f t="shared" si="6"/>
        <v>9055913500</v>
      </c>
      <c r="I17" s="32">
        <f t="shared" si="7"/>
        <v>99.71</v>
      </c>
      <c r="J17" s="31">
        <f t="shared" si="8"/>
        <v>0</v>
      </c>
      <c r="K17" s="32">
        <f t="shared" si="2"/>
        <v>0</v>
      </c>
      <c r="L17" s="31">
        <f t="shared" si="9"/>
        <v>26700780</v>
      </c>
      <c r="M17" s="32">
        <f t="shared" si="3"/>
        <v>0.29</v>
      </c>
      <c r="N17" s="31">
        <f t="shared" si="10"/>
        <v>0</v>
      </c>
      <c r="O17" s="32">
        <f t="shared" si="4"/>
        <v>0</v>
      </c>
      <c r="P17" s="31">
        <f t="shared" si="1"/>
        <v>9082614280</v>
      </c>
      <c r="S17" s="2">
        <f t="shared" si="0"/>
        <v>100</v>
      </c>
    </row>
    <row r="18" spans="1:19" ht="41.25" customHeight="1">
      <c r="A18" s="97" t="s">
        <v>36</v>
      </c>
      <c r="B18" s="29">
        <v>93213746</v>
      </c>
      <c r="C18" s="29">
        <v>0</v>
      </c>
      <c r="D18" s="30">
        <v>393797180</v>
      </c>
      <c r="E18" s="30">
        <v>212989074</v>
      </c>
      <c r="F18" s="30">
        <f t="shared" si="5"/>
        <v>700000000</v>
      </c>
      <c r="G18" s="103">
        <v>10</v>
      </c>
      <c r="H18" s="31">
        <f t="shared" si="6"/>
        <v>932137460</v>
      </c>
      <c r="I18" s="32">
        <f t="shared" si="7"/>
        <v>13.32</v>
      </c>
      <c r="J18" s="31">
        <f t="shared" si="8"/>
        <v>0</v>
      </c>
      <c r="K18" s="32">
        <f t="shared" si="2"/>
        <v>0</v>
      </c>
      <c r="L18" s="31">
        <f t="shared" si="9"/>
        <v>3937971800</v>
      </c>
      <c r="M18" s="32">
        <v>56.26</v>
      </c>
      <c r="N18" s="31">
        <f t="shared" si="10"/>
        <v>2129890740</v>
      </c>
      <c r="O18" s="32">
        <v>30.42</v>
      </c>
      <c r="P18" s="31">
        <f t="shared" si="1"/>
        <v>7000000000</v>
      </c>
      <c r="S18" s="2">
        <f t="shared" si="0"/>
        <v>100</v>
      </c>
    </row>
    <row r="19" spans="1:19" ht="41.25" customHeight="1">
      <c r="A19" s="97" t="s">
        <v>37</v>
      </c>
      <c r="B19" s="29">
        <v>96071439</v>
      </c>
      <c r="C19" s="29">
        <v>21428561</v>
      </c>
      <c r="D19" s="30">
        <v>0</v>
      </c>
      <c r="E19" s="30">
        <v>0</v>
      </c>
      <c r="F19" s="30">
        <f t="shared" si="5"/>
        <v>117500000</v>
      </c>
      <c r="G19" s="103">
        <v>1000</v>
      </c>
      <c r="H19" s="31">
        <f t="shared" si="6"/>
        <v>96071439000</v>
      </c>
      <c r="I19" s="32">
        <f t="shared" si="7"/>
        <v>81.76</v>
      </c>
      <c r="J19" s="31">
        <f t="shared" si="8"/>
        <v>21428561000</v>
      </c>
      <c r="K19" s="32">
        <f t="shared" si="2"/>
        <v>18.24</v>
      </c>
      <c r="L19" s="31">
        <f t="shared" si="9"/>
        <v>0</v>
      </c>
      <c r="M19" s="32">
        <f>ROUND(L19/$P19*100,2)</f>
        <v>0</v>
      </c>
      <c r="N19" s="31">
        <f t="shared" si="10"/>
        <v>0</v>
      </c>
      <c r="O19" s="32">
        <f t="shared" si="4"/>
        <v>0</v>
      </c>
      <c r="P19" s="31">
        <f t="shared" si="1"/>
        <v>117500000000</v>
      </c>
      <c r="S19" s="2">
        <f t="shared" si="0"/>
        <v>100</v>
      </c>
    </row>
    <row r="20" spans="1:16" ht="41.25" customHeight="1">
      <c r="A20" s="97"/>
      <c r="B20" s="29"/>
      <c r="C20" s="29"/>
      <c r="D20" s="30"/>
      <c r="E20" s="30"/>
      <c r="F20" s="30"/>
      <c r="G20" s="103"/>
      <c r="H20" s="31"/>
      <c r="I20" s="32"/>
      <c r="J20" s="31"/>
      <c r="K20" s="32"/>
      <c r="L20" s="31"/>
      <c r="M20" s="32"/>
      <c r="N20" s="31"/>
      <c r="O20" s="32"/>
      <c r="P20" s="31"/>
    </row>
    <row r="21" spans="1:19" s="33" customFormat="1" ht="45" customHeight="1">
      <c r="A21" s="96" t="s">
        <v>44</v>
      </c>
      <c r="B21" s="26"/>
      <c r="C21" s="26"/>
      <c r="D21" s="26"/>
      <c r="E21" s="26"/>
      <c r="F21" s="30">
        <f t="shared" si="5"/>
        <v>0</v>
      </c>
      <c r="G21" s="103" t="s">
        <v>0</v>
      </c>
      <c r="H21" s="27">
        <f>SUM(H22:H29)</f>
        <v>148446507960</v>
      </c>
      <c r="I21" s="28">
        <f>ROUND(H21/$P21*100,2)</f>
        <v>91.53</v>
      </c>
      <c r="J21" s="27">
        <f>SUM(J22:J29)</f>
        <v>0</v>
      </c>
      <c r="K21" s="28"/>
      <c r="L21" s="27">
        <f>SUM(L22:L29)</f>
        <v>5023664330</v>
      </c>
      <c r="M21" s="28">
        <f>ROUND(L21/$P21*100,2)</f>
        <v>3.1</v>
      </c>
      <c r="N21" s="27">
        <f>SUM(N22:N29)</f>
        <v>8715309310</v>
      </c>
      <c r="O21" s="28">
        <f>ROUND(N21/$P21*100,2)</f>
        <v>5.37</v>
      </c>
      <c r="P21" s="37">
        <f t="shared" si="1"/>
        <v>162185481600</v>
      </c>
      <c r="S21" s="2">
        <f t="shared" si="0"/>
        <v>100</v>
      </c>
    </row>
    <row r="22" spans="1:19" ht="37.5" customHeight="1">
      <c r="A22" s="98" t="s">
        <v>18</v>
      </c>
      <c r="B22" s="29" t="s">
        <v>0</v>
      </c>
      <c r="C22" s="29" t="s">
        <v>0</v>
      </c>
      <c r="D22" s="29" t="s">
        <v>0</v>
      </c>
      <c r="E22" s="29" t="s">
        <v>0</v>
      </c>
      <c r="F22" s="30">
        <f t="shared" si="5"/>
        <v>0</v>
      </c>
      <c r="G22" s="103" t="s">
        <v>0</v>
      </c>
      <c r="H22" s="31">
        <v>12000000000</v>
      </c>
      <c r="I22" s="32">
        <f aca="true" t="shared" si="11" ref="I22:I29">ROUND(H22/$P22*100,2)</f>
        <v>100</v>
      </c>
      <c r="J22" s="31">
        <f aca="true" t="shared" si="12" ref="J22:J29">C22*$G22</f>
        <v>0</v>
      </c>
      <c r="K22" s="32">
        <f aca="true" t="shared" si="13" ref="K22:K29">ROUND(J22/$P22*100,2)</f>
        <v>0</v>
      </c>
      <c r="L22" s="31">
        <f aca="true" t="shared" si="14" ref="L22:L29">D22*$G22</f>
        <v>0</v>
      </c>
      <c r="M22" s="32">
        <f aca="true" t="shared" si="15" ref="M22:M29">ROUND(L22/$P22*100,2)</f>
        <v>0</v>
      </c>
      <c r="N22" s="31">
        <f aca="true" t="shared" si="16" ref="N22:N29">E22*$G22</f>
        <v>0</v>
      </c>
      <c r="O22" s="32">
        <f aca="true" t="shared" si="17" ref="O22:O29">ROUND(N22/$P22*100,2)</f>
        <v>0</v>
      </c>
      <c r="P22" s="31">
        <f t="shared" si="1"/>
        <v>12000000000</v>
      </c>
      <c r="S22" s="2">
        <f t="shared" si="0"/>
        <v>100</v>
      </c>
    </row>
    <row r="23" spans="1:26" ht="54.75" customHeight="1">
      <c r="A23" s="98" t="s">
        <v>57</v>
      </c>
      <c r="B23" s="29">
        <v>1000000000</v>
      </c>
      <c r="C23" s="29" t="s">
        <v>0</v>
      </c>
      <c r="D23" s="29" t="s">
        <v>0</v>
      </c>
      <c r="E23" s="29" t="s">
        <v>0</v>
      </c>
      <c r="F23" s="30">
        <f t="shared" si="5"/>
        <v>1000000000</v>
      </c>
      <c r="G23" s="103">
        <v>10</v>
      </c>
      <c r="H23" s="31">
        <f>B23*$G23</f>
        <v>10000000000</v>
      </c>
      <c r="I23" s="32">
        <f t="shared" si="11"/>
        <v>100</v>
      </c>
      <c r="J23" s="31">
        <f t="shared" si="12"/>
        <v>0</v>
      </c>
      <c r="K23" s="32">
        <f t="shared" si="13"/>
        <v>0</v>
      </c>
      <c r="L23" s="31">
        <f t="shared" si="14"/>
        <v>0</v>
      </c>
      <c r="M23" s="32">
        <f t="shared" si="15"/>
        <v>0</v>
      </c>
      <c r="N23" s="31">
        <f t="shared" si="16"/>
        <v>0</v>
      </c>
      <c r="O23" s="32">
        <f t="shared" si="17"/>
        <v>0</v>
      </c>
      <c r="P23" s="31">
        <f t="shared" si="1"/>
        <v>10000000000</v>
      </c>
      <c r="Q23" s="34"/>
      <c r="R23" s="35"/>
      <c r="S23" s="2">
        <f t="shared" si="0"/>
        <v>100</v>
      </c>
      <c r="T23" s="35"/>
      <c r="U23" s="36"/>
      <c r="V23" s="35"/>
      <c r="X23" s="35"/>
      <c r="Y23" s="36"/>
      <c r="Z23" s="35"/>
    </row>
    <row r="24" spans="1:26" ht="37.5" customHeight="1">
      <c r="A24" s="97" t="s">
        <v>38</v>
      </c>
      <c r="B24" s="29">
        <v>509521900</v>
      </c>
      <c r="C24" s="29" t="s">
        <v>0</v>
      </c>
      <c r="D24" s="30">
        <v>490473100</v>
      </c>
      <c r="E24" s="30">
        <v>5000</v>
      </c>
      <c r="F24" s="30">
        <f t="shared" si="5"/>
        <v>1000000000</v>
      </c>
      <c r="G24" s="103">
        <v>10</v>
      </c>
      <c r="H24" s="31">
        <f>B24*$G24</f>
        <v>5095219000</v>
      </c>
      <c r="I24" s="32">
        <f t="shared" si="11"/>
        <v>50.95</v>
      </c>
      <c r="J24" s="31">
        <f t="shared" si="12"/>
        <v>0</v>
      </c>
      <c r="K24" s="32">
        <f t="shared" si="13"/>
        <v>0</v>
      </c>
      <c r="L24" s="31">
        <f t="shared" si="14"/>
        <v>4904731000</v>
      </c>
      <c r="M24" s="32">
        <f t="shared" si="15"/>
        <v>49.05</v>
      </c>
      <c r="N24" s="31">
        <f t="shared" si="16"/>
        <v>50000</v>
      </c>
      <c r="O24" s="32">
        <f t="shared" si="17"/>
        <v>0</v>
      </c>
      <c r="P24" s="31">
        <f t="shared" si="1"/>
        <v>10000000000</v>
      </c>
      <c r="Q24" s="36"/>
      <c r="R24" s="35"/>
      <c r="S24" s="2">
        <f t="shared" si="0"/>
        <v>100</v>
      </c>
      <c r="T24" s="35"/>
      <c r="U24" s="36"/>
      <c r="V24" s="35"/>
      <c r="X24" s="35"/>
      <c r="Y24" s="36"/>
      <c r="Z24" s="35"/>
    </row>
    <row r="25" spans="1:26" ht="37.5" customHeight="1">
      <c r="A25" s="99" t="s">
        <v>51</v>
      </c>
      <c r="B25" s="29">
        <v>4800000000</v>
      </c>
      <c r="C25" s="29" t="s">
        <v>0</v>
      </c>
      <c r="D25" s="29" t="s">
        <v>0</v>
      </c>
      <c r="E25" s="29" t="s">
        <v>0</v>
      </c>
      <c r="F25" s="30">
        <f t="shared" si="5"/>
        <v>4800000000</v>
      </c>
      <c r="G25" s="103">
        <v>10</v>
      </c>
      <c r="H25" s="31">
        <f>B25*$G25</f>
        <v>48000000000</v>
      </c>
      <c r="I25" s="32">
        <f t="shared" si="11"/>
        <v>100</v>
      </c>
      <c r="J25" s="31">
        <f t="shared" si="12"/>
        <v>0</v>
      </c>
      <c r="K25" s="32">
        <f t="shared" si="13"/>
        <v>0</v>
      </c>
      <c r="L25" s="31">
        <f t="shared" si="14"/>
        <v>0</v>
      </c>
      <c r="M25" s="32">
        <f t="shared" si="15"/>
        <v>0</v>
      </c>
      <c r="N25" s="31">
        <f t="shared" si="16"/>
        <v>0</v>
      </c>
      <c r="O25" s="32">
        <f t="shared" si="17"/>
        <v>0</v>
      </c>
      <c r="P25" s="31">
        <f t="shared" si="1"/>
        <v>48000000000</v>
      </c>
      <c r="Q25" s="34"/>
      <c r="R25" s="35"/>
      <c r="S25" s="2">
        <f t="shared" si="0"/>
        <v>100</v>
      </c>
      <c r="T25" s="35"/>
      <c r="U25" s="36"/>
      <c r="V25" s="35"/>
      <c r="X25" s="35"/>
      <c r="Y25" s="36"/>
      <c r="Z25" s="35"/>
    </row>
    <row r="26" spans="1:26" ht="54.75" customHeight="1">
      <c r="A26" s="99" t="s">
        <v>52</v>
      </c>
      <c r="B26" s="29">
        <v>2500000000</v>
      </c>
      <c r="C26" s="29" t="s">
        <v>0</v>
      </c>
      <c r="D26" s="29" t="s">
        <v>0</v>
      </c>
      <c r="E26" s="29" t="s">
        <v>0</v>
      </c>
      <c r="F26" s="30">
        <f t="shared" si="5"/>
        <v>2500000000</v>
      </c>
      <c r="G26" s="103">
        <v>10</v>
      </c>
      <c r="H26" s="31">
        <v>25000000000</v>
      </c>
      <c r="I26" s="32">
        <f t="shared" si="11"/>
        <v>100</v>
      </c>
      <c r="J26" s="31">
        <f t="shared" si="12"/>
        <v>0</v>
      </c>
      <c r="K26" s="32">
        <f t="shared" si="13"/>
        <v>0</v>
      </c>
      <c r="L26" s="31">
        <f t="shared" si="14"/>
        <v>0</v>
      </c>
      <c r="M26" s="32">
        <f t="shared" si="15"/>
        <v>0</v>
      </c>
      <c r="N26" s="31">
        <f t="shared" si="16"/>
        <v>0</v>
      </c>
      <c r="O26" s="32">
        <f t="shared" si="17"/>
        <v>0</v>
      </c>
      <c r="P26" s="31">
        <f t="shared" si="1"/>
        <v>25000000000</v>
      </c>
      <c r="Q26" s="34"/>
      <c r="R26" s="35"/>
      <c r="S26" s="2">
        <f t="shared" si="0"/>
        <v>100</v>
      </c>
      <c r="T26" s="35"/>
      <c r="U26" s="36"/>
      <c r="V26" s="35"/>
      <c r="X26" s="35"/>
      <c r="Y26" s="36"/>
      <c r="Z26" s="35"/>
    </row>
    <row r="27" spans="1:26" ht="37.5" customHeight="1">
      <c r="A27" s="100" t="s">
        <v>42</v>
      </c>
      <c r="B27" s="29">
        <v>1325128896</v>
      </c>
      <c r="C27" s="29">
        <v>0</v>
      </c>
      <c r="D27" s="30">
        <v>11893333</v>
      </c>
      <c r="E27" s="30">
        <v>871525931</v>
      </c>
      <c r="F27" s="30">
        <f t="shared" si="5"/>
        <v>2208548160</v>
      </c>
      <c r="G27" s="103">
        <v>10</v>
      </c>
      <c r="H27" s="31">
        <f>B27*$G27</f>
        <v>13251288960</v>
      </c>
      <c r="I27" s="32">
        <f t="shared" si="11"/>
        <v>60</v>
      </c>
      <c r="J27" s="31">
        <f t="shared" si="12"/>
        <v>0</v>
      </c>
      <c r="K27" s="32">
        <f t="shared" si="13"/>
        <v>0</v>
      </c>
      <c r="L27" s="31">
        <f t="shared" si="14"/>
        <v>118933330</v>
      </c>
      <c r="M27" s="32">
        <f t="shared" si="15"/>
        <v>0.54</v>
      </c>
      <c r="N27" s="31">
        <f t="shared" si="16"/>
        <v>8715259310</v>
      </c>
      <c r="O27" s="32">
        <f t="shared" si="17"/>
        <v>39.46</v>
      </c>
      <c r="P27" s="31">
        <f t="shared" si="1"/>
        <v>22085481600</v>
      </c>
      <c r="Q27" s="36"/>
      <c r="R27" s="35"/>
      <c r="S27" s="2">
        <f t="shared" si="0"/>
        <v>100</v>
      </c>
      <c r="T27" s="35"/>
      <c r="U27" s="36"/>
      <c r="V27" s="35"/>
      <c r="X27" s="35"/>
      <c r="Y27" s="36"/>
      <c r="Z27" s="35"/>
    </row>
    <row r="28" spans="1:26" ht="37.5" customHeight="1">
      <c r="A28" s="99" t="s">
        <v>39</v>
      </c>
      <c r="B28" s="29" t="s">
        <v>0</v>
      </c>
      <c r="C28" s="29" t="s">
        <v>0</v>
      </c>
      <c r="D28" s="29" t="s">
        <v>0</v>
      </c>
      <c r="E28" s="29" t="s">
        <v>0</v>
      </c>
      <c r="F28" s="30">
        <f t="shared" si="5"/>
        <v>0</v>
      </c>
      <c r="G28" s="103" t="s">
        <v>0</v>
      </c>
      <c r="H28" s="31">
        <v>100000000</v>
      </c>
      <c r="I28" s="32">
        <f t="shared" si="11"/>
        <v>100</v>
      </c>
      <c r="J28" s="31">
        <f t="shared" si="12"/>
        <v>0</v>
      </c>
      <c r="K28" s="32">
        <f t="shared" si="13"/>
        <v>0</v>
      </c>
      <c r="L28" s="31">
        <f t="shared" si="14"/>
        <v>0</v>
      </c>
      <c r="M28" s="32">
        <f t="shared" si="15"/>
        <v>0</v>
      </c>
      <c r="N28" s="31">
        <f t="shared" si="16"/>
        <v>0</v>
      </c>
      <c r="O28" s="32">
        <f t="shared" si="17"/>
        <v>0</v>
      </c>
      <c r="P28" s="31">
        <f t="shared" si="1"/>
        <v>100000000</v>
      </c>
      <c r="Q28" s="34"/>
      <c r="R28" s="35"/>
      <c r="S28" s="2">
        <f t="shared" si="0"/>
        <v>100</v>
      </c>
      <c r="T28" s="35"/>
      <c r="U28" s="36"/>
      <c r="V28" s="35"/>
      <c r="X28" s="35"/>
      <c r="Y28" s="36"/>
      <c r="Z28" s="35"/>
    </row>
    <row r="29" spans="1:26" ht="37.5" customHeight="1">
      <c r="A29" s="99" t="s">
        <v>49</v>
      </c>
      <c r="B29" s="29">
        <v>3500000000</v>
      </c>
      <c r="C29" s="29" t="s">
        <v>0</v>
      </c>
      <c r="D29" s="29" t="s">
        <v>0</v>
      </c>
      <c r="E29" s="29" t="s">
        <v>0</v>
      </c>
      <c r="F29" s="30">
        <f t="shared" si="5"/>
        <v>3500000000</v>
      </c>
      <c r="G29" s="103">
        <v>10</v>
      </c>
      <c r="H29" s="31">
        <f>B29*$G29</f>
        <v>35000000000</v>
      </c>
      <c r="I29" s="32">
        <f t="shared" si="11"/>
        <v>100</v>
      </c>
      <c r="J29" s="31">
        <f t="shared" si="12"/>
        <v>0</v>
      </c>
      <c r="K29" s="32">
        <f t="shared" si="13"/>
        <v>0</v>
      </c>
      <c r="L29" s="31">
        <f t="shared" si="14"/>
        <v>0</v>
      </c>
      <c r="M29" s="32">
        <f t="shared" si="15"/>
        <v>0</v>
      </c>
      <c r="N29" s="31">
        <f t="shared" si="16"/>
        <v>0</v>
      </c>
      <c r="O29" s="32">
        <f t="shared" si="17"/>
        <v>0</v>
      </c>
      <c r="P29" s="31">
        <f t="shared" si="1"/>
        <v>35000000000</v>
      </c>
      <c r="Q29" s="34"/>
      <c r="R29" s="35"/>
      <c r="S29" s="2">
        <f t="shared" si="0"/>
        <v>100</v>
      </c>
      <c r="T29" s="35"/>
      <c r="U29" s="36"/>
      <c r="V29" s="35"/>
      <c r="X29" s="35"/>
      <c r="Y29" s="36"/>
      <c r="Z29" s="35"/>
    </row>
    <row r="30" spans="1:26" ht="22.5" customHeight="1">
      <c r="A30" s="99"/>
      <c r="B30" s="29"/>
      <c r="C30" s="29"/>
      <c r="D30" s="29"/>
      <c r="E30" s="29"/>
      <c r="F30" s="30"/>
      <c r="G30" s="103"/>
      <c r="H30" s="31"/>
      <c r="I30" s="32"/>
      <c r="J30" s="31"/>
      <c r="K30" s="32"/>
      <c r="L30" s="31"/>
      <c r="M30" s="32"/>
      <c r="N30" s="31"/>
      <c r="O30" s="32"/>
      <c r="P30" s="31"/>
      <c r="Q30" s="34"/>
      <c r="R30" s="35"/>
      <c r="T30" s="35"/>
      <c r="U30" s="36"/>
      <c r="V30" s="35"/>
      <c r="X30" s="35"/>
      <c r="Y30" s="36"/>
      <c r="Z30" s="35"/>
    </row>
    <row r="31" spans="1:19" s="87" customFormat="1" ht="51" customHeight="1">
      <c r="A31" s="101" t="s">
        <v>19</v>
      </c>
      <c r="B31" s="38"/>
      <c r="C31" s="38"/>
      <c r="D31" s="38"/>
      <c r="E31" s="38"/>
      <c r="F31" s="78">
        <f t="shared" si="5"/>
        <v>0</v>
      </c>
      <c r="G31" s="106"/>
      <c r="H31" s="39">
        <f>SUM(H32:H38)</f>
        <v>288061257479.07996</v>
      </c>
      <c r="I31" s="85">
        <f>ROUND(H31/$P31*100,2)</f>
        <v>89.5</v>
      </c>
      <c r="J31" s="39">
        <f>SUM(J32:J38)</f>
        <v>0</v>
      </c>
      <c r="K31" s="85">
        <f>ROUND(J31/$P31*100,2)</f>
        <v>0</v>
      </c>
      <c r="L31" s="39">
        <f>SUM(L32:L38)</f>
        <v>1881070040</v>
      </c>
      <c r="M31" s="85">
        <f>ROUND(L31/$P31*100,2)</f>
        <v>0.58</v>
      </c>
      <c r="N31" s="39">
        <f>SUM(N32:N38)</f>
        <v>31908622760</v>
      </c>
      <c r="O31" s="85">
        <f>ROUND(N31/$P31*100,2)</f>
        <v>9.91</v>
      </c>
      <c r="P31" s="86">
        <f t="shared" si="1"/>
        <v>321850950279.07996</v>
      </c>
      <c r="S31" s="83">
        <f t="shared" si="0"/>
        <v>99.99</v>
      </c>
    </row>
    <row r="32" spans="1:26" s="84" customFormat="1" ht="43.5" customHeight="1">
      <c r="A32" s="102" t="s">
        <v>58</v>
      </c>
      <c r="B32" s="77" t="s">
        <v>0</v>
      </c>
      <c r="C32" s="77" t="s">
        <v>0</v>
      </c>
      <c r="D32" s="78" t="s">
        <v>0</v>
      </c>
      <c r="E32" s="78" t="s">
        <v>0</v>
      </c>
      <c r="F32" s="78">
        <f t="shared" si="5"/>
        <v>0</v>
      </c>
      <c r="G32" s="106" t="s">
        <v>0</v>
      </c>
      <c r="H32" s="79">
        <v>40000000000</v>
      </c>
      <c r="I32" s="80">
        <f aca="true" t="shared" si="18" ref="I32:I38">ROUND(H32/$P32*100,2)</f>
        <v>100</v>
      </c>
      <c r="J32" s="79">
        <f aca="true" t="shared" si="19" ref="J32:J38">C32*$G32</f>
        <v>0</v>
      </c>
      <c r="K32" s="80">
        <f aca="true" t="shared" si="20" ref="K32:K38">ROUND(J32/$P32*100,2)</f>
        <v>0</v>
      </c>
      <c r="L32" s="79">
        <f aca="true" t="shared" si="21" ref="L32:L37">D32*$G32</f>
        <v>0</v>
      </c>
      <c r="M32" s="80">
        <f aca="true" t="shared" si="22" ref="M32:M38">ROUND(L32/$P32*100,2)</f>
        <v>0</v>
      </c>
      <c r="N32" s="79">
        <f aca="true" t="shared" si="23" ref="N32:N38">E32*$G32</f>
        <v>0</v>
      </c>
      <c r="O32" s="80">
        <f aca="true" t="shared" si="24" ref="O32:O38">ROUND(N32/$P32*100,2)</f>
        <v>0</v>
      </c>
      <c r="P32" s="79">
        <f t="shared" si="1"/>
        <v>40000000000</v>
      </c>
      <c r="Q32" s="81"/>
      <c r="R32" s="82"/>
      <c r="S32" s="83">
        <f t="shared" si="0"/>
        <v>100</v>
      </c>
      <c r="T32" s="82"/>
      <c r="U32" s="81"/>
      <c r="V32" s="82"/>
      <c r="X32" s="82"/>
      <c r="Y32" s="81"/>
      <c r="Z32" s="82"/>
    </row>
    <row r="33" spans="1:26" s="84" customFormat="1" ht="43.5" customHeight="1">
      <c r="A33" s="102" t="s">
        <v>40</v>
      </c>
      <c r="B33" s="77">
        <v>6268755620</v>
      </c>
      <c r="C33" s="77">
        <v>0</v>
      </c>
      <c r="D33" s="78">
        <v>188107004</v>
      </c>
      <c r="E33" s="78">
        <v>3190862276</v>
      </c>
      <c r="F33" s="78">
        <f t="shared" si="5"/>
        <v>9647724900</v>
      </c>
      <c r="G33" s="106">
        <v>10</v>
      </c>
      <c r="H33" s="79">
        <f>B33*$G33</f>
        <v>62687556200</v>
      </c>
      <c r="I33" s="80">
        <f t="shared" si="18"/>
        <v>64.98</v>
      </c>
      <c r="J33" s="79">
        <f t="shared" si="19"/>
        <v>0</v>
      </c>
      <c r="K33" s="80">
        <f t="shared" si="20"/>
        <v>0</v>
      </c>
      <c r="L33" s="79">
        <f t="shared" si="21"/>
        <v>1881070040</v>
      </c>
      <c r="M33" s="80">
        <f t="shared" si="22"/>
        <v>1.95</v>
      </c>
      <c r="N33" s="79">
        <f t="shared" si="23"/>
        <v>31908622760</v>
      </c>
      <c r="O33" s="80">
        <f t="shared" si="24"/>
        <v>33.07</v>
      </c>
      <c r="P33" s="79">
        <f t="shared" si="1"/>
        <v>96477249000</v>
      </c>
      <c r="Q33" s="81"/>
      <c r="R33" s="82"/>
      <c r="S33" s="83">
        <f t="shared" si="0"/>
        <v>100</v>
      </c>
      <c r="T33" s="82"/>
      <c r="U33" s="81"/>
      <c r="V33" s="82"/>
      <c r="X33" s="82"/>
      <c r="Y33" s="81"/>
      <c r="Z33" s="82"/>
    </row>
    <row r="34" spans="1:26" s="95" customFormat="1" ht="43.5" customHeight="1">
      <c r="A34" s="97" t="s">
        <v>45</v>
      </c>
      <c r="B34" s="88"/>
      <c r="C34" s="88"/>
      <c r="D34" s="89">
        <v>0</v>
      </c>
      <c r="E34" s="89"/>
      <c r="F34" s="89">
        <f t="shared" si="5"/>
        <v>0</v>
      </c>
      <c r="G34" s="105"/>
      <c r="H34" s="79">
        <f>66448432238.5-449128615</f>
        <v>65999303623.5</v>
      </c>
      <c r="I34" s="91">
        <f t="shared" si="18"/>
        <v>100</v>
      </c>
      <c r="J34" s="90">
        <f t="shared" si="19"/>
        <v>0</v>
      </c>
      <c r="K34" s="91">
        <f t="shared" si="20"/>
        <v>0</v>
      </c>
      <c r="L34" s="90">
        <f t="shared" si="21"/>
        <v>0</v>
      </c>
      <c r="M34" s="91">
        <f t="shared" si="22"/>
        <v>0</v>
      </c>
      <c r="N34" s="90">
        <f t="shared" si="23"/>
        <v>0</v>
      </c>
      <c r="O34" s="91">
        <f t="shared" si="24"/>
        <v>0</v>
      </c>
      <c r="P34" s="90">
        <f t="shared" si="1"/>
        <v>65999303623.5</v>
      </c>
      <c r="Q34" s="92"/>
      <c r="R34" s="93"/>
      <c r="S34" s="94">
        <f t="shared" si="0"/>
        <v>100</v>
      </c>
      <c r="T34" s="93"/>
      <c r="U34" s="92"/>
      <c r="V34" s="93"/>
      <c r="X34" s="93"/>
      <c r="Y34" s="92"/>
      <c r="Z34" s="93"/>
    </row>
    <row r="35" spans="1:26" s="84" customFormat="1" ht="43.5" customHeight="1">
      <c r="A35" s="102" t="s">
        <v>46</v>
      </c>
      <c r="B35" s="77">
        <v>0</v>
      </c>
      <c r="C35" s="77"/>
      <c r="D35" s="78">
        <v>0</v>
      </c>
      <c r="E35" s="78"/>
      <c r="F35" s="78">
        <f t="shared" si="5"/>
        <v>0</v>
      </c>
      <c r="G35" s="106">
        <v>0</v>
      </c>
      <c r="H35" s="79">
        <v>27545552923.23</v>
      </c>
      <c r="I35" s="80">
        <f t="shared" si="18"/>
        <v>100</v>
      </c>
      <c r="J35" s="79">
        <f t="shared" si="19"/>
        <v>0</v>
      </c>
      <c r="K35" s="80">
        <f t="shared" si="20"/>
        <v>0</v>
      </c>
      <c r="L35" s="79">
        <f t="shared" si="21"/>
        <v>0</v>
      </c>
      <c r="M35" s="80">
        <f t="shared" si="22"/>
        <v>0</v>
      </c>
      <c r="N35" s="79">
        <f t="shared" si="23"/>
        <v>0</v>
      </c>
      <c r="O35" s="80">
        <f t="shared" si="24"/>
        <v>0</v>
      </c>
      <c r="P35" s="79">
        <f t="shared" si="1"/>
        <v>27545552923.23</v>
      </c>
      <c r="Q35" s="81"/>
      <c r="R35" s="82"/>
      <c r="S35" s="83">
        <f t="shared" si="0"/>
        <v>100</v>
      </c>
      <c r="T35" s="82"/>
      <c r="U35" s="81"/>
      <c r="V35" s="82"/>
      <c r="X35" s="82"/>
      <c r="Y35" s="81"/>
      <c r="Z35" s="82"/>
    </row>
    <row r="36" spans="1:26" ht="43.5" customHeight="1">
      <c r="A36" s="97" t="s">
        <v>61</v>
      </c>
      <c r="B36" s="29">
        <v>0</v>
      </c>
      <c r="C36" s="29"/>
      <c r="D36" s="30">
        <v>0</v>
      </c>
      <c r="E36" s="30"/>
      <c r="F36" s="30">
        <f t="shared" si="5"/>
        <v>0</v>
      </c>
      <c r="G36" s="103">
        <v>0</v>
      </c>
      <c r="H36" s="31">
        <v>34898658780.97</v>
      </c>
      <c r="I36" s="32">
        <f t="shared" si="18"/>
        <v>100</v>
      </c>
      <c r="J36" s="31">
        <f t="shared" si="19"/>
        <v>0</v>
      </c>
      <c r="K36" s="32">
        <f t="shared" si="20"/>
        <v>0</v>
      </c>
      <c r="L36" s="31">
        <f t="shared" si="21"/>
        <v>0</v>
      </c>
      <c r="M36" s="32">
        <f t="shared" si="22"/>
        <v>0</v>
      </c>
      <c r="N36" s="31">
        <f t="shared" si="23"/>
        <v>0</v>
      </c>
      <c r="O36" s="32">
        <f t="shared" si="24"/>
        <v>0</v>
      </c>
      <c r="P36" s="31">
        <f t="shared" si="1"/>
        <v>34898658780.97</v>
      </c>
      <c r="Q36" s="36"/>
      <c r="R36" s="35"/>
      <c r="S36" s="2">
        <f t="shared" si="0"/>
        <v>100</v>
      </c>
      <c r="T36" s="35"/>
      <c r="U36" s="36"/>
      <c r="V36" s="35"/>
      <c r="X36" s="35"/>
      <c r="Y36" s="36"/>
      <c r="Z36" s="35"/>
    </row>
    <row r="37" spans="1:26" s="84" customFormat="1" ht="43.5" customHeight="1">
      <c r="A37" s="102" t="s">
        <v>47</v>
      </c>
      <c r="B37" s="77">
        <v>0</v>
      </c>
      <c r="C37" s="77"/>
      <c r="D37" s="78">
        <v>0</v>
      </c>
      <c r="E37" s="78"/>
      <c r="F37" s="78">
        <f t="shared" si="5"/>
        <v>0</v>
      </c>
      <c r="G37" s="106">
        <v>0</v>
      </c>
      <c r="H37" s="79">
        <v>47825081644.66</v>
      </c>
      <c r="I37" s="80">
        <f t="shared" si="18"/>
        <v>100</v>
      </c>
      <c r="J37" s="79">
        <f t="shared" si="19"/>
        <v>0</v>
      </c>
      <c r="K37" s="80">
        <f t="shared" si="20"/>
        <v>0</v>
      </c>
      <c r="L37" s="79">
        <f t="shared" si="21"/>
        <v>0</v>
      </c>
      <c r="M37" s="80">
        <f t="shared" si="22"/>
        <v>0</v>
      </c>
      <c r="N37" s="79">
        <f t="shared" si="23"/>
        <v>0</v>
      </c>
      <c r="O37" s="80">
        <f t="shared" si="24"/>
        <v>0</v>
      </c>
      <c r="P37" s="79">
        <f t="shared" si="1"/>
        <v>47825081644.66</v>
      </c>
      <c r="Q37" s="81"/>
      <c r="R37" s="82"/>
      <c r="S37" s="83">
        <f t="shared" si="0"/>
        <v>100</v>
      </c>
      <c r="T37" s="82"/>
      <c r="U37" s="81"/>
      <c r="V37" s="82"/>
      <c r="X37" s="82"/>
      <c r="Y37" s="81"/>
      <c r="Z37" s="82"/>
    </row>
    <row r="38" spans="1:26" s="84" customFormat="1" ht="43.5" customHeight="1">
      <c r="A38" s="102" t="s">
        <v>48</v>
      </c>
      <c r="B38" s="77">
        <v>0</v>
      </c>
      <c r="C38" s="77"/>
      <c r="D38" s="78">
        <v>0</v>
      </c>
      <c r="E38" s="78"/>
      <c r="F38" s="78">
        <f t="shared" si="5"/>
        <v>0</v>
      </c>
      <c r="G38" s="106">
        <v>0</v>
      </c>
      <c r="H38" s="79">
        <v>9105104306.72</v>
      </c>
      <c r="I38" s="80">
        <f t="shared" si="18"/>
        <v>100</v>
      </c>
      <c r="J38" s="79">
        <f t="shared" si="19"/>
        <v>0</v>
      </c>
      <c r="K38" s="80">
        <f t="shared" si="20"/>
        <v>0</v>
      </c>
      <c r="L38" s="79">
        <v>0</v>
      </c>
      <c r="M38" s="80">
        <f t="shared" si="22"/>
        <v>0</v>
      </c>
      <c r="N38" s="79">
        <f t="shared" si="23"/>
        <v>0</v>
      </c>
      <c r="O38" s="80">
        <f t="shared" si="24"/>
        <v>0</v>
      </c>
      <c r="P38" s="79">
        <f t="shared" si="1"/>
        <v>9105104306.72</v>
      </c>
      <c r="Q38" s="81"/>
      <c r="R38" s="82"/>
      <c r="S38" s="83">
        <f t="shared" si="0"/>
        <v>100</v>
      </c>
      <c r="T38" s="82"/>
      <c r="U38" s="81"/>
      <c r="V38" s="82"/>
      <c r="X38" s="82"/>
      <c r="Y38" s="81"/>
      <c r="Z38" s="82"/>
    </row>
    <row r="39" spans="1:26" s="84" customFormat="1" ht="52.5" customHeight="1">
      <c r="A39" s="101" t="s">
        <v>59</v>
      </c>
      <c r="B39" s="77"/>
      <c r="C39" s="77"/>
      <c r="D39" s="78"/>
      <c r="E39" s="78"/>
      <c r="F39" s="78"/>
      <c r="G39" s="106"/>
      <c r="H39" s="86">
        <f aca="true" t="shared" si="25" ref="H39:P39">H40</f>
        <v>3508239890</v>
      </c>
      <c r="I39" s="86">
        <f t="shared" si="25"/>
        <v>40.72</v>
      </c>
      <c r="J39" s="86">
        <f t="shared" si="25"/>
        <v>0</v>
      </c>
      <c r="K39" s="86">
        <f t="shared" si="25"/>
        <v>0</v>
      </c>
      <c r="L39" s="86">
        <f t="shared" si="25"/>
        <v>5106537170</v>
      </c>
      <c r="M39" s="86">
        <f t="shared" si="25"/>
        <v>59.28</v>
      </c>
      <c r="N39" s="86">
        <f t="shared" si="25"/>
        <v>10</v>
      </c>
      <c r="O39" s="86">
        <f t="shared" si="25"/>
        <v>0</v>
      </c>
      <c r="P39" s="86">
        <f t="shared" si="25"/>
        <v>8614777070</v>
      </c>
      <c r="Q39" s="81"/>
      <c r="R39" s="82"/>
      <c r="S39" s="83">
        <f t="shared" si="0"/>
        <v>100</v>
      </c>
      <c r="T39" s="82"/>
      <c r="U39" s="81"/>
      <c r="V39" s="82"/>
      <c r="X39" s="82"/>
      <c r="Y39" s="81"/>
      <c r="Z39" s="82"/>
    </row>
    <row r="40" spans="1:26" ht="36" customHeight="1">
      <c r="A40" s="99" t="s">
        <v>23</v>
      </c>
      <c r="B40" s="29">
        <v>350823989</v>
      </c>
      <c r="C40" s="29"/>
      <c r="D40" s="30">
        <v>510653717</v>
      </c>
      <c r="E40" s="30">
        <v>1</v>
      </c>
      <c r="F40" s="30">
        <f>SUM(B40:E40)</f>
        <v>861477707</v>
      </c>
      <c r="G40" s="103">
        <v>10</v>
      </c>
      <c r="H40" s="31">
        <f>B40*$G40</f>
        <v>3508239890</v>
      </c>
      <c r="I40" s="32">
        <f>ROUND(H40/$P40*100,2)</f>
        <v>40.72</v>
      </c>
      <c r="J40" s="31">
        <f>C40*$G40</f>
        <v>0</v>
      </c>
      <c r="K40" s="32">
        <f>ROUND(J40/$P40*100,2)</f>
        <v>0</v>
      </c>
      <c r="L40" s="31">
        <f>D40*$G40</f>
        <v>5106537170</v>
      </c>
      <c r="M40" s="32">
        <f>ROUND(L40/$P40*100,2)</f>
        <v>59.28</v>
      </c>
      <c r="N40" s="31">
        <f>E40*$G40</f>
        <v>10</v>
      </c>
      <c r="O40" s="32">
        <f>ROUND(N40/$P40*100,2)</f>
        <v>0</v>
      </c>
      <c r="P40" s="31">
        <f>H40+J40+L40+N40</f>
        <v>8614777070</v>
      </c>
      <c r="Q40" s="36"/>
      <c r="R40" s="35"/>
      <c r="S40" s="2">
        <f t="shared" si="0"/>
        <v>100</v>
      </c>
      <c r="T40" s="35"/>
      <c r="U40" s="36"/>
      <c r="V40" s="35"/>
      <c r="X40" s="35"/>
      <c r="Y40" s="36"/>
      <c r="Z40" s="35"/>
    </row>
    <row r="41" spans="1:26" s="123" customFormat="1" ht="36" customHeight="1" thickBot="1">
      <c r="A41" s="115"/>
      <c r="B41" s="116"/>
      <c r="C41" s="116"/>
      <c r="D41" s="117"/>
      <c r="E41" s="117"/>
      <c r="F41" s="117"/>
      <c r="G41" s="118"/>
      <c r="H41" s="119"/>
      <c r="I41" s="120"/>
      <c r="J41" s="119"/>
      <c r="K41" s="120"/>
      <c r="L41" s="119"/>
      <c r="M41" s="120"/>
      <c r="N41" s="119"/>
      <c r="O41" s="120"/>
      <c r="P41" s="119"/>
      <c r="Q41" s="121"/>
      <c r="R41" s="122"/>
      <c r="S41" s="5"/>
      <c r="T41" s="122"/>
      <c r="U41" s="121"/>
      <c r="V41" s="122"/>
      <c r="X41" s="122"/>
      <c r="Y41" s="121"/>
      <c r="Z41" s="122"/>
    </row>
    <row r="42" spans="1:26" s="84" customFormat="1" ht="36" customHeight="1">
      <c r="A42" s="124"/>
      <c r="B42" s="77"/>
      <c r="C42" s="77"/>
      <c r="D42" s="78"/>
      <c r="E42" s="78"/>
      <c r="F42" s="78"/>
      <c r="G42" s="106"/>
      <c r="H42" s="79"/>
      <c r="I42" s="80"/>
      <c r="J42" s="79"/>
      <c r="K42" s="80"/>
      <c r="L42" s="79"/>
      <c r="M42" s="80"/>
      <c r="N42" s="79"/>
      <c r="O42" s="80"/>
      <c r="P42" s="79"/>
      <c r="Q42" s="81"/>
      <c r="R42" s="82"/>
      <c r="S42" s="83"/>
      <c r="T42" s="82"/>
      <c r="U42" s="81"/>
      <c r="V42" s="82"/>
      <c r="X42" s="82"/>
      <c r="Y42" s="81"/>
      <c r="Z42" s="82"/>
    </row>
    <row r="43" spans="1:26" s="84" customFormat="1" ht="36" customHeight="1">
      <c r="A43" s="124"/>
      <c r="B43" s="77"/>
      <c r="C43" s="77"/>
      <c r="D43" s="78"/>
      <c r="E43" s="78"/>
      <c r="F43" s="78"/>
      <c r="G43" s="106"/>
      <c r="H43" s="79"/>
      <c r="I43" s="80"/>
      <c r="J43" s="79"/>
      <c r="K43" s="80"/>
      <c r="L43" s="79"/>
      <c r="M43" s="80"/>
      <c r="N43" s="79"/>
      <c r="O43" s="80"/>
      <c r="P43" s="79"/>
      <c r="Q43" s="81"/>
      <c r="R43" s="82"/>
      <c r="S43" s="83"/>
      <c r="T43" s="82"/>
      <c r="U43" s="81"/>
      <c r="V43" s="82"/>
      <c r="X43" s="82"/>
      <c r="Y43" s="81"/>
      <c r="Z43" s="82"/>
    </row>
    <row r="44" spans="1:26" s="84" customFormat="1" ht="45.75" customHeight="1">
      <c r="A44" s="124"/>
      <c r="B44" s="77"/>
      <c r="C44" s="77"/>
      <c r="D44" s="78"/>
      <c r="E44" s="78"/>
      <c r="F44" s="78"/>
      <c r="G44" s="106"/>
      <c r="H44" s="79"/>
      <c r="I44" s="80"/>
      <c r="J44" s="79"/>
      <c r="K44" s="80"/>
      <c r="L44" s="79"/>
      <c r="M44" s="80"/>
      <c r="N44" s="79"/>
      <c r="O44" s="80"/>
      <c r="P44" s="79"/>
      <c r="Q44" s="81"/>
      <c r="R44" s="82"/>
      <c r="S44" s="83"/>
      <c r="T44" s="82"/>
      <c r="U44" s="81"/>
      <c r="V44" s="82"/>
      <c r="X44" s="82"/>
      <c r="Y44" s="81"/>
      <c r="Z44" s="82"/>
    </row>
    <row r="45" spans="1:26" s="33" customFormat="1" ht="58.5" customHeight="1">
      <c r="A45" s="96" t="s">
        <v>60</v>
      </c>
      <c r="B45" s="26"/>
      <c r="C45" s="26"/>
      <c r="D45" s="71"/>
      <c r="E45" s="71"/>
      <c r="F45" s="71"/>
      <c r="G45" s="107"/>
      <c r="H45" s="37">
        <f>H46</f>
        <v>1363856714.52</v>
      </c>
      <c r="I45" s="28">
        <f>I46</f>
        <v>100</v>
      </c>
      <c r="J45" s="37"/>
      <c r="K45" s="28"/>
      <c r="L45" s="37"/>
      <c r="M45" s="28"/>
      <c r="N45" s="37"/>
      <c r="O45" s="28"/>
      <c r="P45" s="37">
        <f>P46</f>
        <v>1363856714.52</v>
      </c>
      <c r="Q45" s="40"/>
      <c r="R45" s="41"/>
      <c r="S45" s="2">
        <f t="shared" si="0"/>
        <v>100</v>
      </c>
      <c r="T45" s="41"/>
      <c r="U45" s="40"/>
      <c r="V45" s="41"/>
      <c r="X45" s="41"/>
      <c r="Y45" s="40"/>
      <c r="Z45" s="41"/>
    </row>
    <row r="46" spans="1:26" ht="36" customHeight="1">
      <c r="A46" s="98" t="s">
        <v>20</v>
      </c>
      <c r="B46" s="29" t="s">
        <v>0</v>
      </c>
      <c r="C46" s="29" t="s">
        <v>0</v>
      </c>
      <c r="D46" s="30" t="s">
        <v>0</v>
      </c>
      <c r="E46" s="30" t="s">
        <v>0</v>
      </c>
      <c r="F46" s="30">
        <f>SUM(B46:E46)</f>
        <v>0</v>
      </c>
      <c r="G46" s="103" t="s">
        <v>0</v>
      </c>
      <c r="H46" s="31">
        <v>1363856714.52</v>
      </c>
      <c r="I46" s="32">
        <f>ROUND(H46/$P46*100,2)</f>
        <v>100</v>
      </c>
      <c r="J46" s="31">
        <f>C46*$G46</f>
        <v>0</v>
      </c>
      <c r="K46" s="32">
        <f>ROUND(J46/$P46*100,2)</f>
        <v>0</v>
      </c>
      <c r="L46" s="31">
        <f>D46*$G46</f>
        <v>0</v>
      </c>
      <c r="M46" s="32">
        <f>ROUND(L46/$P46*100,2)</f>
        <v>0</v>
      </c>
      <c r="N46" s="31">
        <f>E46*$G46</f>
        <v>0</v>
      </c>
      <c r="O46" s="32">
        <f>ROUND(N46/$P46*100,2)</f>
        <v>0</v>
      </c>
      <c r="P46" s="31">
        <f>H46+J46+L46+N46</f>
        <v>1363856714.52</v>
      </c>
      <c r="Q46" s="36"/>
      <c r="R46" s="35"/>
      <c r="S46" s="2">
        <f t="shared" si="0"/>
        <v>100</v>
      </c>
      <c r="T46" s="35"/>
      <c r="U46" s="36"/>
      <c r="V46" s="35"/>
      <c r="X46" s="35"/>
      <c r="Y46" s="36"/>
      <c r="Z46" s="35"/>
    </row>
    <row r="47" spans="1:19" s="33" customFormat="1" ht="56.25" customHeight="1">
      <c r="A47" s="96" t="s">
        <v>21</v>
      </c>
      <c r="B47" s="26"/>
      <c r="C47" s="26"/>
      <c r="D47" s="26"/>
      <c r="E47" s="26"/>
      <c r="F47" s="30">
        <f>SUM(B47:E47)</f>
        <v>0</v>
      </c>
      <c r="G47" s="103" t="s">
        <v>0</v>
      </c>
      <c r="H47" s="27">
        <f>SUM(H48:H48)</f>
        <v>8265000000</v>
      </c>
      <c r="I47" s="28">
        <f>ROUND(H47/$P47*100,2)</f>
        <v>100</v>
      </c>
      <c r="J47" s="27">
        <f>SUM(J48:J48)</f>
        <v>0</v>
      </c>
      <c r="K47" s="28">
        <f>ROUND(J47/$P47*100,2)</f>
        <v>0</v>
      </c>
      <c r="L47" s="27">
        <f>SUM(L48:L48)</f>
        <v>0</v>
      </c>
      <c r="M47" s="28">
        <f>ROUND(L47/$P47*100,2)</f>
        <v>0</v>
      </c>
      <c r="N47" s="27">
        <f>SUM(N48:N48)</f>
        <v>0</v>
      </c>
      <c r="O47" s="28">
        <f>ROUND(N47/$P47*100,2)</f>
        <v>0</v>
      </c>
      <c r="P47" s="37">
        <f>H47+J47+L47+N47</f>
        <v>8265000000</v>
      </c>
      <c r="S47" s="2">
        <f t="shared" si="0"/>
        <v>100</v>
      </c>
    </row>
    <row r="48" spans="1:26" ht="36" customHeight="1">
      <c r="A48" s="98" t="s">
        <v>22</v>
      </c>
      <c r="B48" s="29" t="s">
        <v>0</v>
      </c>
      <c r="C48" s="29" t="s">
        <v>0</v>
      </c>
      <c r="D48" s="30" t="s">
        <v>0</v>
      </c>
      <c r="E48" s="30" t="s">
        <v>0</v>
      </c>
      <c r="F48" s="30">
        <f>SUM(B48:E48)</f>
        <v>0</v>
      </c>
      <c r="G48" s="103" t="s">
        <v>0</v>
      </c>
      <c r="H48" s="31">
        <v>8265000000</v>
      </c>
      <c r="I48" s="32">
        <f>ROUND(H48/$P48*100,2)</f>
        <v>100</v>
      </c>
      <c r="J48" s="31">
        <f>C48*$G48</f>
        <v>0</v>
      </c>
      <c r="K48" s="32">
        <f>ROUND(J48/$P48*100,2)</f>
        <v>0</v>
      </c>
      <c r="L48" s="31">
        <f>D48*$G48</f>
        <v>0</v>
      </c>
      <c r="M48" s="32">
        <f>ROUND(L48/$P48*100,2)</f>
        <v>0</v>
      </c>
      <c r="N48" s="31">
        <f>E48*$G48</f>
        <v>0</v>
      </c>
      <c r="O48" s="32">
        <f>ROUND(N48/$P48*100,2)</f>
        <v>0</v>
      </c>
      <c r="P48" s="31">
        <f>H48+J48+L48+N48</f>
        <v>8265000000</v>
      </c>
      <c r="Q48" s="36"/>
      <c r="R48" s="35"/>
      <c r="S48" s="2">
        <f t="shared" si="0"/>
        <v>100</v>
      </c>
      <c r="T48" s="35"/>
      <c r="U48" s="36"/>
      <c r="V48" s="35"/>
      <c r="X48" s="35"/>
      <c r="Y48" s="36"/>
      <c r="Z48" s="35"/>
    </row>
    <row r="49" spans="1:26" ht="37.5" customHeight="1">
      <c r="A49" s="50"/>
      <c r="B49" s="29"/>
      <c r="C49" s="29"/>
      <c r="D49" s="30"/>
      <c r="E49" s="30"/>
      <c r="F49" s="30"/>
      <c r="G49" s="103"/>
      <c r="H49" s="31"/>
      <c r="I49" s="32"/>
      <c r="J49" s="31"/>
      <c r="K49" s="32"/>
      <c r="L49" s="31"/>
      <c r="M49" s="32"/>
      <c r="N49" s="31"/>
      <c r="O49" s="32"/>
      <c r="P49" s="31"/>
      <c r="Q49" s="36"/>
      <c r="R49" s="35"/>
      <c r="T49" s="35"/>
      <c r="U49" s="36"/>
      <c r="V49" s="35"/>
      <c r="X49" s="35"/>
      <c r="Y49" s="36"/>
      <c r="Z49" s="35"/>
    </row>
    <row r="50" spans="1:26" ht="37.5" customHeight="1">
      <c r="A50" s="50"/>
      <c r="B50" s="29"/>
      <c r="C50" s="29"/>
      <c r="D50" s="30"/>
      <c r="E50" s="30"/>
      <c r="F50" s="30"/>
      <c r="G50" s="103"/>
      <c r="H50" s="31"/>
      <c r="I50" s="32"/>
      <c r="J50" s="31"/>
      <c r="K50" s="32"/>
      <c r="L50" s="31"/>
      <c r="M50" s="32"/>
      <c r="N50" s="31"/>
      <c r="O50" s="32"/>
      <c r="P50" s="31"/>
      <c r="Q50" s="36"/>
      <c r="R50" s="35"/>
      <c r="T50" s="35"/>
      <c r="U50" s="36"/>
      <c r="V50" s="35"/>
      <c r="X50" s="35"/>
      <c r="Y50" s="36"/>
      <c r="Z50" s="35"/>
    </row>
    <row r="51" spans="1:26" ht="37.5" customHeight="1">
      <c r="A51" s="50"/>
      <c r="B51" s="29"/>
      <c r="C51" s="29"/>
      <c r="D51" s="30"/>
      <c r="E51" s="30"/>
      <c r="F51" s="30"/>
      <c r="G51" s="103"/>
      <c r="H51" s="31"/>
      <c r="I51" s="32"/>
      <c r="J51" s="31"/>
      <c r="K51" s="32"/>
      <c r="L51" s="31"/>
      <c r="M51" s="32"/>
      <c r="N51" s="31"/>
      <c r="O51" s="32"/>
      <c r="P51" s="31"/>
      <c r="Q51" s="36"/>
      <c r="R51" s="35"/>
      <c r="T51" s="35"/>
      <c r="U51" s="36"/>
      <c r="V51" s="35"/>
      <c r="X51" s="35"/>
      <c r="Y51" s="36"/>
      <c r="Z51" s="35"/>
    </row>
    <row r="52" spans="1:26" ht="37.5" customHeight="1">
      <c r="A52" s="50"/>
      <c r="B52" s="29"/>
      <c r="C52" s="29"/>
      <c r="D52" s="30"/>
      <c r="E52" s="30"/>
      <c r="F52" s="30"/>
      <c r="G52" s="103"/>
      <c r="H52" s="31"/>
      <c r="I52" s="32"/>
      <c r="J52" s="31"/>
      <c r="K52" s="32"/>
      <c r="L52" s="31"/>
      <c r="M52" s="32"/>
      <c r="N52" s="31"/>
      <c r="O52" s="32"/>
      <c r="P52" s="31"/>
      <c r="Q52" s="36"/>
      <c r="R52" s="35"/>
      <c r="T52" s="35"/>
      <c r="U52" s="36"/>
      <c r="V52" s="35"/>
      <c r="X52" s="35"/>
      <c r="Y52" s="36"/>
      <c r="Z52" s="35"/>
    </row>
    <row r="53" spans="1:26" ht="37.5" customHeight="1">
      <c r="A53" s="50"/>
      <c r="B53" s="29"/>
      <c r="C53" s="29"/>
      <c r="D53" s="30"/>
      <c r="E53" s="30"/>
      <c r="F53" s="30"/>
      <c r="G53" s="103"/>
      <c r="H53" s="31"/>
      <c r="I53" s="32"/>
      <c r="J53" s="31"/>
      <c r="K53" s="32"/>
      <c r="L53" s="31"/>
      <c r="M53" s="32"/>
      <c r="N53" s="31"/>
      <c r="O53" s="32"/>
      <c r="P53" s="31"/>
      <c r="Q53" s="36"/>
      <c r="R53" s="35"/>
      <c r="T53" s="35"/>
      <c r="U53" s="36"/>
      <c r="V53" s="35"/>
      <c r="X53" s="35"/>
      <c r="Y53" s="36"/>
      <c r="Z53" s="35"/>
    </row>
    <row r="54" spans="1:26" ht="37.5" customHeight="1">
      <c r="A54" s="50"/>
      <c r="B54" s="29"/>
      <c r="C54" s="29"/>
      <c r="D54" s="30"/>
      <c r="E54" s="30"/>
      <c r="F54" s="30"/>
      <c r="G54" s="103"/>
      <c r="H54" s="31"/>
      <c r="I54" s="32"/>
      <c r="J54" s="31"/>
      <c r="K54" s="32"/>
      <c r="L54" s="31"/>
      <c r="M54" s="32"/>
      <c r="N54" s="31"/>
      <c r="O54" s="32"/>
      <c r="P54" s="31"/>
      <c r="Q54" s="36"/>
      <c r="R54" s="35"/>
      <c r="T54" s="35"/>
      <c r="U54" s="36"/>
      <c r="V54" s="35"/>
      <c r="X54" s="35"/>
      <c r="Y54" s="36"/>
      <c r="Z54" s="35"/>
    </row>
    <row r="55" spans="1:26" ht="37.5" customHeight="1">
      <c r="A55" s="50"/>
      <c r="B55" s="29"/>
      <c r="C55" s="29"/>
      <c r="D55" s="30"/>
      <c r="E55" s="30"/>
      <c r="F55" s="30"/>
      <c r="G55" s="103"/>
      <c r="H55" s="31"/>
      <c r="I55" s="32"/>
      <c r="J55" s="31"/>
      <c r="K55" s="32"/>
      <c r="L55" s="31"/>
      <c r="M55" s="32"/>
      <c r="N55" s="31"/>
      <c r="O55" s="32"/>
      <c r="P55" s="31"/>
      <c r="Q55" s="36"/>
      <c r="R55" s="35"/>
      <c r="T55" s="35"/>
      <c r="U55" s="36"/>
      <c r="V55" s="35"/>
      <c r="X55" s="35"/>
      <c r="Y55" s="36"/>
      <c r="Z55" s="35"/>
    </row>
    <row r="56" spans="1:26" ht="37.5" customHeight="1">
      <c r="A56" s="50"/>
      <c r="B56" s="29"/>
      <c r="C56" s="29"/>
      <c r="D56" s="30"/>
      <c r="E56" s="30"/>
      <c r="F56" s="30"/>
      <c r="G56" s="103"/>
      <c r="H56" s="31"/>
      <c r="I56" s="32"/>
      <c r="J56" s="31"/>
      <c r="K56" s="32"/>
      <c r="L56" s="31"/>
      <c r="M56" s="32"/>
      <c r="N56" s="31"/>
      <c r="O56" s="32"/>
      <c r="P56" s="31"/>
      <c r="Q56" s="36"/>
      <c r="R56" s="35"/>
      <c r="T56" s="35"/>
      <c r="U56" s="36"/>
      <c r="V56" s="35"/>
      <c r="X56" s="35"/>
      <c r="Y56" s="36"/>
      <c r="Z56" s="35"/>
    </row>
    <row r="57" spans="1:26" ht="37.5" customHeight="1">
      <c r="A57" s="50"/>
      <c r="B57" s="29"/>
      <c r="C57" s="29"/>
      <c r="D57" s="30"/>
      <c r="E57" s="30"/>
      <c r="F57" s="30"/>
      <c r="G57" s="103"/>
      <c r="H57" s="31"/>
      <c r="I57" s="32"/>
      <c r="J57" s="31"/>
      <c r="K57" s="32"/>
      <c r="L57" s="31"/>
      <c r="M57" s="32"/>
      <c r="N57" s="31"/>
      <c r="O57" s="32"/>
      <c r="P57" s="31"/>
      <c r="Q57" s="36"/>
      <c r="R57" s="35"/>
      <c r="T57" s="35"/>
      <c r="U57" s="36"/>
      <c r="V57" s="35"/>
      <c r="X57" s="35"/>
      <c r="Y57" s="36"/>
      <c r="Z57" s="35"/>
    </row>
    <row r="58" spans="1:26" ht="37.5" customHeight="1">
      <c r="A58" s="50"/>
      <c r="B58" s="29"/>
      <c r="C58" s="29"/>
      <c r="D58" s="30"/>
      <c r="E58" s="30"/>
      <c r="F58" s="30"/>
      <c r="G58" s="103"/>
      <c r="H58" s="31"/>
      <c r="I58" s="32"/>
      <c r="J58" s="31"/>
      <c r="K58" s="32"/>
      <c r="L58" s="31"/>
      <c r="M58" s="32"/>
      <c r="N58" s="31"/>
      <c r="O58" s="32"/>
      <c r="P58" s="31"/>
      <c r="Q58" s="36"/>
      <c r="R58" s="35"/>
      <c r="T58" s="35"/>
      <c r="U58" s="36"/>
      <c r="V58" s="35"/>
      <c r="X58" s="35"/>
      <c r="Y58" s="36"/>
      <c r="Z58" s="35"/>
    </row>
    <row r="59" spans="1:26" ht="37.5" customHeight="1">
      <c r="A59" s="50"/>
      <c r="B59" s="29"/>
      <c r="C59" s="29"/>
      <c r="D59" s="30"/>
      <c r="E59" s="30"/>
      <c r="F59" s="30"/>
      <c r="G59" s="103"/>
      <c r="H59" s="31"/>
      <c r="I59" s="32"/>
      <c r="J59" s="31"/>
      <c r="K59" s="32"/>
      <c r="L59" s="31"/>
      <c r="M59" s="32"/>
      <c r="N59" s="31"/>
      <c r="O59" s="32"/>
      <c r="P59" s="31"/>
      <c r="Q59" s="36"/>
      <c r="R59" s="35"/>
      <c r="T59" s="35"/>
      <c r="U59" s="36"/>
      <c r="V59" s="35"/>
      <c r="X59" s="35"/>
      <c r="Y59" s="36"/>
      <c r="Z59" s="35"/>
    </row>
    <row r="60" spans="1:26" ht="37.5" customHeight="1">
      <c r="A60" s="50"/>
      <c r="B60" s="29"/>
      <c r="C60" s="29"/>
      <c r="D60" s="30"/>
      <c r="E60" s="30"/>
      <c r="F60" s="30"/>
      <c r="G60" s="103"/>
      <c r="H60" s="31"/>
      <c r="I60" s="32"/>
      <c r="J60" s="31"/>
      <c r="K60" s="32"/>
      <c r="L60" s="31"/>
      <c r="M60" s="32"/>
      <c r="N60" s="31"/>
      <c r="O60" s="32"/>
      <c r="P60" s="31"/>
      <c r="Q60" s="36"/>
      <c r="R60" s="35"/>
      <c r="T60" s="35"/>
      <c r="U60" s="36"/>
      <c r="V60" s="35"/>
      <c r="X60" s="35"/>
      <c r="Y60" s="36"/>
      <c r="Z60" s="35"/>
    </row>
    <row r="61" spans="1:26" ht="37.5" customHeight="1">
      <c r="A61" s="50"/>
      <c r="B61" s="29"/>
      <c r="C61" s="29"/>
      <c r="D61" s="30"/>
      <c r="E61" s="30"/>
      <c r="F61" s="30"/>
      <c r="G61" s="103"/>
      <c r="H61" s="31"/>
      <c r="I61" s="32"/>
      <c r="J61" s="31"/>
      <c r="K61" s="32"/>
      <c r="L61" s="31"/>
      <c r="M61" s="32"/>
      <c r="N61" s="31"/>
      <c r="O61" s="32"/>
      <c r="P61" s="31"/>
      <c r="Q61" s="36"/>
      <c r="R61" s="35"/>
      <c r="T61" s="35"/>
      <c r="U61" s="36"/>
      <c r="V61" s="35"/>
      <c r="X61" s="35"/>
      <c r="Y61" s="36"/>
      <c r="Z61" s="35"/>
    </row>
    <row r="62" spans="1:26" ht="37.5" customHeight="1">
      <c r="A62" s="50"/>
      <c r="B62" s="29"/>
      <c r="C62" s="29"/>
      <c r="D62" s="30"/>
      <c r="E62" s="30"/>
      <c r="F62" s="30"/>
      <c r="G62" s="103"/>
      <c r="H62" s="31"/>
      <c r="I62" s="32"/>
      <c r="J62" s="31"/>
      <c r="K62" s="32"/>
      <c r="L62" s="31"/>
      <c r="M62" s="32"/>
      <c r="N62" s="31"/>
      <c r="O62" s="32"/>
      <c r="P62" s="31"/>
      <c r="Q62" s="36"/>
      <c r="R62" s="35"/>
      <c r="T62" s="35"/>
      <c r="U62" s="36"/>
      <c r="V62" s="35"/>
      <c r="X62" s="35"/>
      <c r="Y62" s="36"/>
      <c r="Z62" s="35"/>
    </row>
    <row r="63" spans="1:26" ht="37.5" customHeight="1">
      <c r="A63" s="50"/>
      <c r="B63" s="29"/>
      <c r="C63" s="29"/>
      <c r="D63" s="30"/>
      <c r="E63" s="30"/>
      <c r="F63" s="30"/>
      <c r="G63" s="103"/>
      <c r="H63" s="31"/>
      <c r="I63" s="32"/>
      <c r="J63" s="31"/>
      <c r="K63" s="32"/>
      <c r="L63" s="31"/>
      <c r="M63" s="32"/>
      <c r="N63" s="31"/>
      <c r="O63" s="32"/>
      <c r="P63" s="31"/>
      <c r="Q63" s="36"/>
      <c r="R63" s="35"/>
      <c r="T63" s="35"/>
      <c r="U63" s="36"/>
      <c r="V63" s="35"/>
      <c r="X63" s="35"/>
      <c r="Y63" s="36"/>
      <c r="Z63" s="35"/>
    </row>
    <row r="64" spans="1:26" ht="37.5" customHeight="1">
      <c r="A64" s="50"/>
      <c r="B64" s="29"/>
      <c r="C64" s="29"/>
      <c r="D64" s="30"/>
      <c r="E64" s="30"/>
      <c r="F64" s="30"/>
      <c r="G64" s="103"/>
      <c r="H64" s="31"/>
      <c r="I64" s="32"/>
      <c r="J64" s="31"/>
      <c r="K64" s="32"/>
      <c r="L64" s="31"/>
      <c r="M64" s="32"/>
      <c r="N64" s="31"/>
      <c r="O64" s="32"/>
      <c r="P64" s="31"/>
      <c r="Q64" s="36"/>
      <c r="R64" s="35"/>
      <c r="T64" s="35"/>
      <c r="U64" s="36"/>
      <c r="V64" s="35"/>
      <c r="X64" s="35"/>
      <c r="Y64" s="36"/>
      <c r="Z64" s="35"/>
    </row>
    <row r="65" spans="1:26" ht="37.5" customHeight="1">
      <c r="A65" s="50"/>
      <c r="B65" s="29"/>
      <c r="C65" s="29"/>
      <c r="D65" s="30"/>
      <c r="E65" s="30"/>
      <c r="F65" s="30"/>
      <c r="G65" s="103"/>
      <c r="H65" s="31"/>
      <c r="I65" s="32"/>
      <c r="J65" s="31"/>
      <c r="K65" s="32"/>
      <c r="L65" s="31"/>
      <c r="M65" s="32"/>
      <c r="N65" s="31"/>
      <c r="O65" s="32"/>
      <c r="P65" s="31"/>
      <c r="Q65" s="36"/>
      <c r="R65" s="35"/>
      <c r="T65" s="35"/>
      <c r="U65" s="36"/>
      <c r="V65" s="35"/>
      <c r="X65" s="35"/>
      <c r="Y65" s="36"/>
      <c r="Z65" s="35"/>
    </row>
    <row r="66" spans="1:26" ht="37.5" customHeight="1">
      <c r="A66" s="50"/>
      <c r="B66" s="29"/>
      <c r="C66" s="29"/>
      <c r="D66" s="30"/>
      <c r="E66" s="30"/>
      <c r="F66" s="30"/>
      <c r="G66" s="103"/>
      <c r="H66" s="31"/>
      <c r="I66" s="32"/>
      <c r="J66" s="31"/>
      <c r="K66" s="32"/>
      <c r="L66" s="31"/>
      <c r="M66" s="32"/>
      <c r="N66" s="31"/>
      <c r="O66" s="32"/>
      <c r="P66" s="31"/>
      <c r="Q66" s="36"/>
      <c r="R66" s="35"/>
      <c r="T66" s="35"/>
      <c r="U66" s="36"/>
      <c r="V66" s="35"/>
      <c r="X66" s="35"/>
      <c r="Y66" s="36"/>
      <c r="Z66" s="35"/>
    </row>
    <row r="67" spans="1:26" ht="37.5" customHeight="1">
      <c r="A67" s="50"/>
      <c r="B67" s="29"/>
      <c r="C67" s="29"/>
      <c r="D67" s="30"/>
      <c r="E67" s="30"/>
      <c r="F67" s="30"/>
      <c r="G67" s="103"/>
      <c r="H67" s="31"/>
      <c r="I67" s="32"/>
      <c r="J67" s="31"/>
      <c r="K67" s="32"/>
      <c r="L67" s="31"/>
      <c r="M67" s="32"/>
      <c r="N67" s="31"/>
      <c r="O67" s="32"/>
      <c r="P67" s="31"/>
      <c r="Q67" s="36"/>
      <c r="R67" s="35"/>
      <c r="T67" s="35"/>
      <c r="U67" s="36"/>
      <c r="V67" s="35"/>
      <c r="X67" s="35"/>
      <c r="Y67" s="36"/>
      <c r="Z67" s="35"/>
    </row>
    <row r="68" spans="1:26" ht="43.5" customHeight="1">
      <c r="A68" s="50"/>
      <c r="B68" s="29"/>
      <c r="C68" s="29"/>
      <c r="D68" s="30"/>
      <c r="E68" s="30"/>
      <c r="F68" s="30"/>
      <c r="G68" s="103"/>
      <c r="H68" s="31"/>
      <c r="I68" s="32"/>
      <c r="J68" s="31"/>
      <c r="K68" s="32"/>
      <c r="L68" s="31"/>
      <c r="M68" s="32"/>
      <c r="N68" s="31"/>
      <c r="O68" s="32"/>
      <c r="P68" s="31"/>
      <c r="Q68" s="36"/>
      <c r="R68" s="35"/>
      <c r="T68" s="35"/>
      <c r="U68" s="36"/>
      <c r="V68" s="35"/>
      <c r="X68" s="35"/>
      <c r="Y68" s="36"/>
      <c r="Z68" s="35"/>
    </row>
    <row r="69" spans="1:26" ht="37.5" customHeight="1">
      <c r="A69" s="50"/>
      <c r="B69" s="29"/>
      <c r="C69" s="29"/>
      <c r="D69" s="30"/>
      <c r="E69" s="30"/>
      <c r="F69" s="30"/>
      <c r="G69" s="103"/>
      <c r="H69" s="31"/>
      <c r="I69" s="32"/>
      <c r="J69" s="31"/>
      <c r="K69" s="32"/>
      <c r="L69" s="31"/>
      <c r="M69" s="32"/>
      <c r="N69" s="31"/>
      <c r="O69" s="32"/>
      <c r="P69" s="31"/>
      <c r="Q69" s="36"/>
      <c r="R69" s="35"/>
      <c r="T69" s="35"/>
      <c r="U69" s="36"/>
      <c r="V69" s="35"/>
      <c r="X69" s="35"/>
      <c r="Y69" s="36"/>
      <c r="Z69" s="35"/>
    </row>
    <row r="70" spans="1:26" ht="42.75" customHeight="1">
      <c r="A70" s="50"/>
      <c r="B70" s="29"/>
      <c r="C70" s="29"/>
      <c r="D70" s="30"/>
      <c r="E70" s="30"/>
      <c r="F70" s="30"/>
      <c r="G70" s="103"/>
      <c r="H70" s="31"/>
      <c r="I70" s="32"/>
      <c r="J70" s="31"/>
      <c r="K70" s="32"/>
      <c r="L70" s="31"/>
      <c r="M70" s="32"/>
      <c r="N70" s="31"/>
      <c r="O70" s="32"/>
      <c r="P70" s="31"/>
      <c r="Q70" s="36"/>
      <c r="R70" s="35"/>
      <c r="T70" s="35"/>
      <c r="U70" s="36"/>
      <c r="V70" s="35"/>
      <c r="X70" s="35"/>
      <c r="Y70" s="36"/>
      <c r="Z70" s="35"/>
    </row>
    <row r="71" spans="1:26" ht="120" customHeight="1">
      <c r="A71" s="50"/>
      <c r="B71" s="29"/>
      <c r="C71" s="29"/>
      <c r="D71" s="30"/>
      <c r="E71" s="30"/>
      <c r="F71" s="30"/>
      <c r="G71" s="103"/>
      <c r="H71" s="31"/>
      <c r="I71" s="32"/>
      <c r="J71" s="31"/>
      <c r="K71" s="32"/>
      <c r="L71" s="31"/>
      <c r="M71" s="32"/>
      <c r="N71" s="31"/>
      <c r="O71" s="32"/>
      <c r="P71" s="31"/>
      <c r="Q71" s="36"/>
      <c r="R71" s="35"/>
      <c r="T71" s="35"/>
      <c r="U71" s="36"/>
      <c r="V71" s="35"/>
      <c r="X71" s="35"/>
      <c r="Y71" s="36"/>
      <c r="Z71" s="35"/>
    </row>
    <row r="72" spans="1:26" ht="45" customHeight="1">
      <c r="A72" s="50"/>
      <c r="B72" s="29"/>
      <c r="C72" s="29"/>
      <c r="D72" s="30"/>
      <c r="E72" s="30"/>
      <c r="F72" s="30"/>
      <c r="G72" s="103"/>
      <c r="H72" s="31"/>
      <c r="I72" s="32"/>
      <c r="J72" s="31"/>
      <c r="K72" s="32"/>
      <c r="L72" s="31"/>
      <c r="M72" s="32"/>
      <c r="N72" s="31"/>
      <c r="O72" s="32"/>
      <c r="P72" s="31"/>
      <c r="Q72" s="36"/>
      <c r="R72" s="35"/>
      <c r="T72" s="35"/>
      <c r="U72" s="36"/>
      <c r="V72" s="35"/>
      <c r="X72" s="35"/>
      <c r="Y72" s="36"/>
      <c r="Z72" s="35"/>
    </row>
    <row r="73" spans="1:26" ht="37.5" customHeight="1">
      <c r="A73" s="48"/>
      <c r="B73" s="29"/>
      <c r="C73" s="29"/>
      <c r="D73" s="30"/>
      <c r="E73" s="30"/>
      <c r="F73" s="30"/>
      <c r="G73" s="103"/>
      <c r="H73" s="31"/>
      <c r="I73" s="32"/>
      <c r="J73" s="31"/>
      <c r="K73" s="32"/>
      <c r="L73" s="31"/>
      <c r="M73" s="32"/>
      <c r="N73" s="31"/>
      <c r="O73" s="32"/>
      <c r="P73" s="31"/>
      <c r="Q73" s="36"/>
      <c r="R73" s="35"/>
      <c r="T73" s="35"/>
      <c r="U73" s="36"/>
      <c r="V73" s="35"/>
      <c r="X73" s="35"/>
      <c r="Y73" s="36"/>
      <c r="Z73" s="35"/>
    </row>
    <row r="74" spans="1:26" s="33" customFormat="1" ht="42" customHeight="1">
      <c r="A74" s="76" t="s">
        <v>41</v>
      </c>
      <c r="B74" s="38"/>
      <c r="C74" s="38"/>
      <c r="D74" s="38"/>
      <c r="E74" s="38"/>
      <c r="F74" s="30">
        <f>SUM(B74:E74)</f>
        <v>0</v>
      </c>
      <c r="G74" s="108"/>
      <c r="H74" s="39">
        <f>H9+H12+H21+H31+H39+H45+H47</f>
        <v>1153895709933.6</v>
      </c>
      <c r="I74" s="28">
        <f>ROUND(H74/$P74*100,2)</f>
        <v>91.19</v>
      </c>
      <c r="J74" s="39">
        <f>J9+J12+J21+J31+J39+J45+J47</f>
        <v>21762792940</v>
      </c>
      <c r="K74" s="28">
        <f>ROUND(J74/$P74*100,2)</f>
        <v>1.72</v>
      </c>
      <c r="L74" s="39">
        <f>L9+L12+L21+L31+L39+L45+L47</f>
        <v>34870182040</v>
      </c>
      <c r="M74" s="28">
        <f>ROUND(L74/$P74*100,2)</f>
        <v>2.76</v>
      </c>
      <c r="N74" s="39">
        <f>N9+N12+N21+N31+N39+N45+N47</f>
        <v>54861184770</v>
      </c>
      <c r="O74" s="28">
        <f>ROUND(N74/$P74*100,2)</f>
        <v>4.34</v>
      </c>
      <c r="P74" s="39">
        <f>P9+P12+P21+P31+P39+P45+P47</f>
        <v>1265389869683.6</v>
      </c>
      <c r="Q74" s="40"/>
      <c r="R74" s="41"/>
      <c r="S74" s="2">
        <f>+I74+K74+M74+O74</f>
        <v>100.01</v>
      </c>
      <c r="T74" s="41"/>
      <c r="U74" s="40"/>
      <c r="V74" s="41"/>
      <c r="X74" s="41"/>
      <c r="Y74" s="40"/>
      <c r="Z74" s="41"/>
    </row>
    <row r="75" spans="1:26" ht="33.75" customHeight="1" thickBot="1">
      <c r="A75" s="49"/>
      <c r="B75" s="42"/>
      <c r="C75" s="42"/>
      <c r="D75" s="42"/>
      <c r="E75" s="42"/>
      <c r="F75" s="42"/>
      <c r="G75" s="109"/>
      <c r="H75" s="43"/>
      <c r="I75" s="44"/>
      <c r="J75" s="43"/>
      <c r="K75" s="44"/>
      <c r="L75" s="43"/>
      <c r="M75" s="44"/>
      <c r="N75" s="43"/>
      <c r="O75" s="44"/>
      <c r="P75" s="43"/>
      <c r="Q75" s="36"/>
      <c r="R75" s="35"/>
      <c r="S75" s="2">
        <f>+I75+K75+M75+O75</f>
        <v>0</v>
      </c>
      <c r="T75" s="35"/>
      <c r="U75" s="36"/>
      <c r="V75" s="35"/>
      <c r="X75" s="35"/>
      <c r="Y75" s="36"/>
      <c r="Z75" s="35"/>
    </row>
    <row r="76" spans="1:16" ht="26.25" customHeight="1">
      <c r="A76" s="68" t="s">
        <v>43</v>
      </c>
      <c r="B76" s="69"/>
      <c r="C76" s="69"/>
      <c r="D76" s="69"/>
      <c r="E76" s="15"/>
      <c r="F76" s="15"/>
      <c r="G76" s="53"/>
      <c r="H76" s="54"/>
      <c r="I76" s="55"/>
      <c r="J76" s="54"/>
      <c r="K76" s="56" t="s">
        <v>0</v>
      </c>
      <c r="L76" s="57" t="s">
        <v>0</v>
      </c>
      <c r="M76" s="55"/>
      <c r="N76" s="54"/>
      <c r="O76" s="55"/>
      <c r="P76" s="54"/>
    </row>
    <row r="77" ht="33.75" customHeight="1">
      <c r="A77" s="50"/>
    </row>
    <row r="78" ht="33.75" customHeight="1">
      <c r="A78" s="51"/>
    </row>
    <row r="79" spans="1:13" ht="33.75" customHeight="1">
      <c r="A79" s="51"/>
      <c r="M79" s="45"/>
    </row>
    <row r="80" spans="1:13" ht="33.75" customHeight="1">
      <c r="A80" s="51"/>
      <c r="M80" s="45"/>
    </row>
    <row r="81" spans="1:13" ht="23.25">
      <c r="A81" s="51"/>
      <c r="M81" s="45"/>
    </row>
    <row r="82" ht="14.25" customHeight="1">
      <c r="A82" s="51"/>
    </row>
    <row r="83" ht="23.25">
      <c r="A83" s="51"/>
    </row>
    <row r="84" ht="23.25">
      <c r="A84" s="51"/>
    </row>
    <row r="85" ht="23.25">
      <c r="A85" s="51"/>
    </row>
    <row r="86" ht="23.25">
      <c r="A86" s="51"/>
    </row>
    <row r="87" ht="23.25">
      <c r="A87" s="51"/>
    </row>
    <row r="88" ht="23.25">
      <c r="A88" s="51"/>
    </row>
    <row r="89" ht="23.25">
      <c r="A89" s="51"/>
    </row>
    <row r="90" ht="23.25">
      <c r="A90" s="51"/>
    </row>
    <row r="91" ht="23.25">
      <c r="A91" s="51"/>
    </row>
    <row r="92" ht="23.25">
      <c r="A92" s="51"/>
    </row>
    <row r="93" ht="23.25">
      <c r="A93" s="51"/>
    </row>
    <row r="94" ht="23.25">
      <c r="A94" s="51"/>
    </row>
    <row r="95" ht="23.25">
      <c r="A95" s="51"/>
    </row>
    <row r="96" ht="23.25">
      <c r="A96" s="51"/>
    </row>
    <row r="97" ht="23.25">
      <c r="A97" s="51"/>
    </row>
    <row r="98" ht="23.25">
      <c r="A98" s="51"/>
    </row>
    <row r="99" ht="23.25">
      <c r="A99" s="51"/>
    </row>
    <row r="100" ht="23.25">
      <c r="A100" s="51"/>
    </row>
    <row r="101" ht="23.25">
      <c r="A101" s="51"/>
    </row>
    <row r="102" ht="23.25">
      <c r="A102" s="51"/>
    </row>
    <row r="103" ht="23.25">
      <c r="A103" s="51"/>
    </row>
    <row r="104" ht="23.25">
      <c r="A104" s="51"/>
    </row>
    <row r="105" ht="23.25">
      <c r="A105" s="51"/>
    </row>
    <row r="106" ht="23.25">
      <c r="A106" s="51"/>
    </row>
    <row r="107" ht="23.25">
      <c r="A107" s="51"/>
    </row>
    <row r="108" ht="23.25">
      <c r="A108" s="51"/>
    </row>
    <row r="109" ht="23.25">
      <c r="A109" s="51"/>
    </row>
    <row r="110" ht="23.25">
      <c r="A110" s="51"/>
    </row>
    <row r="111" ht="23.25">
      <c r="A111" s="51"/>
    </row>
  </sheetData>
  <mergeCells count="9">
    <mergeCell ref="A4:A6"/>
    <mergeCell ref="B5:B6"/>
    <mergeCell ref="C5:C6"/>
    <mergeCell ref="N5:N6"/>
    <mergeCell ref="P5:P6"/>
    <mergeCell ref="E5:E6"/>
    <mergeCell ref="F5:F6"/>
    <mergeCell ref="H5:H6"/>
    <mergeCell ref="J5:J6"/>
  </mergeCells>
  <printOptions horizontalCentered="1"/>
  <pageMargins left="0.5905511811023623" right="0.5905511811023623" top="1.3779527559055118" bottom="0.7874015748031497" header="0.5118110236220472" footer="0.5118110236220472"/>
  <pageSetup fitToHeight="2" fitToWidth="2" horizontalDpi="600" verticalDpi="600" orientation="portrait" pageOrder="overThenDown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60" zoomScaleNormal="50" workbookViewId="0" topLeftCell="G1">
      <selection activeCell="B16" sqref="B16"/>
    </sheetView>
  </sheetViews>
  <sheetFormatPr defaultColWidth="11.77734375" defaultRowHeight="15.75"/>
  <cols>
    <col min="1" max="1" width="44.4453125" style="52" customWidth="1"/>
    <col min="2" max="2" width="18.99609375" style="1" customWidth="1"/>
    <col min="3" max="3" width="16.4453125" style="1" customWidth="1"/>
    <col min="4" max="4" width="16.3359375" style="1" customWidth="1"/>
    <col min="5" max="5" width="18.6640625" style="1" customWidth="1"/>
    <col min="6" max="6" width="18.5546875" style="1" customWidth="1"/>
    <col min="7" max="7" width="8.3359375" style="1" customWidth="1"/>
    <col min="8" max="8" width="22.6640625" style="2" customWidth="1"/>
    <col min="9" max="9" width="9.5546875" style="3" customWidth="1"/>
    <col min="10" max="10" width="16.6640625" style="2" customWidth="1"/>
    <col min="11" max="11" width="6.4453125" style="3" customWidth="1"/>
    <col min="12" max="12" width="20.21484375" style="2" customWidth="1"/>
    <col min="13" max="13" width="7.21484375" style="3" customWidth="1"/>
    <col min="14" max="14" width="17.99609375" style="2" customWidth="1"/>
    <col min="15" max="15" width="9.21484375" style="3" customWidth="1"/>
    <col min="16" max="16" width="29.99609375" style="2" customWidth="1"/>
    <col min="17" max="17" width="5.88671875" style="1" customWidth="1"/>
    <col min="18" max="18" width="0.23046875" style="1" hidden="1" customWidth="1"/>
    <col min="19" max="19" width="12.77734375" style="2" customWidth="1"/>
    <col min="20" max="20" width="4.77734375" style="1" customWidth="1"/>
    <col min="21" max="16384" width="11.77734375" style="1" customWidth="1"/>
  </cols>
  <sheetData>
    <row r="1" spans="1:16" ht="25.5">
      <c r="A1" s="47"/>
      <c r="P1" s="111"/>
    </row>
    <row r="2" spans="3:8" ht="47.25">
      <c r="C2"/>
      <c r="D2" s="4"/>
      <c r="G2" s="112" t="s">
        <v>50</v>
      </c>
      <c r="H2" s="113" t="s">
        <v>65</v>
      </c>
    </row>
    <row r="3" spans="1:16" ht="21.75" customHeight="1" thickBot="1">
      <c r="A3" s="67" t="s">
        <v>0</v>
      </c>
      <c r="H3" s="5"/>
      <c r="N3" s="6"/>
      <c r="O3" s="110"/>
      <c r="P3" s="66" t="s">
        <v>1</v>
      </c>
    </row>
    <row r="4" spans="1:19" s="15" customFormat="1" ht="42.75" customHeight="1">
      <c r="A4" s="131" t="s">
        <v>24</v>
      </c>
      <c r="B4" s="7"/>
      <c r="C4" s="46" t="s">
        <v>2</v>
      </c>
      <c r="D4" s="8"/>
      <c r="E4" s="8"/>
      <c r="F4" s="9"/>
      <c r="G4" s="10" t="s">
        <v>3</v>
      </c>
      <c r="H4" s="70" t="s">
        <v>4</v>
      </c>
      <c r="I4" s="11"/>
      <c r="J4" s="12"/>
      <c r="K4" s="11"/>
      <c r="L4" s="12"/>
      <c r="M4" s="11"/>
      <c r="N4" s="12"/>
      <c r="O4" s="13"/>
      <c r="P4" s="14"/>
      <c r="S4" s="16"/>
    </row>
    <row r="5" spans="1:19" ht="41.25" customHeight="1">
      <c r="A5" s="132"/>
      <c r="B5" s="134" t="s">
        <v>5</v>
      </c>
      <c r="C5" s="134" t="s">
        <v>6</v>
      </c>
      <c r="D5" s="72" t="s">
        <v>25</v>
      </c>
      <c r="E5" s="127" t="s">
        <v>7</v>
      </c>
      <c r="F5" s="127" t="s">
        <v>26</v>
      </c>
      <c r="G5" s="17" t="s">
        <v>8</v>
      </c>
      <c r="H5" s="129" t="s">
        <v>9</v>
      </c>
      <c r="I5" s="18" t="s">
        <v>10</v>
      </c>
      <c r="J5" s="130" t="s">
        <v>11</v>
      </c>
      <c r="K5" s="19" t="s">
        <v>10</v>
      </c>
      <c r="L5" s="74" t="s">
        <v>25</v>
      </c>
      <c r="M5" s="19" t="s">
        <v>10</v>
      </c>
      <c r="N5" s="129" t="s">
        <v>12</v>
      </c>
      <c r="O5" s="20" t="s">
        <v>10</v>
      </c>
      <c r="P5" s="125" t="s">
        <v>26</v>
      </c>
      <c r="S5" s="21"/>
    </row>
    <row r="6" spans="1:19" ht="36" customHeight="1" thickBot="1">
      <c r="A6" s="133"/>
      <c r="B6" s="128"/>
      <c r="C6" s="128"/>
      <c r="D6" s="73" t="s">
        <v>27</v>
      </c>
      <c r="E6" s="128"/>
      <c r="F6" s="128"/>
      <c r="G6" s="22"/>
      <c r="H6" s="128"/>
      <c r="I6" s="23" t="s">
        <v>13</v>
      </c>
      <c r="J6" s="128"/>
      <c r="K6" s="24" t="s">
        <v>13</v>
      </c>
      <c r="L6" s="75" t="s">
        <v>28</v>
      </c>
      <c r="M6" s="24" t="s">
        <v>13</v>
      </c>
      <c r="N6" s="128"/>
      <c r="O6" s="24" t="s">
        <v>13</v>
      </c>
      <c r="P6" s="126"/>
      <c r="S6" s="25" t="s">
        <v>14</v>
      </c>
    </row>
    <row r="7" spans="1:19" ht="21" customHeight="1">
      <c r="A7" s="58"/>
      <c r="B7" s="59"/>
      <c r="C7" s="59"/>
      <c r="D7" s="60"/>
      <c r="E7" s="61"/>
      <c r="F7" s="61"/>
      <c r="G7" s="61"/>
      <c r="H7" s="62"/>
      <c r="I7" s="63"/>
      <c r="J7" s="62"/>
      <c r="K7" s="64"/>
      <c r="L7" s="65"/>
      <c r="M7" s="64"/>
      <c r="N7" s="62"/>
      <c r="O7" s="64"/>
      <c r="P7" s="62"/>
      <c r="S7" s="25"/>
    </row>
    <row r="8" spans="1:19" ht="41.25" customHeight="1">
      <c r="A8" s="100" t="s">
        <v>53</v>
      </c>
      <c r="B8" s="114">
        <v>629463188</v>
      </c>
      <c r="C8" s="29"/>
      <c r="D8" s="29">
        <v>10346355</v>
      </c>
      <c r="E8" s="29">
        <v>1946584</v>
      </c>
      <c r="F8" s="30">
        <f aca="true" t="shared" si="0" ref="F8:F16">SUM(B8:E8)</f>
        <v>641756127</v>
      </c>
      <c r="G8" s="103">
        <v>10</v>
      </c>
      <c r="H8" s="31">
        <f>B8*$G8</f>
        <v>6294631880</v>
      </c>
      <c r="I8" s="32">
        <f aca="true" t="shared" si="1" ref="I8:I16">ROUND(H8/$P8*100,2)</f>
        <v>98.08</v>
      </c>
      <c r="J8" s="31"/>
      <c r="K8" s="32"/>
      <c r="L8" s="31">
        <f aca="true" t="shared" si="2" ref="L8:L15">D8*$G8</f>
        <v>103463550</v>
      </c>
      <c r="M8" s="32">
        <f>ROUND(L8/$P8*100,2)</f>
        <v>1.61</v>
      </c>
      <c r="N8" s="31">
        <f aca="true" t="shared" si="3" ref="N8:N15">E8*$G8</f>
        <v>19465840</v>
      </c>
      <c r="O8" s="32">
        <f aca="true" t="shared" si="4" ref="O8:O16">ROUND(N8/$P8*100,2)</f>
        <v>0.3</v>
      </c>
      <c r="P8" s="31">
        <f aca="true" t="shared" si="5" ref="P8:P16">H8+J8+L8+N8</f>
        <v>6417561270</v>
      </c>
      <c r="S8" s="2">
        <v>100</v>
      </c>
    </row>
    <row r="9" spans="1:19" ht="41.25" customHeight="1">
      <c r="A9" s="100" t="s">
        <v>64</v>
      </c>
      <c r="B9" s="114">
        <v>234683484</v>
      </c>
      <c r="C9" s="29"/>
      <c r="D9" s="29">
        <v>25052153</v>
      </c>
      <c r="E9" s="29">
        <v>2664363</v>
      </c>
      <c r="F9" s="30">
        <f t="shared" si="0"/>
        <v>262400000</v>
      </c>
      <c r="G9" s="103">
        <v>10</v>
      </c>
      <c r="H9" s="31">
        <f>B9*$G9</f>
        <v>2346834840</v>
      </c>
      <c r="I9" s="32">
        <f t="shared" si="1"/>
        <v>89.44</v>
      </c>
      <c r="J9" s="31"/>
      <c r="K9" s="32"/>
      <c r="L9" s="31">
        <f t="shared" si="2"/>
        <v>250521530</v>
      </c>
      <c r="M9" s="32">
        <f>ROUND(L9/$P9*100,2)</f>
        <v>9.55</v>
      </c>
      <c r="N9" s="31">
        <f t="shared" si="3"/>
        <v>26643630</v>
      </c>
      <c r="O9" s="32">
        <f t="shared" si="4"/>
        <v>1.02</v>
      </c>
      <c r="P9" s="31">
        <f t="shared" si="5"/>
        <v>2624000000</v>
      </c>
      <c r="S9" s="2">
        <v>100</v>
      </c>
    </row>
    <row r="10" spans="1:19" ht="41.25" customHeight="1">
      <c r="A10" s="97" t="s">
        <v>34</v>
      </c>
      <c r="B10" s="114">
        <v>26868424</v>
      </c>
      <c r="C10" s="29"/>
      <c r="D10" s="30">
        <v>303131356</v>
      </c>
      <c r="E10" s="30">
        <v>220</v>
      </c>
      <c r="F10" s="30">
        <f t="shared" si="0"/>
        <v>330000000</v>
      </c>
      <c r="G10" s="103">
        <v>10</v>
      </c>
      <c r="H10" s="31">
        <f aca="true" t="shared" si="6" ref="H10:H16">B10*$G10</f>
        <v>268684240</v>
      </c>
      <c r="I10" s="32">
        <f t="shared" si="1"/>
        <v>8.14</v>
      </c>
      <c r="J10" s="31"/>
      <c r="K10" s="32"/>
      <c r="L10" s="31">
        <f t="shared" si="2"/>
        <v>3031313560</v>
      </c>
      <c r="M10" s="32">
        <f aca="true" t="shared" si="7" ref="M10:M16">ROUND(L10/$P10*100,2)</f>
        <v>91.86</v>
      </c>
      <c r="N10" s="31">
        <f t="shared" si="3"/>
        <v>2200</v>
      </c>
      <c r="O10" s="32">
        <f t="shared" si="4"/>
        <v>0</v>
      </c>
      <c r="P10" s="31">
        <f t="shared" si="5"/>
        <v>3300000000</v>
      </c>
      <c r="S10" s="2">
        <f aca="true" t="shared" si="8" ref="S10:S16">+I10+K10+M10+O10</f>
        <v>100</v>
      </c>
    </row>
    <row r="11" spans="1:19" ht="41.25" customHeight="1">
      <c r="A11" s="97" t="s">
        <v>35</v>
      </c>
      <c r="B11" s="114">
        <v>301860620</v>
      </c>
      <c r="C11" s="29"/>
      <c r="D11" s="30">
        <v>46460</v>
      </c>
      <c r="E11" s="30">
        <v>92920</v>
      </c>
      <c r="F11" s="30">
        <f t="shared" si="0"/>
        <v>302000000</v>
      </c>
      <c r="G11" s="103">
        <v>10</v>
      </c>
      <c r="H11" s="31">
        <f t="shared" si="6"/>
        <v>3018606200</v>
      </c>
      <c r="I11" s="32">
        <f t="shared" si="1"/>
        <v>99.95</v>
      </c>
      <c r="J11" s="31"/>
      <c r="K11" s="32"/>
      <c r="L11" s="31">
        <f t="shared" si="2"/>
        <v>464600</v>
      </c>
      <c r="M11" s="32">
        <f t="shared" si="7"/>
        <v>0.02</v>
      </c>
      <c r="N11" s="31">
        <f t="shared" si="3"/>
        <v>929200</v>
      </c>
      <c r="O11" s="32">
        <f t="shared" si="4"/>
        <v>0.03</v>
      </c>
      <c r="P11" s="31">
        <f t="shared" si="5"/>
        <v>3020000000</v>
      </c>
      <c r="S11" s="2">
        <f t="shared" si="8"/>
        <v>100</v>
      </c>
    </row>
    <row r="12" spans="1:19" ht="41.25" customHeight="1">
      <c r="A12" s="100" t="s">
        <v>63</v>
      </c>
      <c r="B12" s="114"/>
      <c r="C12" s="29"/>
      <c r="D12" s="30"/>
      <c r="E12" s="30"/>
      <c r="F12" s="30"/>
      <c r="G12" s="103"/>
      <c r="H12" s="31">
        <v>392598000</v>
      </c>
      <c r="I12" s="32">
        <f t="shared" si="1"/>
        <v>100</v>
      </c>
      <c r="J12" s="31"/>
      <c r="K12" s="32"/>
      <c r="L12" s="31"/>
      <c r="M12" s="32"/>
      <c r="N12" s="31"/>
      <c r="O12" s="32"/>
      <c r="P12" s="31">
        <f t="shared" si="5"/>
        <v>392598000</v>
      </c>
      <c r="S12" s="2">
        <f t="shared" si="8"/>
        <v>100</v>
      </c>
    </row>
    <row r="13" spans="1:19" ht="41.25" customHeight="1">
      <c r="A13" s="100" t="s">
        <v>54</v>
      </c>
      <c r="B13" s="114">
        <v>1124534400</v>
      </c>
      <c r="C13" s="29"/>
      <c r="D13" s="30">
        <v>70000</v>
      </c>
      <c r="E13" s="30"/>
      <c r="F13" s="30">
        <f t="shared" si="0"/>
        <v>1124604400</v>
      </c>
      <c r="G13" s="103">
        <v>10</v>
      </c>
      <c r="H13" s="31">
        <f t="shared" si="6"/>
        <v>11245344000</v>
      </c>
      <c r="I13" s="32">
        <f t="shared" si="1"/>
        <v>99.99</v>
      </c>
      <c r="J13" s="31"/>
      <c r="K13" s="32"/>
      <c r="L13" s="31">
        <f t="shared" si="2"/>
        <v>700000</v>
      </c>
      <c r="M13" s="32">
        <f t="shared" si="7"/>
        <v>0.01</v>
      </c>
      <c r="N13" s="31"/>
      <c r="O13" s="32"/>
      <c r="P13" s="31">
        <f t="shared" si="5"/>
        <v>11246044000</v>
      </c>
      <c r="S13" s="2">
        <f t="shared" si="8"/>
        <v>100</v>
      </c>
    </row>
    <row r="14" spans="1:19" ht="41.25" customHeight="1">
      <c r="A14" s="100" t="s">
        <v>62</v>
      </c>
      <c r="B14" s="114">
        <v>4845470</v>
      </c>
      <c r="C14" s="29"/>
      <c r="D14" s="30"/>
      <c r="E14" s="30">
        <v>470962</v>
      </c>
      <c r="F14" s="30">
        <f t="shared" si="0"/>
        <v>5316432</v>
      </c>
      <c r="G14" s="103">
        <v>10</v>
      </c>
      <c r="H14" s="31">
        <f t="shared" si="6"/>
        <v>48454700</v>
      </c>
      <c r="I14" s="32">
        <f t="shared" si="1"/>
        <v>91.14</v>
      </c>
      <c r="J14" s="31"/>
      <c r="K14" s="32"/>
      <c r="L14" s="31"/>
      <c r="M14" s="32"/>
      <c r="N14" s="31">
        <f t="shared" si="3"/>
        <v>4709620</v>
      </c>
      <c r="O14" s="32">
        <f t="shared" si="4"/>
        <v>8.86</v>
      </c>
      <c r="P14" s="31">
        <f t="shared" si="5"/>
        <v>53164320</v>
      </c>
      <c r="S14" s="2">
        <f t="shared" si="8"/>
        <v>100</v>
      </c>
    </row>
    <row r="15" spans="1:19" ht="41.25" customHeight="1">
      <c r="A15" s="100" t="s">
        <v>55</v>
      </c>
      <c r="B15" s="114">
        <v>138710391</v>
      </c>
      <c r="C15" s="29"/>
      <c r="D15" s="30">
        <v>6446440</v>
      </c>
      <c r="E15" s="30">
        <v>9403169</v>
      </c>
      <c r="F15" s="30">
        <f t="shared" si="0"/>
        <v>154560000</v>
      </c>
      <c r="G15" s="103">
        <v>10</v>
      </c>
      <c r="H15" s="31">
        <f t="shared" si="6"/>
        <v>1387103910</v>
      </c>
      <c r="I15" s="32">
        <f t="shared" si="1"/>
        <v>89.75</v>
      </c>
      <c r="J15" s="31"/>
      <c r="K15" s="32"/>
      <c r="L15" s="31">
        <f t="shared" si="2"/>
        <v>64464400</v>
      </c>
      <c r="M15" s="32">
        <f t="shared" si="7"/>
        <v>4.17</v>
      </c>
      <c r="N15" s="31">
        <f t="shared" si="3"/>
        <v>94031690</v>
      </c>
      <c r="O15" s="32">
        <f t="shared" si="4"/>
        <v>6.08</v>
      </c>
      <c r="P15" s="31">
        <f t="shared" si="5"/>
        <v>1545600000</v>
      </c>
      <c r="S15" s="2">
        <f t="shared" si="8"/>
        <v>100</v>
      </c>
    </row>
    <row r="16" spans="1:19" ht="41.25" customHeight="1">
      <c r="A16" s="100" t="s">
        <v>56</v>
      </c>
      <c r="B16" s="114">
        <v>58861473</v>
      </c>
      <c r="C16" s="29"/>
      <c r="D16" s="30">
        <v>20000</v>
      </c>
      <c r="E16" s="30">
        <v>110000</v>
      </c>
      <c r="F16" s="30">
        <f t="shared" si="0"/>
        <v>58991473</v>
      </c>
      <c r="G16" s="103">
        <v>10</v>
      </c>
      <c r="H16" s="31">
        <f t="shared" si="6"/>
        <v>588614730</v>
      </c>
      <c r="I16" s="32">
        <f t="shared" si="1"/>
        <v>99.78</v>
      </c>
      <c r="J16" s="31"/>
      <c r="K16" s="32"/>
      <c r="L16" s="31">
        <f>D16*$G16</f>
        <v>200000</v>
      </c>
      <c r="M16" s="32">
        <f t="shared" si="7"/>
        <v>0.03</v>
      </c>
      <c r="N16" s="31">
        <f>E16*$G16</f>
        <v>1100000</v>
      </c>
      <c r="O16" s="32">
        <f t="shared" si="4"/>
        <v>0.19</v>
      </c>
      <c r="P16" s="31">
        <f t="shared" si="5"/>
        <v>589914730</v>
      </c>
      <c r="S16" s="2">
        <f t="shared" si="8"/>
        <v>100</v>
      </c>
    </row>
    <row r="17" spans="1:26" ht="37.5" customHeight="1">
      <c r="A17" s="50"/>
      <c r="B17" s="29"/>
      <c r="C17" s="29"/>
      <c r="D17" s="30"/>
      <c r="E17" s="30"/>
      <c r="F17" s="30"/>
      <c r="G17" s="103"/>
      <c r="H17" s="31"/>
      <c r="I17" s="32"/>
      <c r="J17" s="31"/>
      <c r="K17" s="32"/>
      <c r="L17" s="31"/>
      <c r="M17" s="32"/>
      <c r="N17" s="31"/>
      <c r="O17" s="32"/>
      <c r="P17" s="31"/>
      <c r="Q17" s="36"/>
      <c r="R17" s="35"/>
      <c r="T17" s="35"/>
      <c r="U17" s="36"/>
      <c r="V17" s="35"/>
      <c r="X17" s="35"/>
      <c r="Y17" s="36"/>
      <c r="Z17" s="35"/>
    </row>
    <row r="18" spans="1:26" ht="43.5" customHeight="1">
      <c r="A18" s="50"/>
      <c r="B18" s="29"/>
      <c r="C18" s="29"/>
      <c r="D18" s="30"/>
      <c r="E18" s="30"/>
      <c r="F18" s="30"/>
      <c r="G18" s="103"/>
      <c r="H18" s="31"/>
      <c r="I18" s="32"/>
      <c r="J18" s="31"/>
      <c r="K18" s="32"/>
      <c r="L18" s="31"/>
      <c r="M18" s="32"/>
      <c r="N18" s="31"/>
      <c r="O18" s="32"/>
      <c r="P18" s="31"/>
      <c r="Q18" s="36"/>
      <c r="R18" s="35"/>
      <c r="T18" s="35"/>
      <c r="U18" s="36"/>
      <c r="V18" s="35"/>
      <c r="X18" s="35"/>
      <c r="Y18" s="36"/>
      <c r="Z18" s="35"/>
    </row>
    <row r="19" spans="1:26" ht="186" customHeight="1">
      <c r="A19" s="50"/>
      <c r="B19" s="29"/>
      <c r="C19" s="29"/>
      <c r="D19" s="30"/>
      <c r="E19" s="30"/>
      <c r="F19" s="30"/>
      <c r="G19" s="103"/>
      <c r="H19" s="31"/>
      <c r="I19" s="32"/>
      <c r="J19" s="31"/>
      <c r="K19" s="32"/>
      <c r="L19" s="31"/>
      <c r="M19" s="32"/>
      <c r="N19" s="31"/>
      <c r="O19" s="32"/>
      <c r="P19" s="31"/>
      <c r="Q19" s="36"/>
      <c r="R19" s="35"/>
      <c r="T19" s="35"/>
      <c r="U19" s="36"/>
      <c r="V19" s="35"/>
      <c r="X19" s="35"/>
      <c r="Y19" s="36"/>
      <c r="Z19" s="35"/>
    </row>
    <row r="20" spans="1:26" ht="42.75" customHeight="1">
      <c r="A20" s="50"/>
      <c r="B20" s="29"/>
      <c r="C20" s="29"/>
      <c r="D20" s="30"/>
      <c r="E20" s="30"/>
      <c r="F20" s="30"/>
      <c r="G20" s="103"/>
      <c r="H20" s="31"/>
      <c r="I20" s="32"/>
      <c r="J20" s="31"/>
      <c r="K20" s="32"/>
      <c r="L20" s="31"/>
      <c r="M20" s="32"/>
      <c r="N20" s="31"/>
      <c r="O20" s="32"/>
      <c r="P20" s="31"/>
      <c r="Q20" s="36"/>
      <c r="R20" s="35"/>
      <c r="T20" s="35"/>
      <c r="U20" s="36"/>
      <c r="V20" s="35"/>
      <c r="X20" s="35"/>
      <c r="Y20" s="36"/>
      <c r="Z20" s="35"/>
    </row>
    <row r="21" spans="1:26" ht="107.25" customHeight="1">
      <c r="A21" s="50"/>
      <c r="B21" s="29"/>
      <c r="C21" s="29"/>
      <c r="D21" s="30"/>
      <c r="E21" s="30"/>
      <c r="F21" s="30"/>
      <c r="G21" s="103"/>
      <c r="H21" s="31"/>
      <c r="I21" s="32"/>
      <c r="J21" s="31"/>
      <c r="K21" s="32"/>
      <c r="L21" s="31"/>
      <c r="M21" s="32"/>
      <c r="N21" s="31"/>
      <c r="O21" s="32"/>
      <c r="P21" s="31"/>
      <c r="Q21" s="36"/>
      <c r="R21" s="35"/>
      <c r="T21" s="35"/>
      <c r="U21" s="36"/>
      <c r="V21" s="35"/>
      <c r="X21" s="35"/>
      <c r="Y21" s="36"/>
      <c r="Z21" s="35"/>
    </row>
    <row r="22" spans="1:26" ht="387.75" customHeight="1">
      <c r="A22" s="50"/>
      <c r="B22" s="29"/>
      <c r="C22" s="29"/>
      <c r="D22" s="30"/>
      <c r="E22" s="30"/>
      <c r="F22" s="30"/>
      <c r="G22" s="103"/>
      <c r="H22" s="31"/>
      <c r="I22" s="32"/>
      <c r="J22" s="31"/>
      <c r="K22" s="32"/>
      <c r="L22" s="31"/>
      <c r="M22" s="32"/>
      <c r="N22" s="31"/>
      <c r="O22" s="32"/>
      <c r="P22" s="31"/>
      <c r="Q22" s="36"/>
      <c r="R22" s="35"/>
      <c r="T22" s="35"/>
      <c r="U22" s="36"/>
      <c r="V22" s="35"/>
      <c r="X22" s="35"/>
      <c r="Y22" s="36"/>
      <c r="Z22" s="35"/>
    </row>
    <row r="23" spans="1:26" ht="37.5" customHeight="1">
      <c r="A23" s="48"/>
      <c r="B23" s="29"/>
      <c r="C23" s="29"/>
      <c r="D23" s="30"/>
      <c r="E23" s="30"/>
      <c r="F23" s="30"/>
      <c r="G23" s="103"/>
      <c r="H23" s="31"/>
      <c r="I23" s="32"/>
      <c r="J23" s="31"/>
      <c r="K23" s="32"/>
      <c r="L23" s="31"/>
      <c r="M23" s="32"/>
      <c r="N23" s="31"/>
      <c r="O23" s="32"/>
      <c r="P23" s="31"/>
      <c r="Q23" s="36"/>
      <c r="R23" s="35"/>
      <c r="T23" s="35"/>
      <c r="U23" s="36"/>
      <c r="V23" s="35"/>
      <c r="X23" s="35"/>
      <c r="Y23" s="36"/>
      <c r="Z23" s="35"/>
    </row>
    <row r="24" spans="1:26" s="33" customFormat="1" ht="42" customHeight="1">
      <c r="A24" s="76" t="s">
        <v>41</v>
      </c>
      <c r="B24" s="38"/>
      <c r="C24" s="38"/>
      <c r="D24" s="38"/>
      <c r="E24" s="38"/>
      <c r="F24" s="30"/>
      <c r="G24" s="108"/>
      <c r="H24" s="39">
        <f>SUM(H8:H23)</f>
        <v>25590872500</v>
      </c>
      <c r="I24" s="28">
        <f>ROUND(H24/$P24*100,2)</f>
        <v>87.67</v>
      </c>
      <c r="J24" s="39">
        <f>SUM(J8:J15)</f>
        <v>0</v>
      </c>
      <c r="K24" s="28">
        <f>ROUND(J24/$P24*100,2)</f>
        <v>0</v>
      </c>
      <c r="L24" s="39">
        <f>SUM(L8:L23)</f>
        <v>3451127640</v>
      </c>
      <c r="M24" s="28">
        <f>ROUND(L24/$P24*100,2)</f>
        <v>11.82</v>
      </c>
      <c r="N24" s="39">
        <f>SUM(N8:N23)</f>
        <v>146882180</v>
      </c>
      <c r="O24" s="28">
        <f>ROUND(N24/$P24*100,2)</f>
        <v>0.5</v>
      </c>
      <c r="P24" s="37">
        <f>H24+J24+L24+N24</f>
        <v>29188882320</v>
      </c>
      <c r="Q24" s="40"/>
      <c r="R24" s="41"/>
      <c r="S24" s="2">
        <f>+I24+K24+M24+O24</f>
        <v>99.99000000000001</v>
      </c>
      <c r="T24" s="41"/>
      <c r="U24" s="40"/>
      <c r="V24" s="41"/>
      <c r="X24" s="41"/>
      <c r="Y24" s="40"/>
      <c r="Z24" s="41"/>
    </row>
    <row r="25" spans="1:26" ht="33.75" customHeight="1" thickBot="1">
      <c r="A25" s="49"/>
      <c r="B25" s="42"/>
      <c r="C25" s="42"/>
      <c r="D25" s="42"/>
      <c r="E25" s="42"/>
      <c r="F25" s="42"/>
      <c r="G25" s="109"/>
      <c r="H25" s="43"/>
      <c r="I25" s="44"/>
      <c r="J25" s="43"/>
      <c r="K25" s="44"/>
      <c r="L25" s="43"/>
      <c r="M25" s="44"/>
      <c r="N25" s="43"/>
      <c r="O25" s="44"/>
      <c r="P25" s="43"/>
      <c r="Q25" s="36"/>
      <c r="R25" s="35"/>
      <c r="T25" s="35"/>
      <c r="U25" s="36"/>
      <c r="V25" s="35"/>
      <c r="X25" s="35"/>
      <c r="Y25" s="36"/>
      <c r="Z25" s="35"/>
    </row>
    <row r="26" spans="1:16" ht="26.25" customHeight="1">
      <c r="A26" s="68" t="s">
        <v>43</v>
      </c>
      <c r="B26" s="69"/>
      <c r="C26" s="69"/>
      <c r="D26" s="69"/>
      <c r="E26" s="15"/>
      <c r="F26" s="15"/>
      <c r="G26" s="53"/>
      <c r="H26" s="54"/>
      <c r="I26" s="55"/>
      <c r="J26" s="54"/>
      <c r="K26" s="56" t="s">
        <v>0</v>
      </c>
      <c r="L26" s="57" t="s">
        <v>0</v>
      </c>
      <c r="M26" s="55"/>
      <c r="N26" s="54"/>
      <c r="O26" s="55"/>
      <c r="P26" s="54"/>
    </row>
    <row r="27" ht="33.75" customHeight="1">
      <c r="A27" s="50"/>
    </row>
    <row r="28" ht="33.75" customHeight="1">
      <c r="A28" s="51"/>
    </row>
    <row r="29" spans="1:13" ht="33.75" customHeight="1">
      <c r="A29" s="51"/>
      <c r="M29" s="45"/>
    </row>
    <row r="30" spans="1:13" ht="33.75" customHeight="1">
      <c r="A30" s="51"/>
      <c r="M30" s="45"/>
    </row>
    <row r="31" spans="1:13" ht="23.25">
      <c r="A31" s="51"/>
      <c r="M31" s="45"/>
    </row>
    <row r="32" ht="14.25" customHeight="1">
      <c r="A32" s="51"/>
    </row>
    <row r="33" ht="23.25">
      <c r="A33" s="51"/>
    </row>
    <row r="34" ht="23.25">
      <c r="A34" s="51"/>
    </row>
    <row r="35" ht="23.25">
      <c r="A35" s="51"/>
    </row>
    <row r="36" ht="23.25">
      <c r="A36" s="51"/>
    </row>
    <row r="37" ht="23.25">
      <c r="A37" s="51"/>
    </row>
    <row r="38" ht="23.25">
      <c r="A38" s="51"/>
    </row>
    <row r="39" ht="23.25">
      <c r="A39" s="51"/>
    </row>
    <row r="40" ht="23.25">
      <c r="A40" s="51"/>
    </row>
    <row r="41" ht="23.25">
      <c r="A41" s="51"/>
    </row>
    <row r="42" ht="23.25">
      <c r="A42" s="51"/>
    </row>
    <row r="43" ht="23.25">
      <c r="A43" s="51"/>
    </row>
    <row r="44" ht="23.25">
      <c r="A44" s="51"/>
    </row>
    <row r="45" ht="23.25">
      <c r="A45" s="51"/>
    </row>
    <row r="46" ht="23.25">
      <c r="A46" s="51"/>
    </row>
    <row r="47" ht="23.25">
      <c r="A47" s="51"/>
    </row>
    <row r="48" ht="23.25">
      <c r="A48" s="51"/>
    </row>
    <row r="49" ht="23.25">
      <c r="A49" s="51"/>
    </row>
    <row r="50" ht="23.25">
      <c r="A50" s="51"/>
    </row>
    <row r="51" ht="23.25">
      <c r="A51" s="51"/>
    </row>
    <row r="52" ht="23.25">
      <c r="A52" s="51"/>
    </row>
    <row r="53" ht="23.25">
      <c r="A53" s="51"/>
    </row>
    <row r="54" ht="23.25">
      <c r="A54" s="51"/>
    </row>
    <row r="55" ht="23.25">
      <c r="A55" s="51"/>
    </row>
    <row r="56" ht="23.25">
      <c r="A56" s="51"/>
    </row>
    <row r="57" ht="23.25">
      <c r="A57" s="51"/>
    </row>
    <row r="58" ht="23.25">
      <c r="A58" s="51"/>
    </row>
    <row r="59" ht="23.25">
      <c r="A59" s="51"/>
    </row>
    <row r="60" ht="23.25">
      <c r="A60" s="51"/>
    </row>
    <row r="61" ht="23.25">
      <c r="A61" s="51"/>
    </row>
  </sheetData>
  <mergeCells count="9">
    <mergeCell ref="P5:P6"/>
    <mergeCell ref="F5:F6"/>
    <mergeCell ref="H5:H6"/>
    <mergeCell ref="J5:J6"/>
    <mergeCell ref="N5:N6"/>
    <mergeCell ref="A4:A6"/>
    <mergeCell ref="B5:B6"/>
    <mergeCell ref="C5:C6"/>
    <mergeCell ref="E5:E6"/>
  </mergeCells>
  <printOptions/>
  <pageMargins left="0.5905511811023623" right="0.5905511811023623" top="1.1811023622047245" bottom="0.984251968503937" header="0.5118110236220472" footer="0.5118110236220472"/>
  <pageSetup fitToWidth="2" horizontalDpi="300" verticalDpi="300" orientation="portrait" paperSize="9" scale="4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45</dc:title>
  <dc:subject>45</dc:subject>
  <dc:creator>行政院主計處</dc:creator>
  <cp:keywords/>
  <dc:description> </dc:description>
  <cp:lastModifiedBy>Administrator</cp:lastModifiedBy>
  <cp:lastPrinted>2004-04-25T06:34:00Z</cp:lastPrinted>
  <dcterms:created xsi:type="dcterms:W3CDTF">1999-10-07T09:26:36Z</dcterms:created>
  <dcterms:modified xsi:type="dcterms:W3CDTF">2008-11-13T10:27:35Z</dcterms:modified>
  <cp:category>I14</cp:category>
  <cp:version/>
  <cp:contentType/>
  <cp:contentStatus/>
</cp:coreProperties>
</file>