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activeTab="0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<sst xmlns="http://schemas.openxmlformats.org/spreadsheetml/2006/main" count="97" uniqueCount="71">
  <si>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</si>
  <si>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</si>
  <si>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</si>
  <si>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</si>
  <si>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</si>
  <si>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</si>
  <si>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</si>
  <si>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</si>
  <si>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</si>
  <si>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</si>
  <si>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</si>
  <si>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</si>
  <si>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</si>
  <si>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</si>
  <si>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</si>
  <si>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</si>
  <si>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</si>
  <si>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</si>
  <si>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r>
      <t>十</t>
    </r>
    <r>
      <rPr>
        <sz val="11"/>
        <rFont val="新細明體"/>
        <family val="1"/>
      </rPr>
      <t>二</t>
    </r>
    <r>
      <rPr>
        <sz val="11"/>
        <rFont val="新細明體"/>
        <family val="1"/>
      </rPr>
      <t>月</t>
    </r>
    <r>
      <rPr>
        <sz val="11"/>
        <rFont val="新細明體"/>
        <family val="1"/>
      </rPr>
      <t>三</t>
    </r>
    <r>
      <rPr>
        <sz val="11"/>
        <rFont val="新細明體"/>
        <family val="1"/>
      </rPr>
      <t>十</t>
    </r>
    <r>
      <rPr>
        <sz val="11"/>
        <rFont val="新細明體"/>
        <family val="1"/>
      </rPr>
      <t>一</t>
    </r>
    <r>
      <rPr>
        <sz val="11"/>
        <rFont val="新細明體"/>
        <family val="1"/>
      </rPr>
      <t>日</t>
    </r>
  </si>
  <si>
    <t>單位：新臺幣元</t>
  </si>
  <si>
    <t>科　　　目</t>
  </si>
  <si>
    <t>本　　　　　　　　年　　　　　　　　度</t>
  </si>
  <si>
    <t>法定預算數</t>
  </si>
  <si>
    <t>原列決算數</t>
  </si>
  <si>
    <t>修正數</t>
  </si>
  <si>
    <t>決算核定數</t>
  </si>
  <si>
    <t xml:space="preserve">       </t>
  </si>
  <si>
    <t>負     債</t>
  </si>
  <si>
    <t>流動負債</t>
  </si>
  <si>
    <t xml:space="preserve">    應付款項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</si>
  <si>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</si>
  <si>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</si>
  <si>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</si>
  <si>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</si>
  <si>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t>業主權益</t>
  </si>
  <si>
    <t>資本</t>
  </si>
  <si>
    <t>　資本</t>
  </si>
  <si>
    <t>合　　計</t>
  </si>
  <si>
    <r>
      <t xml:space="preserve">    </t>
    </r>
    <r>
      <rPr>
        <sz val="11"/>
        <rFont val="新細明體"/>
        <family val="1"/>
      </rPr>
      <t>短期投資</t>
    </r>
  </si>
  <si>
    <r>
      <t xml:space="preserve">    </t>
    </r>
    <r>
      <rPr>
        <sz val="11"/>
        <rFont val="新細明體"/>
        <family val="1"/>
      </rPr>
      <t>預付款項</t>
    </r>
  </si>
  <si>
    <r>
      <t xml:space="preserve">    </t>
    </r>
    <r>
      <rPr>
        <sz val="11"/>
        <rFont val="新細明體"/>
        <family val="1"/>
      </rPr>
      <t>房屋及建築</t>
    </r>
  </si>
  <si>
    <r>
      <t xml:space="preserve">    </t>
    </r>
    <r>
      <rPr>
        <sz val="11"/>
        <rFont val="新細明體"/>
        <family val="1"/>
      </rPr>
      <t>機械及設備</t>
    </r>
  </si>
  <si>
    <r>
      <t xml:space="preserve">    </t>
    </r>
    <r>
      <rPr>
        <sz val="11"/>
        <rFont val="新細明體"/>
        <family val="1"/>
      </rPr>
      <t>交通及運輸設備</t>
    </r>
  </si>
  <si>
    <r>
      <t xml:space="preserve">    </t>
    </r>
    <r>
      <rPr>
        <sz val="11"/>
        <rFont val="新細明體"/>
        <family val="1"/>
      </rPr>
      <t>什項設備</t>
    </r>
  </si>
  <si>
    <r>
      <t xml:space="preserve">    </t>
    </r>
    <r>
      <rPr>
        <sz val="11"/>
        <rFont val="新細明體"/>
        <family val="1"/>
      </rPr>
      <t>什項資產</t>
    </r>
  </si>
  <si>
    <r>
      <t xml:space="preserve">    </t>
    </r>
    <r>
      <rPr>
        <sz val="11"/>
        <rFont val="新細明體"/>
        <family val="1"/>
      </rPr>
      <t>遞延資產</t>
    </r>
  </si>
  <si>
    <t>原列決算數</t>
  </si>
  <si>
    <t>中華民國九十二年</t>
  </si>
  <si>
    <t>臺灣書店清理收支查核表</t>
  </si>
  <si>
    <t>負債清理查核表</t>
  </si>
  <si>
    <t>臺灣書店資產</t>
  </si>
  <si>
    <r>
      <t xml:space="preserve">    </t>
    </r>
    <r>
      <rPr>
        <sz val="11"/>
        <rFont val="細明體"/>
        <family val="3"/>
      </rPr>
      <t>存貨</t>
    </r>
  </si>
  <si>
    <t xml:space="preserve">    短期墊款</t>
  </si>
  <si>
    <r>
      <t xml:space="preserve">    </t>
    </r>
    <r>
      <rPr>
        <sz val="11"/>
        <rFont val="細明體"/>
        <family val="3"/>
      </rPr>
      <t>預收款項</t>
    </r>
  </si>
  <si>
    <t>保留盈餘</t>
  </si>
  <si>
    <r>
      <t xml:space="preserve">    </t>
    </r>
    <r>
      <rPr>
        <sz val="11"/>
        <rFont val="細明體"/>
        <family val="3"/>
      </rPr>
      <t>已指撥保留盈餘</t>
    </r>
  </si>
  <si>
    <r>
      <t xml:space="preserve">    </t>
    </r>
    <r>
      <rPr>
        <sz val="11"/>
        <rFont val="細明體"/>
        <family val="3"/>
      </rPr>
      <t>未指撥保留盈餘</t>
    </r>
  </si>
  <si>
    <t xml:space="preserve">    資本公積</t>
  </si>
  <si>
    <t xml:space="preserve">      單位：新臺幣元                                     （負債及業主權益部分）</t>
  </si>
  <si>
    <t>資本公積</t>
  </si>
  <si>
    <t xml:space="preserve"> </t>
  </si>
  <si>
    <t>清理收入</t>
  </si>
  <si>
    <r>
      <t xml:space="preserve">    </t>
    </r>
    <r>
      <rPr>
        <sz val="11"/>
        <rFont val="細明體"/>
        <family val="3"/>
      </rPr>
      <t>利息收入</t>
    </r>
  </si>
  <si>
    <r>
      <t xml:space="preserve">    </t>
    </r>
    <r>
      <rPr>
        <sz val="11"/>
        <rFont val="細明體"/>
        <family val="3"/>
      </rPr>
      <t>租賃收入</t>
    </r>
  </si>
  <si>
    <r>
      <t xml:space="preserve">    </t>
    </r>
    <r>
      <rPr>
        <sz val="11"/>
        <rFont val="細明體"/>
        <family val="3"/>
      </rPr>
      <t>財產交易利益</t>
    </r>
  </si>
  <si>
    <r>
      <t xml:space="preserve">    </t>
    </r>
    <r>
      <rPr>
        <sz val="11"/>
        <rFont val="細明體"/>
        <family val="3"/>
      </rPr>
      <t>什項收入</t>
    </r>
  </si>
  <si>
    <t>清理費用</t>
  </si>
  <si>
    <r>
      <t xml:space="preserve">    </t>
    </r>
    <r>
      <rPr>
        <sz val="11"/>
        <rFont val="細明體"/>
        <family val="3"/>
      </rPr>
      <t>利息費用</t>
    </r>
  </si>
  <si>
    <t>匯費、手續費及證券發行費</t>
  </si>
  <si>
    <r>
      <t xml:space="preserve">    </t>
    </r>
    <r>
      <rPr>
        <sz val="11"/>
        <rFont val="細明體"/>
        <family val="3"/>
      </rPr>
      <t>什項費用</t>
    </r>
  </si>
  <si>
    <r>
      <t>清理利益</t>
    </r>
    <r>
      <rPr>
        <b/>
        <sz val="11"/>
        <rFont val="Times New Roman"/>
        <family val="1"/>
      </rPr>
      <t>(</t>
    </r>
    <r>
      <rPr>
        <b/>
        <sz val="11"/>
        <rFont val="細明體"/>
        <family val="3"/>
      </rPr>
      <t>損失－</t>
    </r>
    <r>
      <rPr>
        <b/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</si>
</sst>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</numFmts>
  <fonts count="2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sz val="11"/>
      <name val="華康隸書體W6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4"/>
      <name val="新細明體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1" fillId="0" borderId="0" xfId="0" applyNumberFormat="1" applyFont="1" applyAlignment="1">
      <alignment horizontal="left"/>
    </xf>
    <xf numFmtId="180" fontId="17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18" fillId="0" borderId="0" xfId="0" applyNumberFormat="1" applyFont="1" applyAlignment="1">
      <alignment vertical="center"/>
    </xf>
    <xf numFmtId="180" fontId="23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right" vertical="center"/>
    </xf>
    <xf numFmtId="180" fontId="24" fillId="0" borderId="0" xfId="0" applyNumberFormat="1" applyFont="1" applyAlignment="1">
      <alignment horizontal="left" vertical="center"/>
    </xf>
    <xf numFmtId="180" fontId="25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5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5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center"/>
    </xf>
    <xf numFmtId="180" fontId="8" fillId="0" borderId="0" xfId="0" applyNumberFormat="1" applyFont="1" applyAlignment="1">
      <alignment/>
    </xf>
    <xf numFmtId="180" fontId="9" fillId="0" borderId="0" xfId="0" applyNumberFormat="1" applyFont="1" applyAlignment="1">
      <alignment horizontal="left"/>
    </xf>
    <xf numFmtId="180" fontId="9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 horizontal="distributed"/>
    </xf>
    <xf numFmtId="180" fontId="4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1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80" fontId="14" fillId="0" borderId="0" xfId="0" applyNumberFormat="1" applyFont="1" applyAlignment="1" quotePrefix="1">
      <alignment horizontal="left"/>
    </xf>
    <xf numFmtId="180" fontId="14" fillId="0" borderId="0" xfId="0" applyNumberFormat="1" applyFont="1" applyAlignment="1">
      <alignment horizontal="left"/>
    </xf>
    <xf numFmtId="180" fontId="16" fillId="0" borderId="0" xfId="0" applyNumberFormat="1" applyFont="1" applyAlignment="1">
      <alignment horizontal="right"/>
    </xf>
    <xf numFmtId="180" fontId="11" fillId="0" borderId="0" xfId="0" applyNumberFormat="1" applyFont="1" applyAlignment="1" quotePrefix="1">
      <alignment horizontal="righ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centerContinuous"/>
    </xf>
    <xf numFmtId="180" fontId="19" fillId="0" borderId="0" xfId="0" applyNumberFormat="1" applyFont="1" applyAlignment="1">
      <alignment horizontal="right"/>
    </xf>
    <xf numFmtId="180" fontId="5" fillId="0" borderId="2" xfId="0" applyNumberFormat="1" applyFont="1" applyBorder="1" applyAlignment="1">
      <alignment horizontal="distributed" vertical="center"/>
    </xf>
    <xf numFmtId="180" fontId="21" fillId="0" borderId="2" xfId="0" applyNumberFormat="1" applyFont="1" applyBorder="1" applyAlignment="1">
      <alignment horizontal="distributed" vertical="center"/>
    </xf>
    <xf numFmtId="180" fontId="21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80" fontId="8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180" fontId="7" fillId="0" borderId="6" xfId="0" applyNumberFormat="1" applyFont="1" applyBorder="1" applyAlignment="1">
      <alignment horizontal="distributed"/>
    </xf>
    <xf numFmtId="180" fontId="15" fillId="0" borderId="6" xfId="0" applyNumberFormat="1" applyFont="1" applyBorder="1" applyAlignment="1">
      <alignment horizontal="center"/>
    </xf>
    <xf numFmtId="180" fontId="12" fillId="0" borderId="0" xfId="0" applyNumberFormat="1" applyFont="1" applyAlignment="1">
      <alignment horizontal="left" vertical="center" wrapText="1" indent="1"/>
    </xf>
    <xf numFmtId="180" fontId="9" fillId="0" borderId="0" xfId="0" applyNumberFormat="1" applyFont="1" applyAlignment="1">
      <alignment vertical="center"/>
    </xf>
    <xf numFmtId="180" fontId="15" fillId="0" borderId="0" xfId="0" applyNumberFormat="1" applyFont="1" applyAlignment="1">
      <alignment/>
    </xf>
    <xf numFmtId="180" fontId="15" fillId="0" borderId="4" xfId="0" applyNumberFormat="1" applyFont="1" applyBorder="1" applyAlignment="1">
      <alignment/>
    </xf>
    <xf numFmtId="180" fontId="8" fillId="0" borderId="4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 vertical="center"/>
    </xf>
    <xf numFmtId="180" fontId="27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 horizontal="center"/>
    </xf>
    <xf numFmtId="180" fontId="12" fillId="0" borderId="7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2" fillId="0" borderId="5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5" fillId="0" borderId="0" xfId="0" applyNumberFormat="1" applyFont="1" applyBorder="1" applyAlignment="1">
      <alignment horizontal="left"/>
    </xf>
    <xf numFmtId="180" fontId="10" fillId="0" borderId="4" xfId="0" applyNumberFormat="1" applyFont="1" applyBorder="1" applyAlignment="1">
      <alignment horizontal="left" vertical="center" wrapText="1" indent="2"/>
    </xf>
    <xf numFmtId="180" fontId="5" fillId="0" borderId="1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 quotePrefix="1">
      <alignment horizontal="center" vertical="distributed"/>
    </xf>
    <xf numFmtId="180" fontId="5" fillId="0" borderId="10" xfId="0" applyNumberFormat="1" applyFont="1" applyBorder="1" applyAlignment="1">
      <alignment/>
    </xf>
    <xf numFmtId="180" fontId="12" fillId="0" borderId="9" xfId="0" applyNumberFormat="1" applyFont="1" applyBorder="1" applyAlignment="1">
      <alignment horizontal="distributed" vertical="center"/>
    </xf>
    <xf numFmtId="180" fontId="5" fillId="0" borderId="10" xfId="0" applyNumberFormat="1" applyFont="1" applyBorder="1" applyAlignment="1">
      <alignment horizontal="distributed"/>
    </xf>
    <xf numFmtId="180" fontId="5" fillId="0" borderId="9" xfId="0" applyNumberFormat="1" applyFont="1" applyBorder="1" applyAlignment="1">
      <alignment horizontal="distributed" vertical="center"/>
    </xf>
    <xf numFmtId="180" fontId="5" fillId="0" borderId="5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F17" sqref="F17"/>
    </sheetView>
  </sheetViews>
  <sheetFormatPr defaultColWidth="9.00390625" defaultRowHeight="16.5"/>
  <cols>
    <col min="1" max="1" width="21.125" style="32" customWidth="1"/>
    <col min="2" max="2" width="18.875" style="32" customWidth="1"/>
    <col min="3" max="3" width="17.00390625" style="32" customWidth="1"/>
    <col min="4" max="4" width="14.875" style="32" customWidth="1"/>
    <col min="5" max="5" width="16.625" style="32" customWidth="1"/>
    <col min="6" max="16384" width="8.875" style="32" customWidth="1"/>
  </cols>
  <sheetData>
    <row r="1" spans="5:6" ht="15.75">
      <c r="E1" s="5"/>
      <c r="F1" s="36"/>
    </row>
    <row r="2" spans="5:6" ht="22.5" customHeight="1">
      <c r="E2" s="37"/>
      <c r="F2" s="36"/>
    </row>
    <row r="3" spans="1:5" s="38" customFormat="1" ht="24" customHeight="1">
      <c r="A3" s="57" t="s">
        <v>48</v>
      </c>
      <c r="B3" s="58"/>
      <c r="C3" s="58"/>
      <c r="D3" s="58"/>
      <c r="E3" s="58"/>
    </row>
    <row r="4" spans="1:5" s="38" customFormat="1" ht="20.25">
      <c r="A4" s="59"/>
      <c r="B4" s="59"/>
      <c r="C4" s="56"/>
      <c r="D4" s="39"/>
      <c r="E4" s="40" t="s">
        <v>19</v>
      </c>
    </row>
    <row r="5" spans="1:5" ht="20.25" customHeight="1">
      <c r="A5" s="60" t="s">
        <v>20</v>
      </c>
      <c r="B5" s="62" t="s">
        <v>21</v>
      </c>
      <c r="C5" s="63"/>
      <c r="D5" s="63"/>
      <c r="E5" s="63"/>
    </row>
    <row r="6" spans="1:5" s="44" customFormat="1" ht="21" customHeight="1">
      <c r="A6" s="61"/>
      <c r="B6" s="41" t="s">
        <v>22</v>
      </c>
      <c r="C6" s="41" t="s">
        <v>23</v>
      </c>
      <c r="D6" s="42" t="s">
        <v>24</v>
      </c>
      <c r="E6" s="43" t="s">
        <v>25</v>
      </c>
    </row>
    <row r="7" spans="1:5" s="45" customFormat="1" ht="15.75">
      <c r="A7" s="17"/>
      <c r="B7" s="17"/>
      <c r="C7" s="21" t="s">
        <v>60</v>
      </c>
      <c r="D7" s="17"/>
      <c r="E7" s="17"/>
    </row>
    <row r="8" spans="1:5" ht="15.75">
      <c r="A8" s="21"/>
      <c r="B8" s="21"/>
      <c r="C8" s="21"/>
      <c r="D8" s="17"/>
      <c r="E8" s="17"/>
    </row>
    <row r="9" spans="1:5" ht="15.75">
      <c r="A9" s="35" t="s">
        <v>61</v>
      </c>
      <c r="B9" s="17">
        <f>SUM(B11:B14)</f>
        <v>150000000</v>
      </c>
      <c r="C9" s="17">
        <f>SUM(C11:C14)</f>
        <v>225102371</v>
      </c>
      <c r="D9" s="17"/>
      <c r="E9" s="17">
        <f>SUM(E11:E14)</f>
        <v>225102371</v>
      </c>
    </row>
    <row r="10" spans="1:5" ht="15.75">
      <c r="A10" s="21" t="s">
        <v>60</v>
      </c>
      <c r="B10" s="21"/>
      <c r="C10" s="21" t="s">
        <v>60</v>
      </c>
      <c r="D10" s="21"/>
      <c r="E10" s="21" t="s">
        <v>60</v>
      </c>
    </row>
    <row r="11" spans="1:5" ht="15.75">
      <c r="A11" s="21" t="s">
        <v>62</v>
      </c>
      <c r="B11" s="21">
        <v>2000000</v>
      </c>
      <c r="C11" s="21">
        <v>3151931</v>
      </c>
      <c r="D11" s="21"/>
      <c r="E11" s="21">
        <f>C11+D11</f>
        <v>3151931</v>
      </c>
    </row>
    <row r="12" spans="1:5" ht="15.75">
      <c r="A12" s="21" t="s">
        <v>63</v>
      </c>
      <c r="B12" s="21"/>
      <c r="C12" s="21"/>
      <c r="D12" s="21"/>
      <c r="E12" s="21">
        <f>C12+D12</f>
        <v>0</v>
      </c>
    </row>
    <row r="13" spans="1:5" ht="15.75">
      <c r="A13" s="21" t="s">
        <v>64</v>
      </c>
      <c r="B13" s="21"/>
      <c r="C13" s="21"/>
      <c r="D13" s="21"/>
      <c r="E13" s="21">
        <f>C13+D13</f>
        <v>0</v>
      </c>
    </row>
    <row r="14" spans="1:5" ht="15.75">
      <c r="A14" s="21" t="s">
        <v>65</v>
      </c>
      <c r="B14" s="21">
        <v>148000000</v>
      </c>
      <c r="C14" s="21">
        <f>221929837+20603</f>
        <v>221950440</v>
      </c>
      <c r="D14" s="21"/>
      <c r="E14" s="21">
        <f>C14+D14</f>
        <v>221950440</v>
      </c>
    </row>
    <row r="15" spans="1:5" ht="15.75">
      <c r="A15" s="21"/>
      <c r="B15" s="21"/>
      <c r="C15" s="21"/>
      <c r="D15" s="21"/>
      <c r="E15" s="21"/>
    </row>
    <row r="16" spans="1:5" ht="15.75">
      <c r="A16" s="21"/>
      <c r="B16" s="21"/>
      <c r="C16" s="21"/>
      <c r="D16" s="21"/>
      <c r="E16" s="21"/>
    </row>
    <row r="17" spans="1:5" ht="15.75">
      <c r="A17" s="35" t="s">
        <v>66</v>
      </c>
      <c r="B17" s="17">
        <f>SUM(B19:B21)</f>
        <v>423626000</v>
      </c>
      <c r="C17" s="17">
        <f>SUM(C19:C21)</f>
        <v>375353321.54</v>
      </c>
      <c r="D17" s="17">
        <f>SUM(D19:D21)</f>
        <v>-19825126</v>
      </c>
      <c r="E17" s="17">
        <f>SUM(E19:E21)</f>
        <v>355528195.54</v>
      </c>
    </row>
    <row r="18" spans="1:5" ht="15.75">
      <c r="A18" s="21"/>
      <c r="B18" s="21"/>
      <c r="C18" s="21"/>
      <c r="D18" s="21"/>
      <c r="E18" s="21"/>
    </row>
    <row r="19" spans="1:5" ht="15.75">
      <c r="A19" s="21" t="s">
        <v>67</v>
      </c>
      <c r="B19" s="21">
        <v>141000</v>
      </c>
      <c r="C19" s="21">
        <v>54939</v>
      </c>
      <c r="D19" s="21"/>
      <c r="E19" s="21">
        <f>C19+D19</f>
        <v>54939</v>
      </c>
    </row>
    <row r="20" spans="1:5" ht="33.75" customHeight="1">
      <c r="A20" s="50" t="s">
        <v>68</v>
      </c>
      <c r="B20" s="51">
        <v>100000</v>
      </c>
      <c r="C20" s="51">
        <v>96263</v>
      </c>
      <c r="D20" s="51"/>
      <c r="E20" s="51">
        <f>C20+D20</f>
        <v>96263</v>
      </c>
    </row>
    <row r="21" spans="1:5" ht="15.75">
      <c r="A21" s="21" t="s">
        <v>69</v>
      </c>
      <c r="B21" s="21">
        <v>423385000</v>
      </c>
      <c r="C21" s="21">
        <v>375202119.54</v>
      </c>
      <c r="D21" s="21">
        <v>-19825126</v>
      </c>
      <c r="E21" s="21">
        <f>C21+D21</f>
        <v>355376993.54</v>
      </c>
    </row>
    <row r="22" spans="1:5" ht="15.75">
      <c r="A22" s="21"/>
      <c r="B22" s="21"/>
      <c r="C22" s="21"/>
      <c r="D22" s="21"/>
      <c r="E22" s="21"/>
    </row>
    <row r="23" spans="1:5" ht="15.75">
      <c r="A23" s="21"/>
      <c r="B23" s="21"/>
      <c r="C23" s="21"/>
      <c r="D23" s="21"/>
      <c r="E23" s="21"/>
    </row>
    <row r="24" spans="1:5" ht="15.75">
      <c r="A24" s="21"/>
      <c r="B24" s="21"/>
      <c r="C24" s="21"/>
      <c r="D24" s="21"/>
      <c r="E24" s="21"/>
    </row>
    <row r="25" spans="1:5" ht="15.75">
      <c r="A25" s="21"/>
      <c r="B25" s="21"/>
      <c r="C25" s="21"/>
      <c r="D25" s="21"/>
      <c r="E25" s="21"/>
    </row>
    <row r="26" spans="1:5" ht="15.75">
      <c r="A26" s="21"/>
      <c r="B26" s="21"/>
      <c r="C26" s="21"/>
      <c r="D26" s="21"/>
      <c r="E26" s="21"/>
    </row>
    <row r="27" spans="1:5" ht="15.75">
      <c r="A27" s="21"/>
      <c r="B27" s="21"/>
      <c r="C27" s="21"/>
      <c r="D27" s="21"/>
      <c r="E27" s="21"/>
    </row>
    <row r="28" spans="1:5" ht="15.75">
      <c r="A28" s="21"/>
      <c r="B28" s="21"/>
      <c r="C28" s="21"/>
      <c r="D28" s="21"/>
      <c r="E28" s="21"/>
    </row>
    <row r="29" spans="1:5" ht="15.75">
      <c r="A29" s="21"/>
      <c r="B29" s="21"/>
      <c r="C29" s="21"/>
      <c r="D29" s="21"/>
      <c r="E29" s="21"/>
    </row>
    <row r="30" spans="1:5" ht="15.75">
      <c r="A30" s="21"/>
      <c r="B30" s="21"/>
      <c r="C30" s="21"/>
      <c r="D30" s="21"/>
      <c r="E30" s="21"/>
    </row>
    <row r="31" spans="1:5" ht="15.75">
      <c r="A31" s="21"/>
      <c r="B31" s="21"/>
      <c r="C31" s="21"/>
      <c r="D31" s="21"/>
      <c r="E31" s="21"/>
    </row>
    <row r="32" spans="1:5" ht="15.75">
      <c r="A32" s="21"/>
      <c r="B32" s="21"/>
      <c r="C32" s="21"/>
      <c r="D32" s="21"/>
      <c r="E32" s="21"/>
    </row>
    <row r="33" spans="1:5" ht="15.75">
      <c r="A33" s="21"/>
      <c r="B33" s="21"/>
      <c r="C33" s="21"/>
      <c r="D33" s="21"/>
      <c r="E33" s="21"/>
    </row>
    <row r="34" spans="1:5" ht="15.75">
      <c r="A34" s="52"/>
      <c r="B34" s="17"/>
      <c r="C34" s="17"/>
      <c r="D34" s="21"/>
      <c r="E34" s="17"/>
    </row>
    <row r="35" spans="1:5" ht="15.75">
      <c r="A35" s="17"/>
      <c r="B35" s="21"/>
      <c r="C35" s="17"/>
      <c r="D35" s="21"/>
      <c r="E35" s="17"/>
    </row>
    <row r="36" spans="1:5" ht="15.75">
      <c r="A36" s="52"/>
      <c r="B36" s="17"/>
      <c r="C36" s="17"/>
      <c r="D36" s="21"/>
      <c r="E36" s="17"/>
    </row>
    <row r="37" spans="1:5" ht="15.75">
      <c r="A37" s="52"/>
      <c r="B37" s="21"/>
      <c r="C37" s="17"/>
      <c r="D37" s="21"/>
      <c r="E37" s="17"/>
    </row>
    <row r="38" spans="1:5" s="45" customFormat="1" ht="18.75" customHeight="1">
      <c r="A38" s="53" t="s">
        <v>70</v>
      </c>
      <c r="B38" s="54">
        <f>B9-B17</f>
        <v>-273626000</v>
      </c>
      <c r="C38" s="54">
        <f>C9-C17</f>
        <v>-150250950.54000002</v>
      </c>
      <c r="D38" s="54">
        <f>D9-D17</f>
        <v>19825126</v>
      </c>
      <c r="E38" s="54">
        <f>E9-E17</f>
        <v>-130425824.54000002</v>
      </c>
    </row>
    <row r="40" spans="1:3" ht="17.25" customHeight="1">
      <c r="A40" s="55"/>
      <c r="B40" s="55"/>
      <c r="C40" s="56"/>
    </row>
    <row r="50" ht="15.75">
      <c r="A50" s="32" t="s">
        <v>26</v>
      </c>
    </row>
  </sheetData>
  <mergeCells count="5">
    <mergeCell ref="A40:C40"/>
    <mergeCell ref="A3:E3"/>
    <mergeCell ref="A4:C4"/>
    <mergeCell ref="A5:A6"/>
    <mergeCell ref="B5:E5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="85" zoomScaleNormal="85" workbookViewId="0" topLeftCell="A1">
      <selection activeCell="E13" sqref="E13"/>
    </sheetView>
  </sheetViews>
  <sheetFormatPr defaultColWidth="9.00390625" defaultRowHeight="16.5"/>
  <cols>
    <col min="1" max="1" width="17.125" style="2" customWidth="1"/>
    <col min="2" max="2" width="7.625" style="2" customWidth="1"/>
    <col min="3" max="3" width="19.75390625" style="2" customWidth="1"/>
    <col min="4" max="4" width="16.875" style="2" customWidth="1"/>
    <col min="5" max="5" width="10.125" style="2" customWidth="1"/>
    <col min="6" max="6" width="16.875" style="2" customWidth="1"/>
    <col min="7" max="7" width="7.125" style="2" customWidth="1"/>
    <col min="8" max="8" width="17.625" style="2" customWidth="1"/>
    <col min="9" max="9" width="7.375" style="2" customWidth="1"/>
    <col min="10" max="10" width="17.375" style="2" customWidth="1"/>
    <col min="11" max="11" width="17.00390625" style="2" customWidth="1"/>
    <col min="12" max="12" width="13.875" style="2" customWidth="1"/>
    <col min="13" max="13" width="16.50390625" style="2" customWidth="1"/>
    <col min="14" max="14" width="7.125" style="2" customWidth="1"/>
    <col min="15" max="16384" width="9.00390625" style="2" customWidth="1"/>
  </cols>
  <sheetData>
    <row r="1" spans="1:14" ht="19.5">
      <c r="A1" s="1"/>
      <c r="F1" s="3" t="s">
        <v>12</v>
      </c>
      <c r="M1" s="4"/>
      <c r="N1" s="5"/>
    </row>
    <row r="2" ht="14.25" customHeight="1"/>
    <row r="3" spans="2:14" s="6" customFormat="1" ht="24" customHeight="1">
      <c r="B3" s="7"/>
      <c r="C3" s="7"/>
      <c r="D3" s="7"/>
      <c r="E3" s="7"/>
      <c r="F3" s="7"/>
      <c r="G3" s="8" t="s">
        <v>50</v>
      </c>
      <c r="H3" s="9" t="s">
        <v>49</v>
      </c>
      <c r="I3" s="10"/>
      <c r="J3" s="10"/>
      <c r="K3" s="10"/>
      <c r="L3" s="10"/>
      <c r="M3" s="10"/>
      <c r="N3" s="10"/>
    </row>
    <row r="4" spans="1:14" ht="27" customHeight="1">
      <c r="A4" s="1" t="s">
        <v>13</v>
      </c>
      <c r="E4" s="74" t="s">
        <v>47</v>
      </c>
      <c r="F4" s="74"/>
      <c r="G4" s="74"/>
      <c r="H4" s="64" t="s">
        <v>18</v>
      </c>
      <c r="I4" s="64"/>
      <c r="J4" s="64"/>
      <c r="M4" s="65" t="s">
        <v>58</v>
      </c>
      <c r="N4" s="65"/>
    </row>
    <row r="5" spans="1:14" s="11" customFormat="1" ht="24.75" customHeight="1">
      <c r="A5" s="66" t="s">
        <v>15</v>
      </c>
      <c r="B5" s="67"/>
      <c r="C5" s="68" t="s">
        <v>2</v>
      </c>
      <c r="D5" s="70" t="s">
        <v>46</v>
      </c>
      <c r="E5" s="72" t="s">
        <v>14</v>
      </c>
      <c r="F5" s="73" t="s">
        <v>16</v>
      </c>
      <c r="G5" s="66"/>
      <c r="H5" s="66" t="s">
        <v>15</v>
      </c>
      <c r="I5" s="67"/>
      <c r="J5" s="68" t="s">
        <v>2</v>
      </c>
      <c r="K5" s="70" t="s">
        <v>46</v>
      </c>
      <c r="L5" s="72" t="s">
        <v>14</v>
      </c>
      <c r="M5" s="73" t="s">
        <v>16</v>
      </c>
      <c r="N5" s="66"/>
    </row>
    <row r="6" spans="1:14" s="11" customFormat="1" ht="22.5" customHeight="1">
      <c r="A6" s="12" t="s">
        <v>17</v>
      </c>
      <c r="B6" s="13" t="s">
        <v>1</v>
      </c>
      <c r="C6" s="69"/>
      <c r="D6" s="71"/>
      <c r="E6" s="71"/>
      <c r="F6" s="14" t="s">
        <v>0</v>
      </c>
      <c r="G6" s="15" t="s">
        <v>1</v>
      </c>
      <c r="H6" s="12" t="s">
        <v>17</v>
      </c>
      <c r="I6" s="13" t="s">
        <v>1</v>
      </c>
      <c r="J6" s="69"/>
      <c r="K6" s="71"/>
      <c r="L6" s="71"/>
      <c r="M6" s="14" t="s">
        <v>0</v>
      </c>
      <c r="N6" s="15" t="s">
        <v>1</v>
      </c>
    </row>
    <row r="7" spans="2:14" s="11" customFormat="1" ht="16.5" customHeight="1">
      <c r="B7" s="16"/>
      <c r="C7" s="16"/>
      <c r="D7" s="16"/>
      <c r="E7" s="16"/>
      <c r="F7" s="16"/>
      <c r="G7" s="16"/>
      <c r="I7" s="16"/>
      <c r="J7" s="16"/>
      <c r="K7" s="16"/>
      <c r="L7" s="16"/>
      <c r="M7" s="16"/>
      <c r="N7" s="16"/>
    </row>
    <row r="8" spans="1:14" s="20" customFormat="1" ht="15.75">
      <c r="A8" s="17">
        <f>A10+A21+A31</f>
        <v>1259870875.95</v>
      </c>
      <c r="B8" s="33">
        <v>100</v>
      </c>
      <c r="C8" s="18" t="s">
        <v>4</v>
      </c>
      <c r="D8" s="17">
        <f>D10+D21+D31</f>
        <v>823483490.25</v>
      </c>
      <c r="E8" s="17"/>
      <c r="F8" s="17">
        <f>F10+F21+F31</f>
        <v>823483490.25</v>
      </c>
      <c r="G8" s="33">
        <v>100</v>
      </c>
      <c r="H8" s="17">
        <f>H10+H17+H22</f>
        <v>461947549</v>
      </c>
      <c r="I8" s="17">
        <f aca="true" t="shared" si="0" ref="I8:I13">+H8/+H$52*100</f>
        <v>36.66626142553463</v>
      </c>
      <c r="J8" s="19" t="s">
        <v>27</v>
      </c>
      <c r="K8" s="17">
        <f>K10+K17+K22</f>
        <v>407579580</v>
      </c>
      <c r="L8" s="17">
        <f>L10+L17+L22</f>
        <v>-19825126</v>
      </c>
      <c r="M8" s="17">
        <f>K8+L8</f>
        <v>387754454</v>
      </c>
      <c r="N8" s="17">
        <f aca="true" t="shared" si="1" ref="N8:N13">+M8/+M$52*100</f>
        <v>47.08709507731385</v>
      </c>
    </row>
    <row r="9" spans="1:14" s="11" customFormat="1" ht="15.75">
      <c r="A9" s="21"/>
      <c r="B9" s="21"/>
      <c r="D9" s="21"/>
      <c r="E9" s="21"/>
      <c r="F9" s="21"/>
      <c r="G9" s="21">
        <f>+F9/+F$52*100</f>
        <v>0</v>
      </c>
      <c r="H9" s="21"/>
      <c r="I9" s="17">
        <f t="shared" si="0"/>
        <v>0</v>
      </c>
      <c r="K9" s="21"/>
      <c r="L9" s="21"/>
      <c r="M9" s="21"/>
      <c r="N9" s="17">
        <f t="shared" si="1"/>
        <v>0</v>
      </c>
    </row>
    <row r="10" spans="1:14" s="23" customFormat="1" ht="15.75">
      <c r="A10" s="26">
        <f>SUM(A12:A17)</f>
        <v>520221577.35</v>
      </c>
      <c r="B10" s="17">
        <f>+A10/+A$52*100</f>
        <v>41.291658318375625</v>
      </c>
      <c r="C10" s="34" t="s">
        <v>5</v>
      </c>
      <c r="D10" s="26">
        <f>SUM(D12:D17)</f>
        <v>111536678.85</v>
      </c>
      <c r="E10" s="26"/>
      <c r="F10" s="17">
        <f>D10+E10</f>
        <v>111536678.85</v>
      </c>
      <c r="G10" s="17">
        <f>+F10/+F$52*100</f>
        <v>13.544494840587362</v>
      </c>
      <c r="H10" s="26">
        <f>SUM(H12:H13)</f>
        <v>79504308</v>
      </c>
      <c r="I10" s="17">
        <f t="shared" si="0"/>
        <v>6.310512411841423</v>
      </c>
      <c r="J10" s="34" t="s">
        <v>28</v>
      </c>
      <c r="K10" s="26">
        <f>SUM(K12:K13)</f>
        <v>67528387</v>
      </c>
      <c r="L10" s="26">
        <f>SUM(L12:L13)</f>
        <v>-19825126</v>
      </c>
      <c r="M10" s="17">
        <f>K10+L10</f>
        <v>47703261</v>
      </c>
      <c r="N10" s="17">
        <f t="shared" si="1"/>
        <v>5.792861856346124</v>
      </c>
    </row>
    <row r="11" spans="1:14" s="11" customFormat="1" ht="15.75">
      <c r="A11" s="21"/>
      <c r="B11" s="21"/>
      <c r="D11" s="21"/>
      <c r="E11" s="21"/>
      <c r="F11" s="21"/>
      <c r="G11" s="21"/>
      <c r="H11" s="21"/>
      <c r="I11" s="21">
        <f t="shared" si="0"/>
        <v>0</v>
      </c>
      <c r="K11" s="21"/>
      <c r="L11" s="21"/>
      <c r="M11" s="21"/>
      <c r="N11" s="21">
        <f t="shared" si="1"/>
        <v>0</v>
      </c>
    </row>
    <row r="12" spans="1:14" s="11" customFormat="1" ht="15.75">
      <c r="A12" s="21">
        <v>401835740</v>
      </c>
      <c r="B12" s="21">
        <f>+A12/+A$52*100</f>
        <v>31.894993976823027</v>
      </c>
      <c r="C12" s="1" t="s">
        <v>6</v>
      </c>
      <c r="D12" s="21">
        <v>94140825</v>
      </c>
      <c r="E12" s="21"/>
      <c r="F12" s="21">
        <f>D12+E12</f>
        <v>94140825</v>
      </c>
      <c r="G12" s="21">
        <f>+F12/+F$52*100</f>
        <v>11.43202336350665</v>
      </c>
      <c r="H12" s="21">
        <v>77673661</v>
      </c>
      <c r="I12" s="21">
        <f t="shared" si="0"/>
        <v>6.165208076695204</v>
      </c>
      <c r="J12" s="1" t="s">
        <v>29</v>
      </c>
      <c r="K12" s="21">
        <v>67401104</v>
      </c>
      <c r="L12" s="21">
        <v>-19825126</v>
      </c>
      <c r="M12" s="21">
        <f>K12+L12</f>
        <v>47575978</v>
      </c>
      <c r="N12" s="21">
        <f t="shared" si="1"/>
        <v>5.777405201597483</v>
      </c>
    </row>
    <row r="13" spans="1:14" s="11" customFormat="1" ht="15.75">
      <c r="A13" s="21"/>
      <c r="B13" s="21">
        <f>+A13/+A$52*100</f>
        <v>0</v>
      </c>
      <c r="C13" s="21" t="s">
        <v>38</v>
      </c>
      <c r="D13" s="21"/>
      <c r="E13" s="21"/>
      <c r="F13" s="21">
        <f>D13+E13</f>
        <v>0</v>
      </c>
      <c r="G13" s="21">
        <f>+F13/+F$52*100</f>
        <v>0</v>
      </c>
      <c r="H13" s="21">
        <v>1830647</v>
      </c>
      <c r="I13" s="21">
        <f t="shared" si="0"/>
        <v>0.14530433514621957</v>
      </c>
      <c r="J13" s="27" t="s">
        <v>53</v>
      </c>
      <c r="K13" s="21">
        <v>127283</v>
      </c>
      <c r="L13" s="21"/>
      <c r="M13" s="21">
        <f>K13+L13</f>
        <v>127283</v>
      </c>
      <c r="N13" s="21">
        <f t="shared" si="1"/>
        <v>0.015456654748640844</v>
      </c>
    </row>
    <row r="14" spans="1:14" s="11" customFormat="1" ht="15.75">
      <c r="A14" s="21">
        <v>16780559.02</v>
      </c>
      <c r="B14" s="21">
        <f>+A14/+A$52*100</f>
        <v>1.3319268934879294</v>
      </c>
      <c r="C14" s="1" t="s">
        <v>7</v>
      </c>
      <c r="D14" s="21">
        <v>17049221</v>
      </c>
      <c r="E14" s="21"/>
      <c r="F14" s="21">
        <f>D14+E14</f>
        <v>17049221</v>
      </c>
      <c r="G14" s="21">
        <f>+F14/+F$52*100</f>
        <v>2.0703779980851897</v>
      </c>
      <c r="H14" s="21"/>
      <c r="I14" s="21"/>
      <c r="K14" s="21"/>
      <c r="L14" s="21"/>
      <c r="M14" s="21"/>
      <c r="N14" s="21"/>
    </row>
    <row r="15" spans="1:14" s="11" customFormat="1" ht="15.75">
      <c r="A15" s="21">
        <v>98285441.48</v>
      </c>
      <c r="B15" s="21">
        <f>+A15/+A$52*100</f>
        <v>7.8012313290350725</v>
      </c>
      <c r="C15" s="27" t="s">
        <v>51</v>
      </c>
      <c r="D15" s="21"/>
      <c r="E15" s="21"/>
      <c r="F15" s="21"/>
      <c r="G15" s="21"/>
      <c r="H15" s="21"/>
      <c r="I15" s="21"/>
      <c r="K15" s="21"/>
      <c r="L15" s="21"/>
      <c r="M15" s="21"/>
      <c r="N15" s="21"/>
    </row>
    <row r="16" spans="1:14" s="11" customFormat="1" ht="15.75">
      <c r="A16" s="21">
        <v>3305157</v>
      </c>
      <c r="B16" s="21">
        <f>+A16/+A$52*100</f>
        <v>0.2623409321616202</v>
      </c>
      <c r="C16" s="21" t="s">
        <v>39</v>
      </c>
      <c r="D16" s="21">
        <v>333554</v>
      </c>
      <c r="E16" s="21"/>
      <c r="F16" s="21">
        <f>D16+E16</f>
        <v>333554</v>
      </c>
      <c r="G16" s="21">
        <f>+F16/+F$52*100</f>
        <v>0.040505244361212014</v>
      </c>
      <c r="H16" s="21"/>
      <c r="I16" s="21">
        <f>+H16/+H$52*100</f>
        <v>0</v>
      </c>
      <c r="J16" s="1"/>
      <c r="K16" s="21"/>
      <c r="L16" s="21"/>
      <c r="M16" s="21"/>
      <c r="N16" s="21">
        <f>+M16/+M$52*100</f>
        <v>0</v>
      </c>
    </row>
    <row r="17" spans="1:14" s="11" customFormat="1" ht="15.75">
      <c r="A17" s="21">
        <v>14679.85</v>
      </c>
      <c r="B17" s="21"/>
      <c r="C17" s="11" t="s">
        <v>52</v>
      </c>
      <c r="D17" s="21">
        <v>13078.85</v>
      </c>
      <c r="E17" s="21"/>
      <c r="F17" s="21">
        <f>D17+E17</f>
        <v>13078.85</v>
      </c>
      <c r="G17" s="21"/>
      <c r="H17" s="17">
        <f>H19</f>
        <v>380434809</v>
      </c>
      <c r="I17" s="17">
        <f>+H17/+H$52*100</f>
        <v>30.196333311787598</v>
      </c>
      <c r="J17" s="23" t="s">
        <v>30</v>
      </c>
      <c r="K17" s="17">
        <f>K19</f>
        <v>338613493</v>
      </c>
      <c r="L17" s="17"/>
      <c r="M17" s="17">
        <f>K17+L17</f>
        <v>338613493</v>
      </c>
      <c r="N17" s="17">
        <f>+M17/+M$52*100</f>
        <v>41.1196456284996</v>
      </c>
    </row>
    <row r="18" spans="1:14" s="23" customFormat="1" ht="15.75">
      <c r="A18" s="21" t="s">
        <v>8</v>
      </c>
      <c r="B18" s="21"/>
      <c r="C18" s="24" t="s">
        <v>8</v>
      </c>
      <c r="D18" s="21" t="s">
        <v>8</v>
      </c>
      <c r="E18" s="21"/>
      <c r="F18" s="21" t="s">
        <v>8</v>
      </c>
      <c r="G18" s="21"/>
      <c r="H18" s="21"/>
      <c r="I18" s="21">
        <f>+H18/+H$52*100</f>
        <v>0</v>
      </c>
      <c r="J18" s="11"/>
      <c r="K18" s="21"/>
      <c r="L18" s="21"/>
      <c r="M18" s="21"/>
      <c r="N18" s="21">
        <f>+M18/+M$52*100</f>
        <v>0</v>
      </c>
    </row>
    <row r="19" spans="8:14" s="11" customFormat="1" ht="15.75">
      <c r="H19" s="21">
        <v>380434809</v>
      </c>
      <c r="I19" s="21">
        <f>+H19/+H$52*100</f>
        <v>30.196333311787598</v>
      </c>
      <c r="J19" s="11" t="s">
        <v>31</v>
      </c>
      <c r="K19" s="21">
        <v>338613493</v>
      </c>
      <c r="L19" s="21"/>
      <c r="M19" s="21">
        <f>K19+L19</f>
        <v>338613493</v>
      </c>
      <c r="N19" s="21">
        <f>+M19/+M$52*100</f>
        <v>41.1196456284996</v>
      </c>
    </row>
    <row r="20" spans="8:14" s="11" customFormat="1" ht="15.75">
      <c r="H20" s="21" t="s">
        <v>8</v>
      </c>
      <c r="I20" s="21"/>
      <c r="J20" s="24" t="s">
        <v>8</v>
      </c>
      <c r="K20" s="21" t="s">
        <v>8</v>
      </c>
      <c r="L20" s="21"/>
      <c r="M20" s="21" t="s">
        <v>8</v>
      </c>
      <c r="N20" s="21"/>
    </row>
    <row r="21" spans="1:7" s="11" customFormat="1" ht="15.75">
      <c r="A21" s="26">
        <f>SUM(A23:A27)</f>
        <v>713436330.85</v>
      </c>
      <c r="B21" s="17">
        <f>+A21/+A$52*100</f>
        <v>56.62773419633472</v>
      </c>
      <c r="C21" s="35" t="s">
        <v>9</v>
      </c>
      <c r="D21" s="26">
        <f>SUM(D23:D27)</f>
        <v>707871260.65</v>
      </c>
      <c r="E21" s="26"/>
      <c r="F21" s="17">
        <f>D21+E21</f>
        <v>707871260.65</v>
      </c>
      <c r="G21" s="17">
        <f>+F21/+F$52*100</f>
        <v>85.96058925663445</v>
      </c>
    </row>
    <row r="22" spans="1:14" s="11" customFormat="1" ht="15.75">
      <c r="A22" s="21"/>
      <c r="B22" s="21"/>
      <c r="C22" s="1"/>
      <c r="D22" s="21"/>
      <c r="E22" s="21"/>
      <c r="F22" s="21"/>
      <c r="G22" s="21"/>
      <c r="H22" s="26">
        <f>H24+H25</f>
        <v>2008432</v>
      </c>
      <c r="I22" s="17">
        <f>+H22/+H$52*100</f>
        <v>0.15941570190560608</v>
      </c>
      <c r="J22" s="35" t="s">
        <v>32</v>
      </c>
      <c r="K22" s="26">
        <f>SUM(K24:K25)</f>
        <v>1437700</v>
      </c>
      <c r="L22" s="26"/>
      <c r="M22" s="17">
        <f>K22+L22</f>
        <v>1437700</v>
      </c>
      <c r="N22" s="17">
        <f>+M22/+M$52*100</f>
        <v>0.17458759246812963</v>
      </c>
    </row>
    <row r="23" spans="1:14" s="11" customFormat="1" ht="15.75">
      <c r="A23" s="21">
        <v>631070546</v>
      </c>
      <c r="B23" s="21">
        <f>+A23/+A$52*100</f>
        <v>50.09009717159658</v>
      </c>
      <c r="C23" s="11" t="s">
        <v>10</v>
      </c>
      <c r="D23" s="21">
        <v>631070546</v>
      </c>
      <c r="E23" s="21"/>
      <c r="F23" s="21">
        <f>D23+E23</f>
        <v>631070546</v>
      </c>
      <c r="G23" s="21">
        <f>+F23/+F$52*100</f>
        <v>76.63426813917232</v>
      </c>
      <c r="H23" s="26"/>
      <c r="I23" s="17"/>
      <c r="J23" s="35"/>
      <c r="K23" s="26"/>
      <c r="L23" s="26"/>
      <c r="M23" s="17"/>
      <c r="N23" s="17"/>
    </row>
    <row r="24" spans="1:14" s="11" customFormat="1" ht="15.75">
      <c r="A24" s="21">
        <v>74709833.85</v>
      </c>
      <c r="B24" s="21">
        <f>+A24/+A$52*100</f>
        <v>5.92995959158635</v>
      </c>
      <c r="C24" s="27" t="s">
        <v>40</v>
      </c>
      <c r="D24" s="21">
        <v>71478686.85</v>
      </c>
      <c r="E24" s="21"/>
      <c r="F24" s="21">
        <f>D24+E24</f>
        <v>71478686.85</v>
      </c>
      <c r="G24" s="21">
        <f>+F24/+F$52*100</f>
        <v>8.680038846716878</v>
      </c>
      <c r="H24" s="21"/>
      <c r="I24" s="21">
        <f>+H24/+H$52*100</f>
        <v>0</v>
      </c>
      <c r="J24" s="27"/>
      <c r="K24" s="21">
        <v>0</v>
      </c>
      <c r="L24" s="21"/>
      <c r="M24" s="21"/>
      <c r="N24" s="21">
        <f>+M24/+M$52*100</f>
        <v>0</v>
      </c>
    </row>
    <row r="25" spans="1:14" s="11" customFormat="1" ht="15.75">
      <c r="A25" s="21">
        <v>6097362</v>
      </c>
      <c r="B25" s="21">
        <f>+A25/+A$52*100</f>
        <v>0.4839672157198102</v>
      </c>
      <c r="C25" s="21" t="s">
        <v>41</v>
      </c>
      <c r="D25" s="21">
        <v>4194261.8</v>
      </c>
      <c r="F25" s="21">
        <f>D25+E25</f>
        <v>4194261.8</v>
      </c>
      <c r="G25" s="21">
        <f>+F25/+F$52*100</f>
        <v>0.5093316198393572</v>
      </c>
      <c r="H25" s="21">
        <v>2008432</v>
      </c>
      <c r="I25" s="21">
        <f>+H25/+H$52*100</f>
        <v>0.15941570190560608</v>
      </c>
      <c r="J25" s="11" t="s">
        <v>33</v>
      </c>
      <c r="K25" s="21">
        <v>1437700</v>
      </c>
      <c r="L25" s="21"/>
      <c r="M25" s="21">
        <f>K25+L25</f>
        <v>1437700</v>
      </c>
      <c r="N25" s="21">
        <f>+M25/+M$52*100</f>
        <v>0.17458759246812963</v>
      </c>
    </row>
    <row r="26" spans="1:14" s="11" customFormat="1" ht="15.75">
      <c r="A26" s="21">
        <v>380355</v>
      </c>
      <c r="B26" s="21">
        <f>+A26/+A$52*100</f>
        <v>0.030189998614992587</v>
      </c>
      <c r="C26" s="21" t="s">
        <v>42</v>
      </c>
      <c r="D26" s="21">
        <v>352395</v>
      </c>
      <c r="F26" s="21">
        <f>D26+E26</f>
        <v>352395</v>
      </c>
      <c r="G26" s="21">
        <f>+F26/+F$52*100</f>
        <v>0.042793207656539295</v>
      </c>
      <c r="H26" s="21"/>
      <c r="I26" s="21">
        <f>+H26/+H$52*100</f>
        <v>0</v>
      </c>
      <c r="J26" s="21"/>
      <c r="K26" s="21"/>
      <c r="L26" s="21"/>
      <c r="M26" s="21">
        <f>K26-L26</f>
        <v>0</v>
      </c>
      <c r="N26" s="21">
        <f>+M26/+M$52*100</f>
        <v>0</v>
      </c>
    </row>
    <row r="27" spans="1:14" s="11" customFormat="1" ht="15.75">
      <c r="A27" s="21">
        <v>1178234</v>
      </c>
      <c r="B27" s="21">
        <f>+A27/+A$52*100</f>
        <v>0.09352021881699249</v>
      </c>
      <c r="C27" s="21" t="s">
        <v>43</v>
      </c>
      <c r="D27" s="21">
        <v>775371</v>
      </c>
      <c r="F27" s="21">
        <f>D27+E27</f>
        <v>775371</v>
      </c>
      <c r="G27" s="21">
        <f>+F27/+F$52*100</f>
        <v>0.09415744324936087</v>
      </c>
      <c r="H27" s="21" t="s">
        <v>12</v>
      </c>
      <c r="I27" s="21"/>
      <c r="J27" s="24" t="s">
        <v>8</v>
      </c>
      <c r="K27" s="21" t="s">
        <v>12</v>
      </c>
      <c r="L27" s="21"/>
      <c r="M27" s="21" t="s">
        <v>12</v>
      </c>
      <c r="N27" s="21"/>
    </row>
    <row r="28" spans="8:14" s="11" customFormat="1" ht="15.75">
      <c r="H28" s="17">
        <f>H30+H39+H34</f>
        <v>797923326.9499999</v>
      </c>
      <c r="I28" s="17">
        <f aca="true" t="shared" si="2" ref="I28:I42">+H28/+H$52*100</f>
        <v>63.33373857446538</v>
      </c>
      <c r="J28" s="25" t="s">
        <v>34</v>
      </c>
      <c r="K28" s="17">
        <f>K30+K39+K34</f>
        <v>415903910.25</v>
      </c>
      <c r="L28" s="17">
        <f>L30+L39+L34</f>
        <v>19825126</v>
      </c>
      <c r="M28" s="17">
        <f>K28+L28</f>
        <v>435729036.25</v>
      </c>
      <c r="N28" s="17">
        <f aca="true" t="shared" si="3" ref="N28:N42">+M28/+M$52*100</f>
        <v>52.91290492268615</v>
      </c>
    </row>
    <row r="29" spans="8:14" s="23" customFormat="1" ht="15.75">
      <c r="H29" s="21"/>
      <c r="I29" s="21">
        <f t="shared" si="2"/>
        <v>0</v>
      </c>
      <c r="J29" s="11"/>
      <c r="K29" s="21"/>
      <c r="L29" s="21"/>
      <c r="M29" s="21"/>
      <c r="N29" s="21">
        <f t="shared" si="3"/>
        <v>0</v>
      </c>
    </row>
    <row r="30" spans="8:14" s="11" customFormat="1" ht="15.75">
      <c r="H30" s="26">
        <f>H32</f>
        <v>392598000</v>
      </c>
      <c r="I30" s="17">
        <f t="shared" si="2"/>
        <v>31.161764867686404</v>
      </c>
      <c r="J30" s="23" t="s">
        <v>35</v>
      </c>
      <c r="K30" s="26">
        <f>K32</f>
        <v>392598000</v>
      </c>
      <c r="L30" s="17"/>
      <c r="M30" s="17">
        <f>K30+L30</f>
        <v>392598000</v>
      </c>
      <c r="N30" s="17">
        <f t="shared" si="3"/>
        <v>47.675272746611085</v>
      </c>
    </row>
    <row r="31" spans="1:14" s="11" customFormat="1" ht="15.75">
      <c r="A31" s="26">
        <f>SUM(A34:A35)</f>
        <v>26212967.75</v>
      </c>
      <c r="B31" s="17">
        <f>+A31/+A$52*100</f>
        <v>2.0806074852896517</v>
      </c>
      <c r="C31" s="34" t="s">
        <v>11</v>
      </c>
      <c r="D31" s="26">
        <f>SUM(D34:D35)</f>
        <v>4075550.75</v>
      </c>
      <c r="F31" s="17">
        <f>D31+E31</f>
        <v>4075550.75</v>
      </c>
      <c r="G31" s="17">
        <f>+F31/+F$52*100</f>
        <v>0.4949159027781735</v>
      </c>
      <c r="H31" s="22"/>
      <c r="I31" s="21">
        <f t="shared" si="2"/>
        <v>0</v>
      </c>
      <c r="K31" s="22"/>
      <c r="L31" s="21"/>
      <c r="M31" s="22"/>
      <c r="N31" s="21">
        <f t="shared" si="3"/>
        <v>0</v>
      </c>
    </row>
    <row r="32" spans="1:14" s="11" customFormat="1" ht="15.75">
      <c r="A32" s="21"/>
      <c r="B32" s="21"/>
      <c r="C32" s="11" t="s">
        <v>8</v>
      </c>
      <c r="D32" s="21"/>
      <c r="E32" s="21"/>
      <c r="F32" s="21" t="s">
        <v>8</v>
      </c>
      <c r="G32" s="21"/>
      <c r="H32" s="21">
        <v>392598000</v>
      </c>
      <c r="I32" s="21">
        <f t="shared" si="2"/>
        <v>31.161764867686404</v>
      </c>
      <c r="J32" s="11" t="s">
        <v>36</v>
      </c>
      <c r="K32" s="21">
        <v>392598000</v>
      </c>
      <c r="L32" s="21"/>
      <c r="M32" s="21">
        <f>K32+L32</f>
        <v>392598000</v>
      </c>
      <c r="N32" s="21">
        <f t="shared" si="3"/>
        <v>47.675272746611085</v>
      </c>
    </row>
    <row r="33" spans="1:14" s="11" customFormat="1" ht="15.75">
      <c r="A33" s="21"/>
      <c r="B33" s="21"/>
      <c r="D33" s="21"/>
      <c r="E33" s="21"/>
      <c r="F33" s="21"/>
      <c r="G33" s="21"/>
      <c r="H33" s="21"/>
      <c r="I33" s="21"/>
      <c r="K33" s="21"/>
      <c r="L33" s="21"/>
      <c r="M33" s="21"/>
      <c r="N33" s="21"/>
    </row>
    <row r="34" spans="1:14" s="11" customFormat="1" ht="15.75">
      <c r="A34" s="21">
        <v>20379090.75</v>
      </c>
      <c r="B34" s="21">
        <f>+A34/+A$52*100</f>
        <v>1.6175539207248706</v>
      </c>
      <c r="C34" s="21" t="s">
        <v>44</v>
      </c>
      <c r="D34" s="21">
        <v>165740.75</v>
      </c>
      <c r="F34" s="21">
        <f>D34+E34</f>
        <v>165740.75</v>
      </c>
      <c r="G34" s="21">
        <f>+F34/+F$52*100</f>
        <v>0.020126784806539722</v>
      </c>
      <c r="H34" s="17">
        <f>H36</f>
        <v>600658.16</v>
      </c>
      <c r="I34" s="17">
        <f t="shared" si="2"/>
        <v>0.04767616836503793</v>
      </c>
      <c r="J34" s="23" t="s">
        <v>59</v>
      </c>
      <c r="K34" s="17">
        <v>600658.16</v>
      </c>
      <c r="L34" s="21"/>
      <c r="M34" s="17">
        <f>K34+L34</f>
        <v>600658.16</v>
      </c>
      <c r="N34" s="17">
        <f t="shared" si="3"/>
        <v>0.07294112961726132</v>
      </c>
    </row>
    <row r="35" spans="1:14" s="11" customFormat="1" ht="15.75">
      <c r="A35" s="21">
        <v>5833877</v>
      </c>
      <c r="B35" s="21">
        <f>+A35/+A$52*100</f>
        <v>0.4630535645647806</v>
      </c>
      <c r="C35" s="21" t="s">
        <v>45</v>
      </c>
      <c r="D35" s="21">
        <v>3909810</v>
      </c>
      <c r="E35" s="21"/>
      <c r="F35" s="21">
        <f>D35+E35</f>
        <v>3909810</v>
      </c>
      <c r="G35" s="21">
        <f>+F35/+F$52*100</f>
        <v>0.4747891179716338</v>
      </c>
      <c r="H35" s="21"/>
      <c r="I35" s="21"/>
      <c r="K35" s="21"/>
      <c r="L35" s="21"/>
      <c r="M35" s="21"/>
      <c r="N35" s="21"/>
    </row>
    <row r="36" spans="1:14" s="11" customFormat="1" ht="15.75">
      <c r="A36" s="21"/>
      <c r="B36" s="21"/>
      <c r="D36" s="21"/>
      <c r="E36" s="21"/>
      <c r="F36" s="21"/>
      <c r="G36" s="21"/>
      <c r="H36" s="21">
        <v>600658.16</v>
      </c>
      <c r="I36" s="21">
        <f t="shared" si="2"/>
        <v>0.04767616836503793</v>
      </c>
      <c r="J36" s="11" t="s">
        <v>57</v>
      </c>
      <c r="K36" s="21">
        <v>600658.16</v>
      </c>
      <c r="L36" s="21"/>
      <c r="M36" s="21">
        <f>K36+L36</f>
        <v>600658.16</v>
      </c>
      <c r="N36" s="21">
        <f t="shared" si="3"/>
        <v>0.07294112961726132</v>
      </c>
    </row>
    <row r="37" spans="1:14" s="11" customFormat="1" ht="15.75">
      <c r="A37" s="21">
        <v>0</v>
      </c>
      <c r="B37" s="21">
        <f>+A37/+A$52*100</f>
        <v>0</v>
      </c>
      <c r="C37" s="27"/>
      <c r="D37" s="21">
        <v>0</v>
      </c>
      <c r="E37" s="21"/>
      <c r="F37" s="21">
        <f>D37+E37</f>
        <v>0</v>
      </c>
      <c r="G37" s="21">
        <f aca="true" t="shared" si="4" ref="G37:G42">+F37/+F$52*100</f>
        <v>0</v>
      </c>
      <c r="H37" s="21"/>
      <c r="I37" s="21">
        <f t="shared" si="2"/>
        <v>0</v>
      </c>
      <c r="K37" s="21">
        <v>0</v>
      </c>
      <c r="L37" s="21"/>
      <c r="M37" s="21">
        <f>K37-L37</f>
        <v>0</v>
      </c>
      <c r="N37" s="21">
        <f t="shared" si="3"/>
        <v>0</v>
      </c>
    </row>
    <row r="38" spans="8:14" s="11" customFormat="1" ht="15.75">
      <c r="H38" s="21"/>
      <c r="I38" s="21">
        <f t="shared" si="2"/>
        <v>0</v>
      </c>
      <c r="J38" s="24"/>
      <c r="K38" s="21"/>
      <c r="L38" s="21"/>
      <c r="M38" s="21"/>
      <c r="N38" s="21">
        <f t="shared" si="3"/>
        <v>0</v>
      </c>
    </row>
    <row r="39" spans="8:14" s="11" customFormat="1" ht="15.75">
      <c r="H39" s="17">
        <f>H41+H42</f>
        <v>404724668.79</v>
      </c>
      <c r="I39" s="17">
        <f t="shared" si="2"/>
        <v>32.12429753841395</v>
      </c>
      <c r="J39" s="35" t="s">
        <v>54</v>
      </c>
      <c r="K39" s="17">
        <f>K41+K42</f>
        <v>22705252.09</v>
      </c>
      <c r="L39" s="17">
        <f>L41+L42</f>
        <v>19825126</v>
      </c>
      <c r="M39" s="17">
        <f>K39+L39</f>
        <v>42530378.09</v>
      </c>
      <c r="N39" s="17">
        <f t="shared" si="3"/>
        <v>5.164691046457808</v>
      </c>
    </row>
    <row r="40" spans="4:14" s="11" customFormat="1" ht="15.75">
      <c r="D40" s="21"/>
      <c r="E40" s="21"/>
      <c r="F40" s="21">
        <f>D40-E40</f>
        <v>0</v>
      </c>
      <c r="G40" s="21">
        <f t="shared" si="4"/>
        <v>0</v>
      </c>
      <c r="H40" s="21"/>
      <c r="I40" s="21">
        <f t="shared" si="2"/>
        <v>0</v>
      </c>
      <c r="J40" s="24"/>
      <c r="K40" s="21"/>
      <c r="L40" s="21"/>
      <c r="M40" s="21"/>
      <c r="N40" s="21">
        <f t="shared" si="3"/>
        <v>0</v>
      </c>
    </row>
    <row r="41" spans="1:14" s="11" customFormat="1" ht="15.75">
      <c r="A41" s="21">
        <v>0</v>
      </c>
      <c r="B41" s="21">
        <f>+A41/+A$52*100</f>
        <v>0</v>
      </c>
      <c r="D41" s="21"/>
      <c r="E41" s="21"/>
      <c r="F41" s="21">
        <f>D41-E41</f>
        <v>0</v>
      </c>
      <c r="G41" s="21">
        <f t="shared" si="4"/>
        <v>0</v>
      </c>
      <c r="H41" s="21">
        <v>344321978.8</v>
      </c>
      <c r="I41" s="21">
        <f t="shared" si="2"/>
        <v>27.329941930784425</v>
      </c>
      <c r="J41" s="27" t="s">
        <v>55</v>
      </c>
      <c r="K41" s="21">
        <v>22705252.09</v>
      </c>
      <c r="L41" s="21">
        <v>19825126</v>
      </c>
      <c r="M41" s="21">
        <f>K41+L41</f>
        <v>42530378.09</v>
      </c>
      <c r="N41" s="21">
        <f t="shared" si="3"/>
        <v>5.164691046457808</v>
      </c>
    </row>
    <row r="42" spans="1:14" s="11" customFormat="1" ht="15.75">
      <c r="A42" s="21"/>
      <c r="B42" s="21"/>
      <c r="C42" s="24"/>
      <c r="D42" s="21"/>
      <c r="E42" s="21"/>
      <c r="F42" s="21"/>
      <c r="G42" s="21">
        <f t="shared" si="4"/>
        <v>0</v>
      </c>
      <c r="H42" s="21">
        <v>60402689.99</v>
      </c>
      <c r="I42" s="21">
        <f t="shared" si="2"/>
        <v>4.794355607629522</v>
      </c>
      <c r="J42" s="27" t="s">
        <v>56</v>
      </c>
      <c r="K42" s="21"/>
      <c r="L42" s="21"/>
      <c r="M42" s="21">
        <f>K42-L42</f>
        <v>0</v>
      </c>
      <c r="N42" s="21">
        <f t="shared" si="3"/>
        <v>0</v>
      </c>
    </row>
    <row r="43" spans="8:14" s="11" customFormat="1" ht="15.75">
      <c r="H43" s="21"/>
      <c r="I43" s="21"/>
      <c r="J43" s="24"/>
      <c r="K43" s="21"/>
      <c r="L43" s="21"/>
      <c r="M43" s="21"/>
      <c r="N43" s="21"/>
    </row>
    <row r="44" spans="1:14" s="11" customFormat="1" ht="15.75">
      <c r="A44" s="21"/>
      <c r="B44" s="21"/>
      <c r="D44" s="21"/>
      <c r="E44" s="21"/>
      <c r="F44" s="21"/>
      <c r="G44" s="21"/>
      <c r="H44" s="21"/>
      <c r="I44" s="21"/>
      <c r="K44" s="21"/>
      <c r="L44" s="21"/>
      <c r="M44" s="21"/>
      <c r="N44" s="21"/>
    </row>
    <row r="45" spans="1:14" s="11" customFormat="1" ht="15.75">
      <c r="A45" s="21"/>
      <c r="B45" s="21"/>
      <c r="D45" s="21"/>
      <c r="E45" s="21"/>
      <c r="F45" s="21"/>
      <c r="G45" s="21"/>
      <c r="H45" s="21"/>
      <c r="I45" s="21"/>
      <c r="K45" s="21"/>
      <c r="L45" s="21"/>
      <c r="M45" s="21"/>
      <c r="N45" s="21"/>
    </row>
    <row r="46" spans="1:14" s="11" customFormat="1" ht="15.75">
      <c r="A46" s="21"/>
      <c r="B46" s="21"/>
      <c r="D46" s="21"/>
      <c r="E46" s="21"/>
      <c r="F46" s="21"/>
      <c r="G46" s="21"/>
      <c r="H46" s="21"/>
      <c r="I46" s="21"/>
      <c r="K46" s="21"/>
      <c r="L46" s="21"/>
      <c r="M46" s="21"/>
      <c r="N46" s="21"/>
    </row>
    <row r="47" spans="1:14" s="11" customFormat="1" ht="15.75">
      <c r="A47" s="21"/>
      <c r="B47" s="21"/>
      <c r="D47" s="21"/>
      <c r="E47" s="21"/>
      <c r="F47" s="21"/>
      <c r="G47" s="21"/>
      <c r="H47" s="21"/>
      <c r="I47" s="21"/>
      <c r="K47" s="21"/>
      <c r="L47" s="21"/>
      <c r="M47" s="21"/>
      <c r="N47" s="21"/>
    </row>
    <row r="48" spans="1:14" s="11" customFormat="1" ht="15.75">
      <c r="A48" s="21"/>
      <c r="B48" s="21"/>
      <c r="D48" s="21"/>
      <c r="E48" s="21"/>
      <c r="F48" s="21"/>
      <c r="G48" s="21">
        <f>+F48/+F$52*100</f>
        <v>0</v>
      </c>
      <c r="H48" s="21"/>
      <c r="I48" s="21"/>
      <c r="K48" s="21"/>
      <c r="L48" s="21"/>
      <c r="M48" s="21"/>
      <c r="N48" s="21"/>
    </row>
    <row r="49" spans="1:14" s="11" customFormat="1" ht="15.75">
      <c r="A49" s="21"/>
      <c r="B49" s="21"/>
      <c r="D49" s="21"/>
      <c r="E49" s="21"/>
      <c r="F49" s="21"/>
      <c r="G49" s="21">
        <f>+F49/+F$52*100</f>
        <v>0</v>
      </c>
      <c r="H49" s="21"/>
      <c r="I49" s="21"/>
      <c r="K49" s="21"/>
      <c r="L49" s="21"/>
      <c r="M49" s="21"/>
      <c r="N49" s="21"/>
    </row>
    <row r="50" spans="1:14" s="11" customFormat="1" ht="15.75">
      <c r="A50" s="21"/>
      <c r="B50" s="21"/>
      <c r="D50" s="21"/>
      <c r="E50" s="21"/>
      <c r="F50" s="21"/>
      <c r="G50" s="21">
        <f>+F50/+F$52*100</f>
        <v>0</v>
      </c>
      <c r="H50" s="28"/>
      <c r="I50" s="28"/>
      <c r="J50" s="29"/>
      <c r="K50" s="28"/>
      <c r="L50" s="28"/>
      <c r="M50" s="28"/>
      <c r="N50" s="28"/>
    </row>
    <row r="51" spans="1:14" s="11" customFormat="1" ht="15.75">
      <c r="A51" s="21"/>
      <c r="B51" s="21"/>
      <c r="D51" s="21"/>
      <c r="E51" s="21"/>
      <c r="F51" s="21"/>
      <c r="G51" s="21">
        <f>+F51/+F$52*100</f>
        <v>0</v>
      </c>
      <c r="H51" s="21"/>
      <c r="I51" s="21"/>
      <c r="J51" s="21"/>
      <c r="K51" s="21"/>
      <c r="L51" s="21"/>
      <c r="M51" s="21"/>
      <c r="N51" s="21"/>
    </row>
    <row r="52" spans="1:14" s="11" customFormat="1" ht="16.5" thickBot="1">
      <c r="A52" s="46">
        <f>A8</f>
        <v>1259870875.95</v>
      </c>
      <c r="B52" s="47">
        <v>100</v>
      </c>
      <c r="C52" s="48" t="s">
        <v>3</v>
      </c>
      <c r="D52" s="46">
        <f>D8</f>
        <v>823483490.25</v>
      </c>
      <c r="E52" s="46"/>
      <c r="F52" s="46">
        <f>D52-E52</f>
        <v>823483490.25</v>
      </c>
      <c r="G52" s="47">
        <v>100</v>
      </c>
      <c r="H52" s="46">
        <f>H8+H28</f>
        <v>1259870875.9499998</v>
      </c>
      <c r="I52" s="47">
        <v>100</v>
      </c>
      <c r="J52" s="49" t="s">
        <v>37</v>
      </c>
      <c r="K52" s="46">
        <f>K8+K28</f>
        <v>823483490.25</v>
      </c>
      <c r="L52" s="46"/>
      <c r="M52" s="46">
        <f>M8+M28</f>
        <v>823483490.25</v>
      </c>
      <c r="N52" s="47">
        <v>100</v>
      </c>
    </row>
    <row r="53" s="31" customFormat="1" ht="14.25">
      <c r="A53" s="30"/>
    </row>
    <row r="54" s="31" customFormat="1" ht="12.75"/>
    <row r="55" spans="1:7" s="32" customFormat="1" ht="15.75">
      <c r="A55" s="21"/>
      <c r="B55" s="21"/>
      <c r="C55" s="21"/>
      <c r="D55" s="21"/>
      <c r="E55" s="21"/>
      <c r="F55" s="21"/>
      <c r="G55" s="21"/>
    </row>
  </sheetData>
  <mergeCells count="13">
    <mergeCell ref="F5:G5"/>
    <mergeCell ref="E4:G4"/>
    <mergeCell ref="A5:B5"/>
    <mergeCell ref="C5:C6"/>
    <mergeCell ref="D5:D6"/>
    <mergeCell ref="E5:E6"/>
    <mergeCell ref="H4:J4"/>
    <mergeCell ref="M4:N4"/>
    <mergeCell ref="H5:I5"/>
    <mergeCell ref="J5:J6"/>
    <mergeCell ref="K5:K6"/>
    <mergeCell ref="L5:L6"/>
    <mergeCell ref="M5:N5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cp:lastPrinted>2004-06-04T07:20:42Z</cp:lastPrinted>
  <dcterms:created xsi:type="dcterms:W3CDTF">1997-10-15T09:26:55Z</dcterms:created>
  <dcterms:modified xsi:type="dcterms:W3CDTF">2008-11-13T10:26:23Z</dcterms:modified>
  <cp:category>I14</cp:category>
  <cp:version/>
  <cp:contentType/>
  <cp:contentStatus/>
</cp:coreProperties>
</file>