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<sst xmlns="http://schemas.openxmlformats.org/spreadsheetml/2006/main" count="56" uniqueCount="51">
  <si>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營業利益或損失(一)</t>
  </si>
  <si>
    <t xml:space="preserve">    行政院主管</t>
  </si>
  <si>
    <t xml:space="preserve">    行政院勞工委員會主管</t>
  </si>
  <si>
    <t xml:space="preserve">    行政院衛生署主管</t>
  </si>
  <si>
    <t xml:space="preserve">    財政部主管</t>
  </si>
  <si>
    <t xml:space="preserve">    教育部主管</t>
  </si>
  <si>
    <t xml:space="preserve">    經濟部主管</t>
  </si>
  <si>
    <t xml:space="preserve">    交通部主管</t>
  </si>
  <si>
    <t xml:space="preserve">    行政院國軍退除役官兵輔導委員會主管</t>
  </si>
  <si>
    <t>中央銀行</t>
  </si>
  <si>
    <t>勞工保險局</t>
  </si>
  <si>
    <t>中央健康保險局</t>
  </si>
  <si>
    <t>中國輸出入銀行</t>
  </si>
  <si>
    <t>中央信託局</t>
  </si>
  <si>
    <t>中央存款保險股份有限公司</t>
  </si>
  <si>
    <t>臺灣銀行</t>
  </si>
  <si>
    <t>臺灣土地銀行</t>
  </si>
  <si>
    <t>合作金庫銀行股份有限公司</t>
  </si>
  <si>
    <t>財政部印刷廠</t>
  </si>
  <si>
    <t>臺儒文化事業股份公司（臺灣書店）</t>
  </si>
  <si>
    <t>臺鹽實業股份有限公司</t>
  </si>
  <si>
    <t>臺灣糖業股份有限公司</t>
  </si>
  <si>
    <t>臺灣電力股份有限公司</t>
  </si>
  <si>
    <t>中國石油股份有限公司</t>
  </si>
  <si>
    <t>中國造船股份有限公司</t>
  </si>
  <si>
    <t>漢翔航空工業股份有限公司</t>
  </si>
  <si>
    <t>高雄硫酸錏股份有限公司</t>
  </si>
  <si>
    <t>臺灣省農工企業股份有限公司</t>
  </si>
  <si>
    <t>臺灣省自來水股份有限公司</t>
  </si>
  <si>
    <t>唐榮鐵工廠股份有限公司</t>
  </si>
  <si>
    <t>交通部郵政總局</t>
  </si>
  <si>
    <t>中華電信公司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</si>
  <si>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</si>
  <si>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</si>
  <si>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</si>
  <si>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</si>
  <si>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</si>
  <si>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合        計</t>
  </si>
  <si>
    <t>上    年    度    決    算    數</t>
  </si>
  <si>
    <t>本                                 年                                 度</t>
  </si>
  <si>
    <t xml:space="preserve"> 機   關   名   稱 </t>
  </si>
  <si>
    <t xml:space="preserve">        決    算    核    定    數</t>
  </si>
  <si>
    <t xml:space="preserve">            預         算         數</t>
  </si>
  <si>
    <t>比較增減
%</t>
  </si>
  <si>
    <t>經營效能</t>
  </si>
  <si>
    <t>營業利益或損失(一)</t>
  </si>
  <si>
    <t>比率(%)</t>
  </si>
  <si>
    <r>
      <t xml:space="preserve">114   營  業  利  益  綜  計  表  </t>
    </r>
    <r>
      <rPr>
        <b/>
        <sz val="10"/>
        <rFont val="新細明體"/>
        <family val="1"/>
      </rPr>
      <t>(機關別)</t>
    </r>
  </si>
  <si>
    <t>臺灣菸酒股份有限公司</t>
  </si>
  <si>
    <t>榮民工程股份有限公司</t>
  </si>
  <si>
    <t>單位：新臺幣元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</si>
</sst>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</numFmts>
  <fonts count="14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8"/>
      <name val="Times New Roman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8.5"/>
      <name val="新細明體"/>
      <family val="1"/>
    </font>
    <font>
      <b/>
      <sz val="18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/>
    </xf>
    <xf numFmtId="0" fontId="6" fillId="0" borderId="0" xfId="0" applyFont="1" applyAlignment="1" quotePrefix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9" fontId="9" fillId="0" borderId="1" xfId="0" applyNumberFormat="1" applyFont="1" applyBorder="1" applyAlignment="1">
      <alignment/>
    </xf>
    <xf numFmtId="49" fontId="9" fillId="0" borderId="2" xfId="0" applyNumberFormat="1" applyFont="1" applyBorder="1" applyAlignment="1">
      <alignment horizontal="center"/>
    </xf>
    <xf numFmtId="176" fontId="9" fillId="0" borderId="3" xfId="0" applyNumberFormat="1" applyFont="1" applyBorder="1" applyAlignment="1">
      <alignment/>
    </xf>
    <xf numFmtId="0" fontId="9" fillId="0" borderId="0" xfId="0" applyFont="1" applyAlignment="1">
      <alignment horizontal="distributed" vertical="center"/>
    </xf>
    <xf numFmtId="176" fontId="9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/>
    </xf>
    <xf numFmtId="176" fontId="9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177" fontId="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177" fontId="12" fillId="0" borderId="6" xfId="0" applyNumberFormat="1" applyFont="1" applyBorder="1" applyAlignment="1">
      <alignment/>
    </xf>
    <xf numFmtId="0" fontId="13" fillId="0" borderId="0" xfId="0" applyFont="1" applyAlignment="1">
      <alignment/>
    </xf>
    <xf numFmtId="177" fontId="12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6" fontId="9" fillId="0" borderId="9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0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4.625" style="1" customWidth="1"/>
    <col min="2" max="2" width="6.50390625" style="1" customWidth="1"/>
    <col min="3" max="3" width="22.00390625" style="2" customWidth="1"/>
    <col min="4" max="4" width="14.625" style="1" customWidth="1"/>
    <col min="5" max="5" width="6.50390625" style="1" customWidth="1"/>
    <col min="6" max="6" width="14.625" style="1" customWidth="1"/>
    <col min="7" max="7" width="6.50390625" style="1" customWidth="1"/>
    <col min="8" max="8" width="8.125" style="1" customWidth="1"/>
    <col min="9" max="22" width="11.50390625" style="3" customWidth="1"/>
  </cols>
  <sheetData>
    <row r="2" spans="1:25" ht="24" customHeight="1">
      <c r="A2" s="32" t="s">
        <v>47</v>
      </c>
      <c r="B2" s="33"/>
      <c r="C2" s="33"/>
      <c r="D2" s="33"/>
      <c r="E2" s="33"/>
      <c r="F2" s="33"/>
      <c r="G2" s="33"/>
      <c r="H2" s="3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Y2" s="13"/>
    </row>
    <row r="3" ht="11.25" customHeight="1">
      <c r="H3" s="31" t="s">
        <v>50</v>
      </c>
    </row>
    <row r="4" spans="1:25" ht="13.5" customHeight="1">
      <c r="A4" s="34" t="s">
        <v>38</v>
      </c>
      <c r="B4" s="35"/>
      <c r="C4" s="14"/>
      <c r="D4" s="38" t="s">
        <v>39</v>
      </c>
      <c r="E4" s="39"/>
      <c r="F4" s="39"/>
      <c r="G4" s="39"/>
      <c r="H4" s="39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Y4" s="13"/>
    </row>
    <row r="5" spans="1:25" ht="13.5" customHeight="1">
      <c r="A5" s="36"/>
      <c r="B5" s="37"/>
      <c r="C5" s="15" t="s">
        <v>40</v>
      </c>
      <c r="D5" s="40" t="s">
        <v>41</v>
      </c>
      <c r="E5" s="41"/>
      <c r="F5" s="42" t="s">
        <v>42</v>
      </c>
      <c r="G5" s="41"/>
      <c r="H5" s="43" t="s">
        <v>43</v>
      </c>
      <c r="V5" s="7"/>
      <c r="Y5" s="13"/>
    </row>
    <row r="6" spans="1:25" ht="13.5" customHeight="1">
      <c r="A6" s="46" t="s">
        <v>0</v>
      </c>
      <c r="B6" s="16" t="s">
        <v>44</v>
      </c>
      <c r="C6" s="17"/>
      <c r="D6" s="48" t="s">
        <v>0</v>
      </c>
      <c r="E6" s="16" t="s">
        <v>44</v>
      </c>
      <c r="F6" s="50" t="s">
        <v>45</v>
      </c>
      <c r="G6" s="16" t="s">
        <v>44</v>
      </c>
      <c r="H6" s="4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Y6" s="13"/>
    </row>
    <row r="7" spans="1:25" ht="13.5" customHeight="1">
      <c r="A7" s="47"/>
      <c r="B7" s="18" t="s">
        <v>46</v>
      </c>
      <c r="C7" s="19"/>
      <c r="D7" s="49"/>
      <c r="E7" s="20" t="s">
        <v>46</v>
      </c>
      <c r="F7" s="51"/>
      <c r="G7" s="20" t="s">
        <v>46</v>
      </c>
      <c r="H7" s="4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7"/>
      <c r="Y7" s="13"/>
    </row>
    <row r="8" spans="1:25" ht="6" customHeight="1">
      <c r="A8" s="23"/>
      <c r="B8" s="23"/>
      <c r="C8" s="25"/>
      <c r="D8" s="23"/>
      <c r="E8" s="23"/>
      <c r="F8" s="23"/>
      <c r="G8" s="23"/>
      <c r="H8" s="23"/>
      <c r="V8" s="7"/>
      <c r="Y8" s="13"/>
    </row>
    <row r="9" spans="1:25" ht="13.5" customHeight="1">
      <c r="A9" s="24">
        <v>108659182799.97</v>
      </c>
      <c r="B9" s="24">
        <v>48.12779108108682</v>
      </c>
      <c r="C9" s="22" t="s">
        <v>1</v>
      </c>
      <c r="D9" s="24">
        <v>174528272826.42</v>
      </c>
      <c r="E9" s="24">
        <v>62.844352669153565</v>
      </c>
      <c r="F9" s="24">
        <v>68101647000</v>
      </c>
      <c r="G9" s="24">
        <v>34.23823073571076</v>
      </c>
      <c r="H9" s="24">
        <f>ABS(156.276140908046)</f>
        <v>156.276140908046</v>
      </c>
      <c r="Y9" s="13"/>
    </row>
    <row r="10" spans="1:25" ht="6" customHeight="1">
      <c r="A10" s="23"/>
      <c r="B10" s="23"/>
      <c r="C10" s="26"/>
      <c r="D10" s="23"/>
      <c r="E10" s="23"/>
      <c r="F10" s="23"/>
      <c r="G10" s="23"/>
      <c r="H10" s="23"/>
      <c r="V10" s="10"/>
      <c r="Y10" s="13"/>
    </row>
    <row r="11" spans="1:25" ht="13.5" customHeight="1">
      <c r="A11" s="23">
        <v>108659182799.97</v>
      </c>
      <c r="B11" s="23">
        <v>48.12779108108682</v>
      </c>
      <c r="C11" s="21" t="s">
        <v>9</v>
      </c>
      <c r="D11" s="23">
        <v>174528272826.41998</v>
      </c>
      <c r="E11" s="23">
        <v>62.84435266915356</v>
      </c>
      <c r="F11" s="23">
        <v>68101647000</v>
      </c>
      <c r="G11" s="23">
        <v>34.23823073571076</v>
      </c>
      <c r="H11" s="23">
        <f>ABS(156.276140908046)</f>
        <v>156.276140908046</v>
      </c>
      <c r="V11" s="11"/>
      <c r="Y11" s="13"/>
    </row>
    <row r="12" spans="1:25" ht="6" customHeight="1">
      <c r="A12" s="23"/>
      <c r="B12" s="23"/>
      <c r="C12" s="27"/>
      <c r="D12" s="23"/>
      <c r="E12" s="23"/>
      <c r="F12" s="23"/>
      <c r="G12" s="23"/>
      <c r="H12" s="23"/>
      <c r="V12" s="11"/>
      <c r="Y12" s="13"/>
    </row>
    <row r="13" spans="1:25" ht="13.5" customHeight="1">
      <c r="A13" s="24">
        <v>64236955226.58</v>
      </c>
      <c r="B13" s="24">
        <v>7.737939918254016</v>
      </c>
      <c r="C13" s="22" t="s">
        <v>6</v>
      </c>
      <c r="D13" s="24">
        <v>62690713540.18</v>
      </c>
      <c r="E13" s="24">
        <v>7.727447841540855</v>
      </c>
      <c r="F13" s="24">
        <v>60629576000</v>
      </c>
      <c r="G13" s="24">
        <v>6.9014857123312146</v>
      </c>
      <c r="H13" s="24">
        <f>ABS(3.39955789923387)</f>
        <v>3.39955789923387</v>
      </c>
      <c r="V13" s="11"/>
      <c r="Y13" s="13"/>
    </row>
    <row r="14" spans="1:25" ht="5.25" customHeight="1">
      <c r="A14" s="23"/>
      <c r="B14" s="23"/>
      <c r="C14" s="26"/>
      <c r="D14" s="23"/>
      <c r="E14" s="23"/>
      <c r="F14" s="23"/>
      <c r="G14" s="23"/>
      <c r="H14" s="23"/>
      <c r="V14" s="11"/>
      <c r="Y14" s="13"/>
    </row>
    <row r="15" spans="1:25" ht="13.5" customHeight="1">
      <c r="A15" s="23">
        <v>215368543.28999996</v>
      </c>
      <c r="B15" s="23">
        <v>0.6646926229477939</v>
      </c>
      <c r="C15" s="21" t="s">
        <v>21</v>
      </c>
      <c r="D15" s="23">
        <v>-1964729183.3100004</v>
      </c>
      <c r="E15" s="23">
        <v>-6.474150374473381</v>
      </c>
      <c r="F15" s="23">
        <v>-2525637000</v>
      </c>
      <c r="G15" s="23">
        <v>-7.830061508299616</v>
      </c>
      <c r="H15" s="23">
        <f>ABS(-22.208568241992)</f>
        <v>22.208568241992</v>
      </c>
      <c r="V15" s="11"/>
      <c r="Y15" s="13"/>
    </row>
    <row r="16" spans="1:25" ht="13.5" customHeight="1">
      <c r="A16" s="23">
        <v>501795396.8799999</v>
      </c>
      <c r="B16" s="23">
        <v>18.96915218747187</v>
      </c>
      <c r="C16" s="21" t="s">
        <v>20</v>
      </c>
      <c r="D16" s="23">
        <v>413401212.39999986</v>
      </c>
      <c r="E16" s="23">
        <v>14.341783446073865</v>
      </c>
      <c r="F16" s="23">
        <v>362109000</v>
      </c>
      <c r="G16" s="23">
        <v>9.519944853521109</v>
      </c>
      <c r="H16" s="23">
        <f>ABS(14.1648543394392)</f>
        <v>14.1648543394392</v>
      </c>
      <c r="V16" s="11"/>
      <c r="Y16" s="13"/>
    </row>
    <row r="17" spans="1:25" ht="13.5" customHeight="1">
      <c r="A17" s="23">
        <v>-2664852524.630002</v>
      </c>
      <c r="B17" s="23">
        <v>-15.496422738834786</v>
      </c>
      <c r="C17" s="21" t="s">
        <v>24</v>
      </c>
      <c r="D17" s="23">
        <v>702517255.5999994</v>
      </c>
      <c r="E17" s="23">
        <v>4.134817034892752</v>
      </c>
      <c r="F17" s="23">
        <v>678400000</v>
      </c>
      <c r="G17" s="23">
        <v>3.612582672308984</v>
      </c>
      <c r="H17" s="23">
        <f>ABS(3.55501998820746)</f>
        <v>3.55501998820746</v>
      </c>
      <c r="V17" s="12"/>
      <c r="Y17" s="13"/>
    </row>
    <row r="18" spans="1:25" ht="13.5" customHeight="1">
      <c r="A18" s="23">
        <v>16195900568.26004</v>
      </c>
      <c r="B18" s="23">
        <v>3.841046147031251</v>
      </c>
      <c r="C18" s="21" t="s">
        <v>23</v>
      </c>
      <c r="D18" s="23">
        <v>11656272642.880035</v>
      </c>
      <c r="E18" s="23">
        <v>2.981175400362071</v>
      </c>
      <c r="F18" s="23">
        <v>15361003000</v>
      </c>
      <c r="G18" s="23">
        <v>3.5771154543420107</v>
      </c>
      <c r="H18" s="23">
        <f>ABS(-24.1177633851121)</f>
        <v>24.1177633851121</v>
      </c>
      <c r="Y18" s="13"/>
    </row>
    <row r="19" spans="1:25" ht="13.5" customHeight="1">
      <c r="A19" s="23">
        <v>47890916156.24999</v>
      </c>
      <c r="B19" s="23">
        <v>15.44207296255075</v>
      </c>
      <c r="C19" s="21" t="s">
        <v>22</v>
      </c>
      <c r="D19" s="23">
        <v>49136830209.23001</v>
      </c>
      <c r="E19" s="23">
        <v>15.241245689858628</v>
      </c>
      <c r="F19" s="23">
        <v>41564968000</v>
      </c>
      <c r="G19" s="23">
        <v>12.297185920044118</v>
      </c>
      <c r="H19" s="23">
        <f>ABS(18.2169326083206)</f>
        <v>18.2169326083206</v>
      </c>
      <c r="Y19" s="13"/>
    </row>
    <row r="20" spans="1:25" ht="13.5" customHeight="1">
      <c r="A20" s="23">
        <v>-711696341</v>
      </c>
      <c r="B20" s="23">
        <v>-7.310998487664471</v>
      </c>
      <c r="C20" s="21" t="s">
        <v>25</v>
      </c>
      <c r="D20" s="23">
        <v>24058656</v>
      </c>
      <c r="E20" s="23">
        <v>0.259894815824455</v>
      </c>
      <c r="F20" s="23">
        <v>656835000</v>
      </c>
      <c r="G20" s="23">
        <v>4.92306250936891</v>
      </c>
      <c r="H20" s="23">
        <f>ABS(-96.3371842243486)</f>
        <v>96.3371842243486</v>
      </c>
      <c r="Y20" s="13"/>
    </row>
    <row r="21" spans="1:8" ht="13.5" customHeight="1">
      <c r="A21" s="23">
        <v>-123120830.5</v>
      </c>
      <c r="B21" s="23">
        <v>-57.444571716117615</v>
      </c>
      <c r="C21" s="21" t="s">
        <v>26</v>
      </c>
      <c r="D21" s="23">
        <v>-85169836.72</v>
      </c>
      <c r="E21" s="23">
        <v>-134.76835143146906</v>
      </c>
      <c r="F21" s="23">
        <v>68852000</v>
      </c>
      <c r="G21" s="23">
        <v>5.9911314686677715</v>
      </c>
      <c r="H21" s="23">
        <f>ABS(-223.699873235345)</f>
        <v>223.699873235345</v>
      </c>
    </row>
    <row r="22" spans="1:8" ht="13.5" customHeight="1">
      <c r="A22" s="23">
        <v>-182323192.76999998</v>
      </c>
      <c r="B22" s="23">
        <v>-72.85477232079568</v>
      </c>
      <c r="C22" s="21" t="s">
        <v>27</v>
      </c>
      <c r="D22" s="23">
        <v>-178436477.97000003</v>
      </c>
      <c r="E22" s="23">
        <v>-58.064853893916904</v>
      </c>
      <c r="F22" s="23">
        <v>12282000</v>
      </c>
      <c r="G22" s="23">
        <v>1.1539469740601513</v>
      </c>
      <c r="H22" s="23">
        <f>ABS(-1552.82916438691)</f>
        <v>1552.82916438691</v>
      </c>
    </row>
    <row r="23" spans="1:8" ht="13.5" customHeight="1">
      <c r="A23" s="23">
        <v>-456016790.6699993</v>
      </c>
      <c r="B23" s="23">
        <v>-3.5259680443823456</v>
      </c>
      <c r="C23" s="21" t="s">
        <v>29</v>
      </c>
      <c r="D23" s="23">
        <v>848549848.5000013</v>
      </c>
      <c r="E23" s="23">
        <v>5.496315585143737</v>
      </c>
      <c r="F23" s="23">
        <v>669091000</v>
      </c>
      <c r="G23" s="23">
        <v>4.232797504950245</v>
      </c>
      <c r="H23" s="23">
        <f>ABS(26.8212916479225)</f>
        <v>26.8212916479225</v>
      </c>
    </row>
    <row r="24" spans="1:8" ht="13.5" customHeight="1">
      <c r="A24" s="23">
        <v>3570984241.4700007</v>
      </c>
      <c r="B24" s="23">
        <v>15.52985033991661</v>
      </c>
      <c r="C24" s="21" t="s">
        <v>28</v>
      </c>
      <c r="D24" s="23">
        <v>2137419213.5699997</v>
      </c>
      <c r="E24" s="23">
        <v>9.458707745297389</v>
      </c>
      <c r="F24" s="23">
        <v>3781673000</v>
      </c>
      <c r="G24" s="23">
        <v>15.205074157280782</v>
      </c>
      <c r="H24" s="23">
        <f>ABS(-43.4795336992384)</f>
        <v>43.4795336992384</v>
      </c>
    </row>
    <row r="25" spans="1:8" ht="5.25" customHeight="1">
      <c r="A25" s="23"/>
      <c r="B25" s="23"/>
      <c r="C25" s="27"/>
      <c r="D25" s="23"/>
      <c r="E25" s="23"/>
      <c r="F25" s="23"/>
      <c r="G25" s="23"/>
      <c r="H25" s="23"/>
    </row>
    <row r="26" spans="1:8" ht="13.5" customHeight="1">
      <c r="A26" s="24">
        <v>87349818139.82</v>
      </c>
      <c r="B26" s="24">
        <v>16.87203552942014</v>
      </c>
      <c r="C26" s="22" t="s">
        <v>4</v>
      </c>
      <c r="D26" s="24">
        <v>11277550571.79998</v>
      </c>
      <c r="E26" s="24">
        <v>2.835601279259474</v>
      </c>
      <c r="F26" s="24">
        <v>34531800000</v>
      </c>
      <c r="G26" s="24">
        <v>6.7489963912380375</v>
      </c>
      <c r="H26" s="24">
        <f>ABS(-67.3415501891011)</f>
        <v>67.3415501891011</v>
      </c>
    </row>
    <row r="27" spans="1:8" ht="6" customHeight="1">
      <c r="A27" s="23"/>
      <c r="B27" s="23"/>
      <c r="C27" s="26"/>
      <c r="D27" s="23"/>
      <c r="E27" s="23"/>
      <c r="F27" s="23"/>
      <c r="G27" s="23"/>
      <c r="H27" s="23"/>
    </row>
    <row r="28" spans="1:8" ht="13.5" customHeight="1">
      <c r="A28" s="23">
        <v>939299320.5100002</v>
      </c>
      <c r="B28" s="23">
        <v>12.848543534548533</v>
      </c>
      <c r="C28" s="21" t="s">
        <v>12</v>
      </c>
      <c r="D28" s="23">
        <v>923162300.6899997</v>
      </c>
      <c r="E28" s="23">
        <v>18.645505520335682</v>
      </c>
      <c r="F28" s="23">
        <v>905118000</v>
      </c>
      <c r="G28" s="23">
        <v>11.394291939595718</v>
      </c>
      <c r="H28" s="23">
        <f>ABS(1.99358544300298)</f>
        <v>1.99358544300298</v>
      </c>
    </row>
    <row r="29" spans="1:8" ht="13.5" customHeight="1">
      <c r="A29" s="23">
        <v>636799193.7600079</v>
      </c>
      <c r="B29" s="23">
        <v>0.7319565389875156</v>
      </c>
      <c r="C29" s="21" t="s">
        <v>13</v>
      </c>
      <c r="D29" s="23">
        <v>-5494361175.019997</v>
      </c>
      <c r="E29" s="23">
        <v>-6.607890758162546</v>
      </c>
      <c r="F29" s="23">
        <v>1535864000</v>
      </c>
      <c r="G29" s="23">
        <v>1.8472568656987163</v>
      </c>
      <c r="H29" s="23">
        <f>ABS(-457.737480338103)</f>
        <v>457.737480338103</v>
      </c>
    </row>
    <row r="30" spans="1:8" ht="13.5" customHeight="1">
      <c r="A30" s="23">
        <v>133835171</v>
      </c>
      <c r="B30" s="23">
        <v>3.1073247297534623</v>
      </c>
      <c r="C30" s="21" t="s">
        <v>14</v>
      </c>
      <c r="D30" s="23">
        <v>1196076</v>
      </c>
      <c r="E30" s="23">
        <v>0.02857064823826111</v>
      </c>
      <c r="F30" s="23">
        <v>3959000</v>
      </c>
      <c r="G30" s="23">
        <v>0.09814620437713727</v>
      </c>
      <c r="H30" s="23">
        <f>ABS(-69.7884314220763)</f>
        <v>69.7884314220763</v>
      </c>
    </row>
    <row r="31" spans="1:8" ht="13.5" customHeight="1">
      <c r="A31" s="23">
        <v>11524823608.250006</v>
      </c>
      <c r="B31" s="23">
        <v>8.769167171787872</v>
      </c>
      <c r="C31" s="21" t="s">
        <v>15</v>
      </c>
      <c r="D31" s="23">
        <v>4723340041.759998</v>
      </c>
      <c r="E31" s="23">
        <v>4.818993449171959</v>
      </c>
      <c r="F31" s="23">
        <v>13268816000</v>
      </c>
      <c r="G31" s="23">
        <v>9.906646647233025</v>
      </c>
      <c r="H31" s="23">
        <f>ABS(-64.4027014787152)</f>
        <v>64.4027014787152</v>
      </c>
    </row>
    <row r="32" spans="1:8" ht="13.5" customHeight="1">
      <c r="A32" s="23">
        <v>4568208367.470013</v>
      </c>
      <c r="B32" s="23">
        <v>4.987251670239418</v>
      </c>
      <c r="C32" s="21" t="s">
        <v>16</v>
      </c>
      <c r="D32" s="23">
        <v>1032241247.5199928</v>
      </c>
      <c r="E32" s="23">
        <v>1.5353874315506164</v>
      </c>
      <c r="F32" s="23">
        <v>7919551000</v>
      </c>
      <c r="G32" s="23">
        <v>8.24957654720752</v>
      </c>
      <c r="H32" s="23">
        <f>ABS(-86.9659119876873)</f>
        <v>86.9659119876873</v>
      </c>
    </row>
    <row r="33" spans="1:8" ht="13.5" customHeight="1">
      <c r="A33" s="23">
        <v>3596390687.039999</v>
      </c>
      <c r="B33" s="23">
        <v>3.753997823737243</v>
      </c>
      <c r="C33" s="21" t="s">
        <v>17</v>
      </c>
      <c r="D33" s="23">
        <v>3591022028.7999935</v>
      </c>
      <c r="E33" s="23">
        <v>4.675712316331477</v>
      </c>
      <c r="F33" s="23">
        <v>4698283000</v>
      </c>
      <c r="G33" s="23">
        <v>4.491317347730379</v>
      </c>
      <c r="H33" s="23">
        <f>ABS(-23.567353673672)</f>
        <v>23.567353673672</v>
      </c>
    </row>
    <row r="34" spans="1:8" ht="13.5" customHeight="1">
      <c r="A34" s="23">
        <v>71731437.9</v>
      </c>
      <c r="B34" s="23">
        <v>12.691689418167948</v>
      </c>
      <c r="C34" s="21" t="s">
        <v>18</v>
      </c>
      <c r="D34" s="23">
        <v>74235965</v>
      </c>
      <c r="E34" s="23">
        <v>13.256264500865308</v>
      </c>
      <c r="F34" s="23">
        <v>-2964000</v>
      </c>
      <c r="G34" s="23">
        <v>-0.5072241797394401</v>
      </c>
      <c r="H34" s="23">
        <f>ABS(-2604.58721322537)</f>
        <v>2604.58721322537</v>
      </c>
    </row>
    <row r="35" spans="1:8" ht="13.5" customHeight="1">
      <c r="A35" s="23">
        <v>65878730353.88999</v>
      </c>
      <c r="B35" s="23">
        <v>66.06809596805532</v>
      </c>
      <c r="C35" s="21" t="s">
        <v>48</v>
      </c>
      <c r="D35" s="23">
        <v>6426714087.049998</v>
      </c>
      <c r="E35" s="23">
        <v>10.23033840803195</v>
      </c>
      <c r="F35" s="23">
        <v>6203173000</v>
      </c>
      <c r="G35" s="23">
        <v>7.619907222017402</v>
      </c>
      <c r="H35" s="23">
        <f>ABS(3.60365714530287)</f>
        <v>3.60365714530287</v>
      </c>
    </row>
    <row r="36" spans="1:8" ht="6.75" customHeight="1">
      <c r="A36" s="23"/>
      <c r="B36" s="23"/>
      <c r="C36" s="27"/>
      <c r="D36" s="23"/>
      <c r="E36" s="23"/>
      <c r="F36" s="23"/>
      <c r="G36" s="23"/>
      <c r="H36" s="23"/>
    </row>
    <row r="37" spans="1:8" ht="13.5" customHeight="1">
      <c r="A37" s="24">
        <v>-22895977.9200001</v>
      </c>
      <c r="B37" s="24">
        <v>-3.1721700651162434</v>
      </c>
      <c r="C37" s="22" t="s">
        <v>5</v>
      </c>
      <c r="D37" s="24">
        <v>-74807985.02</v>
      </c>
      <c r="E37" s="24">
        <v>-29.877210948699606</v>
      </c>
      <c r="F37" s="24">
        <v>-10669000</v>
      </c>
      <c r="G37" s="24">
        <v>-1.684502701456671</v>
      </c>
      <c r="H37" s="24">
        <f>ABS(601.171478301622)</f>
        <v>601.171478301622</v>
      </c>
    </row>
    <row r="38" spans="1:8" ht="8.25" customHeight="1">
      <c r="A38" s="23"/>
      <c r="B38" s="23"/>
      <c r="C38" s="26"/>
      <c r="D38" s="23"/>
      <c r="E38" s="23"/>
      <c r="F38" s="23"/>
      <c r="G38" s="23"/>
      <c r="H38" s="23"/>
    </row>
    <row r="39" spans="1:8" ht="24">
      <c r="A39" s="23">
        <v>-22895977.920000076</v>
      </c>
      <c r="B39" s="23">
        <v>-3.1721700651162403</v>
      </c>
      <c r="C39" s="21" t="s">
        <v>19</v>
      </c>
      <c r="D39" s="23">
        <v>-74807985.02000001</v>
      </c>
      <c r="E39" s="23">
        <v>-29.87721094869961</v>
      </c>
      <c r="F39" s="23">
        <v>-10669000</v>
      </c>
      <c r="G39" s="23">
        <v>-1.684502701456671</v>
      </c>
      <c r="H39" s="23">
        <f>ABS(601.171478301622)</f>
        <v>601.171478301622</v>
      </c>
    </row>
    <row r="40" spans="1:8" ht="6" customHeight="1">
      <c r="A40" s="23"/>
      <c r="B40" s="23"/>
      <c r="C40" s="27"/>
      <c r="D40" s="23"/>
      <c r="E40" s="23"/>
      <c r="F40" s="23"/>
      <c r="G40" s="23"/>
      <c r="H40" s="23"/>
    </row>
    <row r="41" spans="1:8" ht="13.5" customHeight="1">
      <c r="A41" s="24">
        <v>67088268121.82</v>
      </c>
      <c r="B41" s="24">
        <v>11.46630981674284</v>
      </c>
      <c r="C41" s="22" t="s">
        <v>7</v>
      </c>
      <c r="D41" s="24">
        <v>48720470464.56</v>
      </c>
      <c r="E41" s="24">
        <v>8.811808919441281</v>
      </c>
      <c r="F41" s="24">
        <v>76494058000</v>
      </c>
      <c r="G41" s="24">
        <v>12.441580938816323</v>
      </c>
      <c r="H41" s="24">
        <f>ABS(-36.3081633549105)</f>
        <v>36.3081633549105</v>
      </c>
    </row>
    <row r="42" spans="1:8" ht="8.25" customHeight="1">
      <c r="A42" s="23"/>
      <c r="B42" s="23"/>
      <c r="C42" s="26"/>
      <c r="D42" s="23"/>
      <c r="E42" s="23"/>
      <c r="F42" s="23"/>
      <c r="G42" s="23"/>
      <c r="H42" s="23"/>
    </row>
    <row r="43" spans="1:8" ht="13.5" customHeight="1">
      <c r="A43" s="23">
        <v>21518125704.53003</v>
      </c>
      <c r="B43" s="23">
        <v>5.9237881108699</v>
      </c>
      <c r="C43" s="21" t="s">
        <v>30</v>
      </c>
      <c r="D43" s="23">
        <v>-5726484011.730019</v>
      </c>
      <c r="E43" s="23">
        <v>-1.6924552390756722</v>
      </c>
      <c r="F43" s="23">
        <v>10498612000</v>
      </c>
      <c r="G43" s="23">
        <v>2.7887517344377817</v>
      </c>
      <c r="H43" s="23">
        <f>ABS(-154.545153318648)</f>
        <v>154.545153318648</v>
      </c>
    </row>
    <row r="44" spans="1:8" ht="13.5" customHeight="1">
      <c r="A44" s="23">
        <v>48016656607.20001</v>
      </c>
      <c r="B44" s="23">
        <v>26.360369537908046</v>
      </c>
      <c r="C44" s="21" t="s">
        <v>31</v>
      </c>
      <c r="D44" s="23">
        <v>55387869270.05</v>
      </c>
      <c r="E44" s="23">
        <v>31.45447231032036</v>
      </c>
      <c r="F44" s="23">
        <v>64244373000</v>
      </c>
      <c r="G44" s="23">
        <v>33.4606109375</v>
      </c>
      <c r="H44" s="23">
        <f>ABS(-13.7856489469513)</f>
        <v>13.7856489469513</v>
      </c>
    </row>
    <row r="45" spans="1:8" ht="13.5" customHeight="1">
      <c r="A45" s="23">
        <v>-7393633698.55</v>
      </c>
      <c r="B45" s="23">
        <v>-35.58169308585035</v>
      </c>
      <c r="C45" s="21" t="s">
        <v>32</v>
      </c>
      <c r="D45" s="23">
        <v>-5706010818.430001</v>
      </c>
      <c r="E45" s="23">
        <v>-28.71126567835872</v>
      </c>
      <c r="F45" s="23">
        <v>-3261227000</v>
      </c>
      <c r="G45" s="23">
        <v>-12.437443840421427</v>
      </c>
      <c r="H45" s="23">
        <f>ABS(74.9651532515216)</f>
        <v>74.9651532515216</v>
      </c>
    </row>
    <row r="46" spans="1:8" ht="13.5" customHeight="1">
      <c r="A46" s="23">
        <v>365359447.34000015</v>
      </c>
      <c r="B46" s="23">
        <v>7.458081662116457</v>
      </c>
      <c r="C46" s="21" t="s">
        <v>33</v>
      </c>
      <c r="D46" s="23">
        <v>683022086.3000002</v>
      </c>
      <c r="E46" s="23">
        <v>13.402733710247963</v>
      </c>
      <c r="F46" s="23">
        <v>755977000</v>
      </c>
      <c r="G46" s="23">
        <v>13.41877709685865</v>
      </c>
      <c r="H46" s="23">
        <f>ABS(-9.65041445705356)</f>
        <v>9.65041445705356</v>
      </c>
    </row>
    <row r="47" spans="1:8" ht="13.5" customHeight="1">
      <c r="A47" s="23">
        <v>1254858228.3</v>
      </c>
      <c r="B47" s="23">
        <v>29.1570685020404</v>
      </c>
      <c r="C47" s="21" t="s">
        <v>34</v>
      </c>
      <c r="D47" s="23">
        <v>1179406270.18</v>
      </c>
      <c r="E47" s="23">
        <v>27.68110597247306</v>
      </c>
      <c r="F47" s="23">
        <v>1288540000</v>
      </c>
      <c r="G47" s="23">
        <v>29.466594586090096</v>
      </c>
      <c r="H47" s="23">
        <f>ABS(-8.46956476477253)</f>
        <v>8.46956476477253</v>
      </c>
    </row>
    <row r="48" spans="1:8" ht="13.5" customHeight="1">
      <c r="A48" s="23">
        <v>3369207257</v>
      </c>
      <c r="B48" s="23">
        <v>37.14534155510924</v>
      </c>
      <c r="C48" s="21" t="s">
        <v>35</v>
      </c>
      <c r="D48" s="23">
        <v>2852799781.1900005</v>
      </c>
      <c r="E48" s="23">
        <v>33.29079595396439</v>
      </c>
      <c r="F48" s="23">
        <v>2941002000</v>
      </c>
      <c r="G48" s="23">
        <v>31.21805419200014</v>
      </c>
      <c r="H48" s="23">
        <f>ABS(-2.99905334338431)</f>
        <v>2.99905334338431</v>
      </c>
    </row>
    <row r="49" spans="1:8" ht="13.5" customHeight="1">
      <c r="A49" s="23">
        <v>-42305424</v>
      </c>
      <c r="B49" s="23">
        <v>-6.673845383827553</v>
      </c>
      <c r="C49" s="21" t="s">
        <v>36</v>
      </c>
      <c r="D49" s="23">
        <v>49867887</v>
      </c>
      <c r="E49" s="23">
        <v>7.588295506986344</v>
      </c>
      <c r="F49" s="23">
        <v>26781000</v>
      </c>
      <c r="G49" s="23">
        <v>3.7476175949533594</v>
      </c>
      <c r="H49" s="23">
        <f>ABS(86.2062170942086)</f>
        <v>86.2062170942086</v>
      </c>
    </row>
    <row r="50" spans="1:8" ht="8.25" customHeight="1">
      <c r="A50" s="23"/>
      <c r="B50" s="23"/>
      <c r="C50" s="27"/>
      <c r="D50" s="23"/>
      <c r="E50" s="23"/>
      <c r="F50" s="23"/>
      <c r="G50" s="23"/>
      <c r="H50" s="23"/>
    </row>
    <row r="51" spans="1:8" ht="24">
      <c r="A51" s="24">
        <v>-976870349.250001</v>
      </c>
      <c r="B51" s="24">
        <v>-3.7558157694071186</v>
      </c>
      <c r="C51" s="22" t="s">
        <v>8</v>
      </c>
      <c r="D51" s="24">
        <v>-3378991541.84</v>
      </c>
      <c r="E51" s="24">
        <v>-13.327795163792942</v>
      </c>
      <c r="F51" s="24">
        <v>20157000</v>
      </c>
      <c r="G51" s="24">
        <v>0.07738881380920204</v>
      </c>
      <c r="H51" s="24">
        <f>ABS(-16863.3652916605)</f>
        <v>16863.3652916605</v>
      </c>
    </row>
    <row r="52" spans="1:8" ht="13.5" customHeight="1">
      <c r="A52" s="23">
        <v>-976870349.2500006</v>
      </c>
      <c r="B52" s="23">
        <v>-3.7558157694071173</v>
      </c>
      <c r="C52" s="21" t="s">
        <v>49</v>
      </c>
      <c r="D52" s="23">
        <v>-3378991541.840002</v>
      </c>
      <c r="E52" s="23">
        <v>-13.327795163792949</v>
      </c>
      <c r="F52" s="23">
        <v>20157000</v>
      </c>
      <c r="G52" s="23">
        <v>0.07738881380920204</v>
      </c>
      <c r="H52" s="23">
        <f>ABS(-16863.3652916605)</f>
        <v>16863.3652916605</v>
      </c>
    </row>
    <row r="53" spans="1:8" ht="7.5" customHeight="1">
      <c r="A53" s="23"/>
      <c r="B53" s="23"/>
      <c r="C53" s="21"/>
      <c r="D53" s="23"/>
      <c r="E53" s="23"/>
      <c r="F53" s="23"/>
      <c r="G53" s="23"/>
      <c r="H53" s="23"/>
    </row>
    <row r="54" spans="1:8" ht="13.5" customHeight="1">
      <c r="A54" s="24">
        <v>4457535</v>
      </c>
      <c r="B54" s="24"/>
      <c r="C54" s="22" t="s">
        <v>2</v>
      </c>
      <c r="D54" s="24">
        <v>19243662</v>
      </c>
      <c r="E54" s="24">
        <v>0.009400213481180168</v>
      </c>
      <c r="F54" s="24">
        <v>27186000</v>
      </c>
      <c r="G54" s="24">
        <v>0.012797848251724532</v>
      </c>
      <c r="H54" s="24">
        <f>ABS(-29.2148090929155)</f>
        <v>29.2148090929155</v>
      </c>
    </row>
    <row r="55" spans="1:8" ht="13.5" customHeight="1">
      <c r="A55" s="23">
        <v>4457535</v>
      </c>
      <c r="B55" s="23"/>
      <c r="C55" s="21" t="s">
        <v>10</v>
      </c>
      <c r="D55" s="23">
        <v>19243662</v>
      </c>
      <c r="E55" s="23">
        <v>0.009400213481180168</v>
      </c>
      <c r="F55" s="23">
        <v>27186000</v>
      </c>
      <c r="G55" s="23">
        <v>0.012797848251724532</v>
      </c>
      <c r="H55" s="23">
        <f>ABS(-29.2148090929155)</f>
        <v>29.2148090929155</v>
      </c>
    </row>
    <row r="56" spans="1:8" ht="8.25" customHeight="1">
      <c r="A56" s="23"/>
      <c r="B56" s="23"/>
      <c r="C56" s="27"/>
      <c r="D56" s="23"/>
      <c r="E56" s="23"/>
      <c r="F56" s="23"/>
      <c r="G56" s="23"/>
      <c r="H56" s="23"/>
    </row>
    <row r="57" spans="1:8" ht="13.5" customHeight="1">
      <c r="A57" s="24">
        <v>-142180986.870025</v>
      </c>
      <c r="B57" s="24">
        <v>-0.04471453463644716</v>
      </c>
      <c r="C57" s="22" t="s">
        <v>3</v>
      </c>
      <c r="D57" s="24">
        <v>-87173584.4800339</v>
      </c>
      <c r="E57" s="24">
        <v>-0.025262572170357298</v>
      </c>
      <c r="F57" s="24">
        <v>-155255000</v>
      </c>
      <c r="G57" s="24">
        <v>-0.046863815538999244</v>
      </c>
      <c r="H57" s="24">
        <f>ABS(-43.8513513380993)</f>
        <v>43.8513513380993</v>
      </c>
    </row>
    <row r="58" spans="1:8" ht="13.5" customHeight="1">
      <c r="A58" s="23">
        <v>-142180986.87002468</v>
      </c>
      <c r="B58" s="23">
        <v>-0.04471453463644706</v>
      </c>
      <c r="C58" s="21" t="s">
        <v>11</v>
      </c>
      <c r="D58" s="23">
        <v>-87173584.48003387</v>
      </c>
      <c r="E58" s="23">
        <v>-0.025262572170357288</v>
      </c>
      <c r="F58" s="23">
        <v>-155255000</v>
      </c>
      <c r="G58" s="23">
        <v>-0.046863815538999244</v>
      </c>
      <c r="H58" s="23">
        <f>ABS(-43.8513513380993)</f>
        <v>43.8513513380993</v>
      </c>
    </row>
    <row r="59" ht="8.25" customHeight="1"/>
    <row r="60" spans="1:8" s="29" customFormat="1" ht="16.5">
      <c r="A60" s="28">
        <v>326196734509.15</v>
      </c>
      <c r="B60" s="28">
        <v>12.101520037405272</v>
      </c>
      <c r="C60" s="30" t="s">
        <v>37</v>
      </c>
      <c r="D60" s="28">
        <v>293695277953.61993</v>
      </c>
      <c r="E60" s="28">
        <v>11.231221849264815</v>
      </c>
      <c r="F60" s="28">
        <v>239638500000</v>
      </c>
      <c r="G60" s="28">
        <v>8.637845367209378</v>
      </c>
      <c r="H60" s="28">
        <f>ABS(22.5576349182706)</f>
        <v>22.5576349182706</v>
      </c>
    </row>
  </sheetData>
  <mergeCells count="9">
    <mergeCell ref="A2:H2"/>
    <mergeCell ref="A4:B5"/>
    <mergeCell ref="D4:H4"/>
    <mergeCell ref="D5:E5"/>
    <mergeCell ref="F5:G5"/>
    <mergeCell ref="H5:H7"/>
    <mergeCell ref="A6:A7"/>
    <mergeCell ref="D6:D7"/>
    <mergeCell ref="F6:F7"/>
  </mergeCells>
  <printOptions/>
  <pageMargins left="0.5118110236220472" right="0.3937007874015748" top="0.6692913385826772" bottom="0.3937007874015748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114</dc:title>
  <dc:subject>114</dc:subject>
  <dc:creator>行政院主計處</dc:creator>
  <cp:keywords/>
  <dc:description> </dc:description>
  <cp:lastModifiedBy>Administrator</cp:lastModifiedBy>
  <cp:lastPrinted>2003-04-24T03:28:37Z</cp:lastPrinted>
  <dcterms:created xsi:type="dcterms:W3CDTF">2003-04-16T09:58:33Z</dcterms:created>
  <dcterms:modified xsi:type="dcterms:W3CDTF">2008-11-13T10:28:47Z</dcterms:modified>
  <cp:category>I14</cp:category>
  <cp:version/>
  <cp:contentType/>
  <cp:contentStatus/>
</cp:coreProperties>
</file>