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" windowWidth="7305" windowHeight="4575" tabRatio="599" activeTab="0"/>
  </bookViews>
  <sheets>
    <sheet name="91乙144" sheetId="1" r:id="rId1"/>
  </sheets>
  <definedNames>
    <definedName name="_Regression_Int" localSheetId="0" hidden="1">1</definedName>
    <definedName name="_xlnm.Print_Area" localSheetId="0">'91乙144'!$A$1:$Q$49</definedName>
    <definedName name="Print_Area_MI" localSheetId="0">'91乙144'!$A$1:$H$49</definedName>
    <definedName name="_xlnm.Print_Titles" localSheetId="0">'91乙144'!$1:$7</definedName>
  </definedNames>
  <calcPr fullCalcOnLoad="1"/>
</workbook>
</file>

<file path=xl/sharedStrings.xml><?xml version="1.0" encoding="utf-8"?>
<sst xmlns="http://schemas.openxmlformats.org/spreadsheetml/2006/main" count="72" uniqueCount="59">
  <si>
    <t xml:space="preserve"> 乙    資本增減</t>
  </si>
  <si>
    <t xml:space="preserve">            資本增減   乙</t>
  </si>
  <si>
    <t xml:space="preserve"> 增                     減                     數       </t>
  </si>
  <si>
    <t>機關名稱</t>
  </si>
  <si>
    <t xml:space="preserve"> </t>
  </si>
  <si>
    <t>現金</t>
  </si>
  <si>
    <t>中央銀行</t>
  </si>
  <si>
    <t>臺灣糖業股份有限公司</t>
  </si>
  <si>
    <t>臺鹽實業股份有限公司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</si>
  <si>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</si>
  <si>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</si>
  <si>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</si>
  <si>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</si>
  <si>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中國輸出入銀行</t>
  </si>
  <si>
    <t>中央信託局</t>
  </si>
  <si>
    <t>中央存款保險股份有限公司</t>
  </si>
  <si>
    <t>中華電信股份有限公司</t>
  </si>
  <si>
    <t>勞工保險局</t>
  </si>
  <si>
    <t>中央健康保險局</t>
  </si>
  <si>
    <t xml:space="preserve">    總           計</t>
  </si>
  <si>
    <t>榮民工程股份有限公司</t>
  </si>
  <si>
    <t>期初資本額</t>
  </si>
  <si>
    <t>期末資本額</t>
  </si>
  <si>
    <t>實收資本</t>
  </si>
  <si>
    <t>預收資本</t>
  </si>
  <si>
    <t>合計</t>
  </si>
  <si>
    <t>中央政府資本</t>
  </si>
  <si>
    <t>地方政府資本</t>
  </si>
  <si>
    <t>其他政府機關資本</t>
  </si>
  <si>
    <t>民股股東資本</t>
  </si>
  <si>
    <t>轉帳</t>
  </si>
  <si>
    <t>高雄硫酸錏股份有限公司</t>
  </si>
  <si>
    <t>臺灣省農工企業股份有限公司</t>
  </si>
  <si>
    <t>唐榮鐵工廠股份有限公司</t>
  </si>
  <si>
    <t>臺灣省自來水股份有限公司</t>
  </si>
  <si>
    <t>臺灣銀行</t>
  </si>
  <si>
    <t>臺灣土地銀行</t>
  </si>
  <si>
    <t>財政部印刷廠</t>
  </si>
  <si>
    <t>教 育 部 主 管</t>
  </si>
  <si>
    <r>
      <t>臺儒文化事業股份有限公司</t>
    </r>
    <r>
      <rPr>
        <sz val="12"/>
        <rFont val="Times New Roman"/>
        <family val="1"/>
      </rPr>
      <t xml:space="preserve">   (</t>
    </r>
    <r>
      <rPr>
        <sz val="12"/>
        <rFont val="細明體"/>
        <family val="3"/>
      </rPr>
      <t>臺灣書店</t>
    </r>
    <r>
      <rPr>
        <sz val="12"/>
        <rFont val="Times New Roman"/>
        <family val="1"/>
      </rPr>
      <t>)</t>
    </r>
  </si>
  <si>
    <t>合作金庫銀行股份有限公司</t>
  </si>
  <si>
    <t>臺灣菸酒股份有限公司</t>
  </si>
  <si>
    <t xml:space="preserve">  單位：新臺幣元</t>
  </si>
  <si>
    <t>交通部郵政總局</t>
  </si>
  <si>
    <t>交通部臺灣鐵路管理局</t>
  </si>
  <si>
    <t>交通部基隆港務局</t>
  </si>
  <si>
    <t>交通部台中港務局</t>
  </si>
  <si>
    <t>交通部高雄港務局</t>
  </si>
  <si>
    <t>交通部花蓮港務局</t>
  </si>
  <si>
    <t>行 政 院 主 管</t>
  </si>
  <si>
    <t>經 濟 部 主 管</t>
  </si>
  <si>
    <t>財 政 部 主 管</t>
  </si>
  <si>
    <t>交 通 部 主 管</t>
  </si>
  <si>
    <t>行政院退輔會主管</t>
  </si>
  <si>
    <t>行政院勞委會主管</t>
  </si>
  <si>
    <t>行政院衛生署主管</t>
  </si>
  <si>
    <t xml:space="preserve">                　   本             年              度      </t>
  </si>
  <si>
    <t xml:space="preserve">    １４４     資      本　    增        </t>
  </si>
  <si>
    <t xml:space="preserve"> 減　　  綜　　　計　  　表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</si>
</sst>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_)"/>
    <numFmt numFmtId="186" formatCode="#,##0.0"/>
    <numFmt numFmtId="187" formatCode="#,##0.00_ "/>
    <numFmt numFmtId="188" formatCode="#,##0_ "/>
    <numFmt numFmtId="189" formatCode="0.00_);[Red]\(0.00\)"/>
  </numFmts>
  <fonts count="12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sz val="16"/>
      <name val="細明體"/>
      <family val="3"/>
    </font>
    <font>
      <b/>
      <sz val="12"/>
      <name val="Courier"/>
      <family val="3"/>
    </font>
    <font>
      <sz val="11"/>
      <name val="細明體"/>
      <family val="3"/>
    </font>
    <font>
      <b/>
      <sz val="26"/>
      <name val="細明體"/>
      <family val="3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75">
    <xf numFmtId="37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 quotePrefix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Font="1" applyAlignment="1" quotePrefix="1">
      <alignment horizontal="left"/>
    </xf>
    <xf numFmtId="37" fontId="5" fillId="0" borderId="0" xfId="0" applyFont="1" applyAlignment="1" applyProtection="1" quotePrefix="1">
      <alignment horizontal="distributed"/>
      <protection/>
    </xf>
    <xf numFmtId="37" fontId="5" fillId="0" borderId="0" xfId="0" applyFont="1" applyAlignment="1" applyProtection="1">
      <alignment horizontal="distributed"/>
      <protection/>
    </xf>
    <xf numFmtId="37" fontId="6" fillId="0" borderId="1" xfId="0" applyFont="1" applyBorder="1" applyAlignment="1" applyProtection="1" quotePrefix="1">
      <alignment horizontal="left"/>
      <protection/>
    </xf>
    <xf numFmtId="37" fontId="7" fillId="0" borderId="0" xfId="0" applyFont="1" applyAlignment="1" quotePrefix="1">
      <alignment horizontal="left"/>
    </xf>
    <xf numFmtId="37" fontId="7" fillId="0" borderId="0" xfId="0" applyFont="1" applyBorder="1" applyAlignment="1">
      <alignment/>
    </xf>
    <xf numFmtId="37" fontId="7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5" fillId="0" borderId="2" xfId="0" applyFont="1" applyBorder="1" applyAlignment="1" applyProtection="1" quotePrefix="1">
      <alignment horizontal="left" vertical="center"/>
      <protection/>
    </xf>
    <xf numFmtId="37" fontId="5" fillId="0" borderId="3" xfId="0" applyFont="1" applyBorder="1" applyAlignment="1">
      <alignment vertical="center"/>
    </xf>
    <xf numFmtId="37" fontId="5" fillId="0" borderId="2" xfId="0" applyFont="1" applyBorder="1" applyAlignment="1">
      <alignment vertical="center"/>
    </xf>
    <xf numFmtId="37" fontId="5" fillId="0" borderId="3" xfId="0" applyFont="1" applyBorder="1" applyAlignment="1" quotePrefix="1">
      <alignment horizontal="left" vertical="center"/>
    </xf>
    <xf numFmtId="37" fontId="5" fillId="0" borderId="4" xfId="0" applyFont="1" applyBorder="1" applyAlignment="1" applyProtection="1" quotePrefix="1">
      <alignment horizontal="distributed" vertic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>
      <alignment horizontal="right"/>
      <protection/>
    </xf>
    <xf numFmtId="37" fontId="9" fillId="0" borderId="0" xfId="0" applyFont="1" applyAlignment="1" applyProtection="1" quotePrefix="1">
      <alignment horizontal="distributed" vertical="center"/>
      <protection/>
    </xf>
    <xf numFmtId="37" fontId="5" fillId="0" borderId="0" xfId="0" applyFont="1" applyAlignment="1" applyProtection="1" quotePrefix="1">
      <alignment horizontal="distributed" vertical="center"/>
      <protection/>
    </xf>
    <xf numFmtId="187" fontId="4" fillId="0" borderId="0" xfId="0" applyNumberFormat="1" applyFont="1" applyAlignment="1" applyProtection="1">
      <alignment horizontal="right"/>
      <protection/>
    </xf>
    <xf numFmtId="37" fontId="6" fillId="0" borderId="0" xfId="0" applyFont="1" applyAlignment="1" applyProtection="1" quotePrefix="1">
      <alignment horizontal="center"/>
      <protection/>
    </xf>
    <xf numFmtId="37" fontId="5" fillId="0" borderId="5" xfId="0" applyFont="1" applyBorder="1" applyAlignment="1" applyProtection="1" quotePrefix="1">
      <alignment horizontal="distributed" vertical="center"/>
      <protection/>
    </xf>
    <xf numFmtId="37" fontId="5" fillId="0" borderId="4" xfId="0" applyFont="1" applyBorder="1" applyAlignment="1" applyProtection="1" quotePrefix="1">
      <alignment horizontal="distributed" vertical="center"/>
      <protection/>
    </xf>
    <xf numFmtId="37" fontId="9" fillId="0" borderId="0" xfId="0" applyFont="1" applyAlignment="1" applyProtection="1" quotePrefix="1">
      <alignment horizontal="distributed" vertical="center"/>
      <protection/>
    </xf>
    <xf numFmtId="37" fontId="0" fillId="0" borderId="1" xfId="0" applyBorder="1" applyAlignment="1">
      <alignment/>
    </xf>
    <xf numFmtId="37" fontId="5" fillId="0" borderId="0" xfId="0" applyFont="1" applyBorder="1" applyAlignment="1" applyProtection="1">
      <alignment horizontal="distributed"/>
      <protection/>
    </xf>
    <xf numFmtId="3" fontId="4" fillId="0" borderId="0" xfId="0" applyNumberFormat="1" applyFont="1" applyBorder="1" applyAlignment="1" applyProtection="1">
      <alignment horizontal="right"/>
      <protection/>
    </xf>
    <xf numFmtId="37" fontId="8" fillId="0" borderId="0" xfId="0" applyFont="1" applyBorder="1" applyAlignment="1">
      <alignment/>
    </xf>
    <xf numFmtId="37" fontId="5" fillId="0" borderId="6" xfId="0" applyFont="1" applyBorder="1" applyAlignment="1">
      <alignment vertical="center"/>
    </xf>
    <xf numFmtId="37" fontId="5" fillId="0" borderId="7" xfId="0" applyFont="1" applyBorder="1" applyAlignment="1" applyProtection="1" quotePrefix="1">
      <alignment horizontal="distributed" vertical="center"/>
      <protection/>
    </xf>
    <xf numFmtId="37" fontId="5" fillId="0" borderId="0" xfId="0" applyFont="1" applyFill="1" applyAlignment="1" applyProtection="1" quotePrefix="1">
      <alignment horizontal="distributed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>
      <alignment horizontal="right"/>
    </xf>
    <xf numFmtId="37" fontId="0" fillId="0" borderId="0" xfId="0" applyFill="1" applyAlignment="1">
      <alignment/>
    </xf>
    <xf numFmtId="187" fontId="4" fillId="0" borderId="0" xfId="0" applyNumberFormat="1" applyFont="1" applyFill="1" applyAlignment="1" applyProtection="1">
      <alignment horizontal="right"/>
      <protection/>
    </xf>
    <xf numFmtId="37" fontId="11" fillId="0" borderId="0" xfId="0" applyFont="1" applyAlignment="1" quotePrefix="1">
      <alignment horizontal="center"/>
    </xf>
    <xf numFmtId="37" fontId="6" fillId="0" borderId="0" xfId="0" applyFont="1" applyBorder="1" applyAlignment="1" applyProtection="1" quotePrefix="1">
      <alignment horizontal="center"/>
      <protection/>
    </xf>
    <xf numFmtId="37" fontId="10" fillId="0" borderId="0" xfId="0" applyFont="1" applyAlignment="1" applyProtection="1" quotePrefix="1">
      <alignment horizontal="left"/>
      <protection/>
    </xf>
    <xf numFmtId="37" fontId="10" fillId="0" borderId="0" xfId="0" applyFont="1" applyAlignment="1">
      <alignment/>
    </xf>
    <xf numFmtId="37" fontId="5" fillId="0" borderId="6" xfId="0" applyFont="1" applyBorder="1" applyAlignment="1" applyProtection="1" quotePrefix="1">
      <alignment horizontal="distributed" vertical="center"/>
      <protection/>
    </xf>
    <xf numFmtId="37" fontId="0" fillId="0" borderId="3" xfId="0" applyBorder="1" applyAlignment="1">
      <alignment horizontal="distributed" vertical="center"/>
    </xf>
    <xf numFmtId="37" fontId="5" fillId="0" borderId="8" xfId="0" applyFont="1" applyBorder="1" applyAlignment="1">
      <alignment horizontal="distributed" vertical="center"/>
    </xf>
    <xf numFmtId="37" fontId="0" fillId="0" borderId="9" xfId="0" applyBorder="1" applyAlignment="1">
      <alignment horizontal="distributed" vertical="center"/>
    </xf>
    <xf numFmtId="37" fontId="0" fillId="0" borderId="4" xfId="0" applyBorder="1" applyAlignment="1">
      <alignment horizontal="distributed" vertical="center"/>
    </xf>
    <xf numFmtId="37" fontId="5" fillId="0" borderId="10" xfId="0" applyFont="1" applyBorder="1" applyAlignment="1" applyProtection="1" quotePrefix="1">
      <alignment horizontal="distributed" vertical="center"/>
      <protection/>
    </xf>
    <xf numFmtId="37" fontId="0" fillId="0" borderId="11" xfId="0" applyBorder="1" applyAlignment="1">
      <alignment horizontal="distributed" vertical="center"/>
    </xf>
    <xf numFmtId="37" fontId="0" fillId="0" borderId="12" xfId="0" applyBorder="1" applyAlignment="1">
      <alignment horizontal="distributed" vertical="center"/>
    </xf>
    <xf numFmtId="37" fontId="0" fillId="0" borderId="13" xfId="0" applyBorder="1" applyAlignment="1">
      <alignment horizontal="distributed" vertical="center"/>
    </xf>
    <xf numFmtId="37" fontId="5" fillId="0" borderId="14" xfId="0" applyFont="1" applyBorder="1" applyAlignment="1" applyProtection="1" quotePrefix="1">
      <alignment horizontal="distributed" vertical="center"/>
      <protection/>
    </xf>
    <xf numFmtId="37" fontId="0" fillId="0" borderId="15" xfId="0" applyBorder="1" applyAlignment="1">
      <alignment horizontal="distributed" vertical="center"/>
    </xf>
    <xf numFmtId="37" fontId="0" fillId="0" borderId="16" xfId="0" applyBorder="1" applyAlignment="1">
      <alignment horizontal="distributed" vertical="center"/>
    </xf>
    <xf numFmtId="37" fontId="5" fillId="0" borderId="10" xfId="0" applyNumberFormat="1" applyFont="1" applyBorder="1" applyAlignment="1" applyProtection="1" quotePrefix="1">
      <alignment horizontal="distributed" vertical="center"/>
      <protection/>
    </xf>
    <xf numFmtId="37" fontId="0" fillId="0" borderId="17" xfId="0" applyBorder="1" applyAlignment="1">
      <alignment horizontal="distributed" vertical="center"/>
    </xf>
    <xf numFmtId="37" fontId="0" fillId="0" borderId="18" xfId="0" applyBorder="1" applyAlignment="1">
      <alignment horizontal="distributed" vertical="center"/>
    </xf>
    <xf numFmtId="37" fontId="0" fillId="0" borderId="15" xfId="0" applyBorder="1" applyAlignment="1">
      <alignment horizontal="distributed" vertical="center"/>
    </xf>
    <xf numFmtId="37" fontId="0" fillId="0" borderId="16" xfId="0" applyBorder="1" applyAlignment="1">
      <alignment horizontal="distributed" vertical="center"/>
    </xf>
    <xf numFmtId="37" fontId="0" fillId="0" borderId="2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showZeros="0" tabSelected="1" view="pageBreakPreview" zoomScale="75" zoomScaleNormal="75" zoomScaleSheetLayoutView="75" workbookViewId="0" topLeftCell="A1">
      <selection activeCell="A1" sqref="A1"/>
    </sheetView>
  </sheetViews>
  <sheetFormatPr defaultColWidth="9.796875" defaultRowHeight="15"/>
  <cols>
    <col min="1" max="1" width="23.796875" style="0" customWidth="1"/>
    <col min="2" max="2" width="17.09765625" style="3" customWidth="1"/>
    <col min="3" max="3" width="14.69921875" style="0" customWidth="1"/>
    <col min="4" max="4" width="17.19921875" style="0" customWidth="1"/>
    <col min="5" max="5" width="14.796875" style="0" customWidth="1"/>
    <col min="6" max="6" width="16.3984375" style="0" customWidth="1"/>
    <col min="7" max="7" width="5.296875" style="0" customWidth="1"/>
    <col min="8" max="8" width="11.59765625" style="0" customWidth="1"/>
    <col min="9" max="9" width="10.796875" style="0" customWidth="1"/>
    <col min="10" max="10" width="13.796875" style="0" customWidth="1"/>
    <col min="11" max="11" width="4.8984375" style="0" customWidth="1"/>
    <col min="12" max="12" width="14.19921875" style="0" customWidth="1"/>
    <col min="13" max="13" width="14.3984375" style="0" customWidth="1"/>
    <col min="14" max="14" width="15.296875" style="0" customWidth="1"/>
    <col min="15" max="15" width="17.19921875" style="0" customWidth="1"/>
    <col min="16" max="16" width="14.09765625" style="0" customWidth="1"/>
    <col min="17" max="17" width="17.296875" style="0" customWidth="1"/>
  </cols>
  <sheetData>
    <row r="1" spans="1:17" ht="31.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1" t="s">
        <v>1</v>
      </c>
      <c r="Q1" s="13"/>
    </row>
    <row r="2" spans="4:9" ht="42" customHeight="1">
      <c r="D2" s="55" t="s">
        <v>57</v>
      </c>
      <c r="I2" s="56" t="s">
        <v>58</v>
      </c>
    </row>
    <row r="3" spans="1:17" ht="27" customHeight="1" thickBot="1">
      <c r="A3" s="4"/>
      <c r="B3" s="6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3" t="s">
        <v>42</v>
      </c>
    </row>
    <row r="4" spans="1:17" ht="31.5" customHeight="1">
      <c r="A4" s="59" t="s">
        <v>3</v>
      </c>
      <c r="B4" s="57" t="s">
        <v>21</v>
      </c>
      <c r="C4" s="58"/>
      <c r="D4" s="74"/>
      <c r="E4" s="17" t="s">
        <v>56</v>
      </c>
      <c r="F4" s="19"/>
      <c r="G4" s="19"/>
      <c r="H4" s="44"/>
      <c r="I4" s="20" t="s">
        <v>2</v>
      </c>
      <c r="J4" s="18"/>
      <c r="K4" s="18"/>
      <c r="L4" s="18"/>
      <c r="M4" s="18"/>
      <c r="N4" s="19"/>
      <c r="O4" s="57" t="s">
        <v>22</v>
      </c>
      <c r="P4" s="58"/>
      <c r="Q4" s="58"/>
    </row>
    <row r="5" spans="1:17" ht="27.75" customHeight="1">
      <c r="A5" s="60"/>
      <c r="B5" s="66" t="s">
        <v>23</v>
      </c>
      <c r="C5" s="66" t="s">
        <v>24</v>
      </c>
      <c r="D5" s="66" t="s">
        <v>25</v>
      </c>
      <c r="E5" s="62" t="s">
        <v>26</v>
      </c>
      <c r="F5" s="63"/>
      <c r="G5" s="62" t="s">
        <v>27</v>
      </c>
      <c r="H5" s="63"/>
      <c r="I5" s="62" t="s">
        <v>28</v>
      </c>
      <c r="J5" s="63"/>
      <c r="K5" s="62" t="s">
        <v>29</v>
      </c>
      <c r="L5" s="63"/>
      <c r="M5" s="62" t="s">
        <v>25</v>
      </c>
      <c r="N5" s="63"/>
      <c r="O5" s="66" t="s">
        <v>23</v>
      </c>
      <c r="P5" s="66" t="s">
        <v>24</v>
      </c>
      <c r="Q5" s="69" t="s">
        <v>25</v>
      </c>
    </row>
    <row r="6" spans="1:17" ht="17.25" customHeight="1">
      <c r="A6" s="60"/>
      <c r="B6" s="67"/>
      <c r="C6" s="72"/>
      <c r="D6" s="67"/>
      <c r="E6" s="64"/>
      <c r="F6" s="65"/>
      <c r="G6" s="64"/>
      <c r="H6" s="65"/>
      <c r="I6" s="64"/>
      <c r="J6" s="65"/>
      <c r="K6" s="64"/>
      <c r="L6" s="65"/>
      <c r="M6" s="64"/>
      <c r="N6" s="65"/>
      <c r="O6" s="67"/>
      <c r="P6" s="67"/>
      <c r="Q6" s="70"/>
    </row>
    <row r="7" spans="1:17" ht="26.25" customHeight="1" thickBot="1">
      <c r="A7" s="61"/>
      <c r="B7" s="68"/>
      <c r="C7" s="73"/>
      <c r="D7" s="68"/>
      <c r="E7" s="37" t="s">
        <v>5</v>
      </c>
      <c r="F7" s="38" t="s">
        <v>30</v>
      </c>
      <c r="G7" s="21" t="s">
        <v>5</v>
      </c>
      <c r="H7" s="45" t="s">
        <v>30</v>
      </c>
      <c r="I7" s="45" t="s">
        <v>5</v>
      </c>
      <c r="J7" s="38" t="s">
        <v>30</v>
      </c>
      <c r="K7" s="38" t="s">
        <v>5</v>
      </c>
      <c r="L7" s="38" t="s">
        <v>30</v>
      </c>
      <c r="M7" s="38" t="s">
        <v>5</v>
      </c>
      <c r="N7" s="38" t="s">
        <v>30</v>
      </c>
      <c r="O7" s="68"/>
      <c r="P7" s="68"/>
      <c r="Q7" s="71"/>
    </row>
    <row r="8" spans="1:17" ht="9.75" customHeight="1">
      <c r="A8" s="16" t="s">
        <v>4</v>
      </c>
      <c r="C8" s="1"/>
      <c r="D8" s="2"/>
      <c r="E8" s="14"/>
      <c r="F8" s="14"/>
      <c r="H8" s="15"/>
      <c r="I8" s="14"/>
      <c r="J8" s="14"/>
      <c r="K8" s="14"/>
      <c r="L8" s="14"/>
      <c r="M8" s="14"/>
      <c r="N8" s="15"/>
      <c r="O8" s="14"/>
      <c r="P8" s="15"/>
      <c r="Q8" s="15"/>
    </row>
    <row r="9" spans="1:17" ht="28.5" customHeight="1">
      <c r="A9" s="36" t="s">
        <v>49</v>
      </c>
      <c r="B9" s="22">
        <f>SUM(B10:B10)</f>
        <v>80000000000</v>
      </c>
      <c r="C9" s="23"/>
      <c r="D9" s="24">
        <f>SUM(B9:C9)</f>
        <v>80000000000</v>
      </c>
      <c r="E9" s="22">
        <f aca="true" t="shared" si="0" ref="E9:L9">SUM(E10:E10)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  <c r="M9" s="24">
        <f>E9+G9+I9+K9</f>
        <v>0</v>
      </c>
      <c r="N9" s="22">
        <f>SUM(N10:N10)</f>
        <v>0</v>
      </c>
      <c r="O9" s="24">
        <f>SUM(O10:O10)</f>
        <v>80000000000</v>
      </c>
      <c r="P9" s="24"/>
      <c r="Q9" s="24">
        <f>D9+M9+N9</f>
        <v>80000000000</v>
      </c>
    </row>
    <row r="10" spans="1:17" ht="24" customHeight="1">
      <c r="A10" s="8" t="s">
        <v>6</v>
      </c>
      <c r="B10" s="25">
        <v>80000000000</v>
      </c>
      <c r="C10" s="26"/>
      <c r="D10" s="27">
        <f>SUM(B10:C10)</f>
        <v>80000000000</v>
      </c>
      <c r="E10" s="28"/>
      <c r="F10" s="28">
        <v>0</v>
      </c>
      <c r="G10" s="29"/>
      <c r="H10" s="27"/>
      <c r="I10" s="28"/>
      <c r="J10" s="27"/>
      <c r="K10" s="28"/>
      <c r="L10" s="27"/>
      <c r="M10" s="28">
        <f>E10+G10+I10+K10</f>
        <v>0</v>
      </c>
      <c r="N10" s="27">
        <f>F10+H10+J10+L10</f>
        <v>0</v>
      </c>
      <c r="O10" s="27">
        <f>D10+M10+N10</f>
        <v>80000000000</v>
      </c>
      <c r="P10" s="27"/>
      <c r="Q10" s="27">
        <f>D10+M10+N10</f>
        <v>80000000000</v>
      </c>
    </row>
    <row r="11" spans="1:17" ht="28.5" customHeight="1">
      <c r="A11" s="36" t="s">
        <v>50</v>
      </c>
      <c r="B11" s="22">
        <f aca="true" t="shared" si="1" ref="B11:Q11">SUM(B12:B21)</f>
        <v>709896801170</v>
      </c>
      <c r="C11" s="22">
        <f t="shared" si="1"/>
        <v>2990325062.27</v>
      </c>
      <c r="D11" s="22">
        <f t="shared" si="1"/>
        <v>712887126232.27</v>
      </c>
      <c r="E11" s="22">
        <f t="shared" si="1"/>
        <v>1200000000</v>
      </c>
      <c r="F11" s="22">
        <f t="shared" si="1"/>
        <v>-28092709194</v>
      </c>
      <c r="G11" s="22">
        <f t="shared" si="1"/>
        <v>0</v>
      </c>
      <c r="H11" s="22">
        <f t="shared" si="1"/>
        <v>53824648.06</v>
      </c>
      <c r="I11" s="22">
        <f t="shared" si="1"/>
        <v>0</v>
      </c>
      <c r="J11" s="22">
        <f t="shared" si="1"/>
        <v>7555843990</v>
      </c>
      <c r="K11" s="22">
        <f t="shared" si="1"/>
        <v>0</v>
      </c>
      <c r="L11" s="22">
        <f t="shared" si="1"/>
        <v>0</v>
      </c>
      <c r="M11" s="22">
        <f t="shared" si="1"/>
        <v>1200000000</v>
      </c>
      <c r="N11" s="22">
        <f t="shared" si="1"/>
        <v>-20483040555.94</v>
      </c>
      <c r="O11" s="22">
        <f t="shared" si="1"/>
        <v>689329804020</v>
      </c>
      <c r="P11" s="22">
        <f t="shared" si="1"/>
        <v>4274281656.33</v>
      </c>
      <c r="Q11" s="22">
        <f t="shared" si="1"/>
        <v>693604085676.33</v>
      </c>
    </row>
    <row r="12" spans="1:17" ht="24" customHeight="1">
      <c r="A12" s="8" t="s">
        <v>7</v>
      </c>
      <c r="B12" s="25">
        <v>78288192570</v>
      </c>
      <c r="C12" s="26">
        <v>0</v>
      </c>
      <c r="D12" s="27">
        <f aca="true" t="shared" si="2" ref="D12:D21">SUM(B12:C12)</f>
        <v>78288192570</v>
      </c>
      <c r="E12" s="27">
        <v>0</v>
      </c>
      <c r="F12" s="27">
        <v>-7555843990</v>
      </c>
      <c r="G12" s="26">
        <v>0</v>
      </c>
      <c r="H12" s="27">
        <v>0</v>
      </c>
      <c r="I12" s="27">
        <v>0</v>
      </c>
      <c r="J12" s="27">
        <v>7555843990</v>
      </c>
      <c r="K12" s="27">
        <v>0</v>
      </c>
      <c r="L12" s="27">
        <v>0</v>
      </c>
      <c r="M12" s="27">
        <v>0</v>
      </c>
      <c r="N12" s="27">
        <f aca="true" t="shared" si="3" ref="N12:N21">F12+H12+J12+L12</f>
        <v>0</v>
      </c>
      <c r="O12" s="27">
        <f aca="true" t="shared" si="4" ref="O12:O20">D12+M12+N12</f>
        <v>78288192570</v>
      </c>
      <c r="P12" s="27"/>
      <c r="Q12" s="27">
        <f aca="true" t="shared" si="5" ref="Q12:Q30">D12+M12+N12</f>
        <v>78288192570</v>
      </c>
    </row>
    <row r="13" spans="1:17" ht="24" customHeight="1">
      <c r="A13" s="8" t="s">
        <v>8</v>
      </c>
      <c r="B13" s="25">
        <v>23066997150</v>
      </c>
      <c r="C13" s="26"/>
      <c r="D13" s="27">
        <f t="shared" si="2"/>
        <v>23066997150</v>
      </c>
      <c r="E13" s="27">
        <v>0</v>
      </c>
      <c r="F13" s="27">
        <f>4929204350-25496201500</f>
        <v>-20566997150</v>
      </c>
      <c r="G13" s="26">
        <v>0</v>
      </c>
      <c r="H13" s="27">
        <v>0</v>
      </c>
      <c r="I13" s="27">
        <v>0</v>
      </c>
      <c r="J13" s="27">
        <v>0</v>
      </c>
      <c r="K13" s="28">
        <v>0</v>
      </c>
      <c r="L13" s="27">
        <v>0</v>
      </c>
      <c r="M13" s="27">
        <f aca="true" t="shared" si="6" ref="M13:M21">E13+G13+I13+K13</f>
        <v>0</v>
      </c>
      <c r="N13" s="27">
        <f t="shared" si="3"/>
        <v>-20566997150</v>
      </c>
      <c r="O13" s="27">
        <f t="shared" si="4"/>
        <v>2500000000</v>
      </c>
      <c r="P13" s="27"/>
      <c r="Q13" s="27">
        <f t="shared" si="5"/>
        <v>2500000000</v>
      </c>
    </row>
    <row r="14" spans="1:17" ht="24" customHeight="1">
      <c r="A14" s="8" t="s">
        <v>9</v>
      </c>
      <c r="B14" s="25">
        <v>11138997170</v>
      </c>
      <c r="C14" s="26" t="s">
        <v>4</v>
      </c>
      <c r="D14" s="27">
        <f t="shared" si="2"/>
        <v>11138997170</v>
      </c>
      <c r="E14" s="27">
        <v>0</v>
      </c>
      <c r="F14" s="27">
        <v>0</v>
      </c>
      <c r="G14" s="26">
        <v>0</v>
      </c>
      <c r="H14" s="27">
        <v>0</v>
      </c>
      <c r="I14" s="27">
        <v>0</v>
      </c>
      <c r="J14" s="27">
        <v>0</v>
      </c>
      <c r="K14" s="28">
        <v>0</v>
      </c>
      <c r="L14" s="27">
        <v>0</v>
      </c>
      <c r="M14" s="27">
        <f t="shared" si="6"/>
        <v>0</v>
      </c>
      <c r="N14" s="27">
        <f t="shared" si="3"/>
        <v>0</v>
      </c>
      <c r="O14" s="27">
        <f t="shared" si="4"/>
        <v>11138997170</v>
      </c>
      <c r="P14" s="27"/>
      <c r="Q14" s="27">
        <f t="shared" si="5"/>
        <v>11138997170</v>
      </c>
    </row>
    <row r="15" spans="1:17" ht="24" customHeight="1">
      <c r="A15" s="8" t="s">
        <v>10</v>
      </c>
      <c r="B15" s="25">
        <v>130000000000</v>
      </c>
      <c r="C15" s="26"/>
      <c r="D15" s="27">
        <f t="shared" si="2"/>
        <v>130000000000</v>
      </c>
      <c r="E15" s="27"/>
      <c r="F15" s="27"/>
      <c r="G15" s="26"/>
      <c r="H15" s="27"/>
      <c r="I15" s="27"/>
      <c r="J15" s="27"/>
      <c r="K15" s="28"/>
      <c r="L15" s="27"/>
      <c r="M15" s="27">
        <f t="shared" si="6"/>
        <v>0</v>
      </c>
      <c r="N15" s="27">
        <f t="shared" si="3"/>
        <v>0</v>
      </c>
      <c r="O15" s="27">
        <f t="shared" si="4"/>
        <v>130000000000</v>
      </c>
      <c r="P15" s="27"/>
      <c r="Q15" s="27">
        <f t="shared" si="5"/>
        <v>130000000000</v>
      </c>
    </row>
    <row r="16" spans="1:17" ht="24" customHeight="1">
      <c r="A16" s="8" t="s">
        <v>11</v>
      </c>
      <c r="B16" s="25">
        <v>330000000000</v>
      </c>
      <c r="C16" s="26"/>
      <c r="D16" s="27">
        <f t="shared" si="2"/>
        <v>330000000000</v>
      </c>
      <c r="E16" s="27"/>
      <c r="F16" s="27">
        <v>0</v>
      </c>
      <c r="G16" s="26"/>
      <c r="H16" s="27">
        <v>0</v>
      </c>
      <c r="I16" s="27"/>
      <c r="J16" s="27">
        <v>0</v>
      </c>
      <c r="K16" s="28"/>
      <c r="L16" s="27">
        <v>0</v>
      </c>
      <c r="M16" s="27">
        <f t="shared" si="6"/>
        <v>0</v>
      </c>
      <c r="N16" s="27">
        <f t="shared" si="3"/>
        <v>0</v>
      </c>
      <c r="O16" s="27">
        <f t="shared" si="4"/>
        <v>330000000000</v>
      </c>
      <c r="P16" s="27"/>
      <c r="Q16" s="27">
        <f t="shared" si="5"/>
        <v>330000000000</v>
      </c>
    </row>
    <row r="17" spans="1:17" ht="24" customHeight="1">
      <c r="A17" s="33" t="s">
        <v>12</v>
      </c>
      <c r="B17" s="25">
        <v>9082614280</v>
      </c>
      <c r="C17" s="26"/>
      <c r="D17" s="27">
        <f t="shared" si="2"/>
        <v>9082614280</v>
      </c>
      <c r="E17" s="27"/>
      <c r="F17" s="27">
        <v>0</v>
      </c>
      <c r="G17" s="26"/>
      <c r="H17" s="27">
        <v>0</v>
      </c>
      <c r="I17" s="27"/>
      <c r="J17" s="27">
        <v>0</v>
      </c>
      <c r="K17" s="28"/>
      <c r="L17" s="27"/>
      <c r="M17" s="27">
        <f t="shared" si="6"/>
        <v>0</v>
      </c>
      <c r="N17" s="27">
        <f t="shared" si="3"/>
        <v>0</v>
      </c>
      <c r="O17" s="27">
        <f t="shared" si="4"/>
        <v>9082614280</v>
      </c>
      <c r="P17" s="27"/>
      <c r="Q17" s="27">
        <f t="shared" si="5"/>
        <v>9082614280</v>
      </c>
    </row>
    <row r="18" spans="1:17" ht="24" customHeight="1">
      <c r="A18" s="34" t="s">
        <v>31</v>
      </c>
      <c r="B18" s="25">
        <v>3300000000</v>
      </c>
      <c r="C18" s="26"/>
      <c r="D18" s="27">
        <f t="shared" si="2"/>
        <v>3300000000</v>
      </c>
      <c r="E18" s="27"/>
      <c r="F18" s="27">
        <v>0</v>
      </c>
      <c r="G18" s="26"/>
      <c r="H18" s="27">
        <v>0</v>
      </c>
      <c r="I18" s="27"/>
      <c r="J18" s="27">
        <v>0</v>
      </c>
      <c r="K18" s="28"/>
      <c r="L18" s="27">
        <v>0</v>
      </c>
      <c r="M18" s="27">
        <f t="shared" si="6"/>
        <v>0</v>
      </c>
      <c r="N18" s="27">
        <f t="shared" si="3"/>
        <v>0</v>
      </c>
      <c r="O18" s="27">
        <f t="shared" si="4"/>
        <v>3300000000</v>
      </c>
      <c r="P18" s="27"/>
      <c r="Q18" s="27">
        <f t="shared" si="5"/>
        <v>3300000000</v>
      </c>
    </row>
    <row r="19" spans="1:17" ht="24" customHeight="1">
      <c r="A19" s="33" t="s">
        <v>32</v>
      </c>
      <c r="B19" s="25">
        <v>3020000000</v>
      </c>
      <c r="C19" s="26"/>
      <c r="D19" s="27">
        <f t="shared" si="2"/>
        <v>3020000000</v>
      </c>
      <c r="E19" s="27"/>
      <c r="F19" s="27">
        <v>0</v>
      </c>
      <c r="G19" s="26"/>
      <c r="H19" s="27">
        <v>0</v>
      </c>
      <c r="I19" s="27"/>
      <c r="J19" s="27">
        <v>0</v>
      </c>
      <c r="K19" s="28"/>
      <c r="L19" s="27">
        <v>0</v>
      </c>
      <c r="M19" s="27">
        <f t="shared" si="6"/>
        <v>0</v>
      </c>
      <c r="N19" s="27">
        <f t="shared" si="3"/>
        <v>0</v>
      </c>
      <c r="O19" s="27">
        <f t="shared" si="4"/>
        <v>3020000000</v>
      </c>
      <c r="P19" s="27"/>
      <c r="Q19" s="27">
        <f t="shared" si="5"/>
        <v>3020000000</v>
      </c>
    </row>
    <row r="20" spans="1:17" ht="24" customHeight="1">
      <c r="A20" s="34" t="s">
        <v>33</v>
      </c>
      <c r="B20" s="25">
        <v>7000000000</v>
      </c>
      <c r="C20" s="26"/>
      <c r="D20" s="27">
        <f t="shared" si="2"/>
        <v>7000000000</v>
      </c>
      <c r="E20" s="27"/>
      <c r="F20" s="27">
        <v>0</v>
      </c>
      <c r="G20" s="26"/>
      <c r="H20" s="27">
        <v>0</v>
      </c>
      <c r="I20" s="27"/>
      <c r="J20" s="27">
        <v>0</v>
      </c>
      <c r="K20" s="28"/>
      <c r="L20" s="27">
        <v>0</v>
      </c>
      <c r="M20" s="27">
        <f t="shared" si="6"/>
        <v>0</v>
      </c>
      <c r="N20" s="27">
        <f t="shared" si="3"/>
        <v>0</v>
      </c>
      <c r="O20" s="27">
        <f t="shared" si="4"/>
        <v>7000000000</v>
      </c>
      <c r="P20" s="27"/>
      <c r="Q20" s="27">
        <f t="shared" si="5"/>
        <v>7000000000</v>
      </c>
    </row>
    <row r="21" spans="1:17" ht="24" customHeight="1">
      <c r="A21" s="33" t="s">
        <v>34</v>
      </c>
      <c r="B21" s="25">
        <v>115000000000</v>
      </c>
      <c r="C21" s="35">
        <v>2990325062.27</v>
      </c>
      <c r="D21" s="27">
        <f t="shared" si="2"/>
        <v>117990325062.27</v>
      </c>
      <c r="E21" s="27">
        <v>1200000000</v>
      </c>
      <c r="F21" s="27">
        <v>30131946</v>
      </c>
      <c r="G21" s="26">
        <v>0</v>
      </c>
      <c r="H21" s="27">
        <v>53824648.06</v>
      </c>
      <c r="I21" s="27"/>
      <c r="J21" s="27">
        <v>0</v>
      </c>
      <c r="K21" s="28"/>
      <c r="L21" s="27">
        <v>0</v>
      </c>
      <c r="M21" s="27">
        <f t="shared" si="6"/>
        <v>1200000000</v>
      </c>
      <c r="N21" s="27">
        <f t="shared" si="3"/>
        <v>83956594.06</v>
      </c>
      <c r="O21" s="27">
        <f>Q21-P21</f>
        <v>115000000000</v>
      </c>
      <c r="P21" s="27">
        <v>4274281656.33</v>
      </c>
      <c r="Q21" s="27">
        <f t="shared" si="5"/>
        <v>119274281656.33</v>
      </c>
    </row>
    <row r="22" spans="1:17" ht="28.5" customHeight="1">
      <c r="A22" s="36" t="s">
        <v>51</v>
      </c>
      <c r="B22" s="22">
        <f>SUM(B23:B30)</f>
        <v>110616418284.69</v>
      </c>
      <c r="C22" s="22">
        <f aca="true" t="shared" si="7" ref="C22:N22">SUM(C23:C30)</f>
        <v>0</v>
      </c>
      <c r="D22" s="22">
        <f t="shared" si="7"/>
        <v>110616418284.69</v>
      </c>
      <c r="E22" s="22">
        <f t="shared" si="7"/>
        <v>0</v>
      </c>
      <c r="F22" s="22">
        <f t="shared" si="7"/>
        <v>64069014675.31</v>
      </c>
      <c r="G22" s="22">
        <f t="shared" si="7"/>
        <v>0</v>
      </c>
      <c r="H22" s="22">
        <f t="shared" si="7"/>
        <v>0</v>
      </c>
      <c r="I22" s="22">
        <f t="shared" si="7"/>
        <v>0</v>
      </c>
      <c r="J22" s="22">
        <f t="shared" si="7"/>
        <v>6732070</v>
      </c>
      <c r="K22" s="22">
        <f t="shared" si="7"/>
        <v>0</v>
      </c>
      <c r="L22" s="22">
        <f t="shared" si="7"/>
        <v>493316570</v>
      </c>
      <c r="M22" s="22">
        <f t="shared" si="7"/>
        <v>0</v>
      </c>
      <c r="N22" s="22">
        <f t="shared" si="7"/>
        <v>64569063315.31</v>
      </c>
      <c r="O22" s="24">
        <f>SUM(O23:O30)</f>
        <v>175185481600</v>
      </c>
      <c r="P22" s="24">
        <f>SUM(P23:P30)</f>
        <v>0</v>
      </c>
      <c r="Q22" s="24">
        <f t="shared" si="5"/>
        <v>175185481600</v>
      </c>
    </row>
    <row r="23" spans="1:17" s="51" customFormat="1" ht="24" customHeight="1">
      <c r="A23" s="46" t="s">
        <v>13</v>
      </c>
      <c r="B23" s="47">
        <v>10000000000</v>
      </c>
      <c r="C23" s="48"/>
      <c r="D23" s="49">
        <f aca="true" t="shared" si="8" ref="D23:D30">SUM(B23:C23)</f>
        <v>10000000000</v>
      </c>
      <c r="E23" s="49"/>
      <c r="F23" s="49"/>
      <c r="G23" s="48"/>
      <c r="H23" s="49"/>
      <c r="I23" s="49"/>
      <c r="J23" s="49"/>
      <c r="K23" s="50"/>
      <c r="L23" s="49"/>
      <c r="M23" s="49">
        <f aca="true" t="shared" si="9" ref="M23:M30">E23+G23+I23+K23</f>
        <v>0</v>
      </c>
      <c r="N23" s="49">
        <f aca="true" t="shared" si="10" ref="N23:N30">F23+H23+J23+L23</f>
        <v>0</v>
      </c>
      <c r="O23" s="49">
        <f aca="true" t="shared" si="11" ref="O23:O30">D23+M23+N23</f>
        <v>10000000000</v>
      </c>
      <c r="P23" s="49"/>
      <c r="Q23" s="49">
        <f t="shared" si="5"/>
        <v>10000000000</v>
      </c>
    </row>
    <row r="24" spans="1:17" ht="24" customHeight="1">
      <c r="A24" s="8" t="s">
        <v>14</v>
      </c>
      <c r="B24" s="25">
        <v>10000000000</v>
      </c>
      <c r="C24" s="26"/>
      <c r="D24" s="27">
        <f t="shared" si="8"/>
        <v>10000000000</v>
      </c>
      <c r="E24" s="27"/>
      <c r="F24" s="27"/>
      <c r="G24" s="26"/>
      <c r="H24" s="27"/>
      <c r="I24" s="27"/>
      <c r="J24" s="27"/>
      <c r="K24" s="28"/>
      <c r="L24" s="27"/>
      <c r="M24" s="27">
        <f t="shared" si="9"/>
        <v>0</v>
      </c>
      <c r="N24" s="27">
        <f t="shared" si="10"/>
        <v>0</v>
      </c>
      <c r="O24" s="49">
        <f t="shared" si="11"/>
        <v>10000000000</v>
      </c>
      <c r="P24" s="27"/>
      <c r="Q24" s="27">
        <f t="shared" si="5"/>
        <v>10000000000</v>
      </c>
    </row>
    <row r="25" spans="1:17" ht="24" customHeight="1">
      <c r="A25" s="39" t="s">
        <v>15</v>
      </c>
      <c r="B25" s="25">
        <v>10000000000</v>
      </c>
      <c r="C25" s="26"/>
      <c r="D25" s="27">
        <f t="shared" si="8"/>
        <v>10000000000</v>
      </c>
      <c r="E25" s="27">
        <v>0</v>
      </c>
      <c r="F25" s="27"/>
      <c r="G25" s="26"/>
      <c r="H25" s="27"/>
      <c r="I25" s="27">
        <v>0</v>
      </c>
      <c r="J25" s="27"/>
      <c r="K25" s="28"/>
      <c r="L25" s="27"/>
      <c r="M25" s="27">
        <f t="shared" si="9"/>
        <v>0</v>
      </c>
      <c r="N25" s="27">
        <f t="shared" si="10"/>
        <v>0</v>
      </c>
      <c r="O25" s="49">
        <f t="shared" si="11"/>
        <v>10000000000</v>
      </c>
      <c r="P25" s="27"/>
      <c r="Q25" s="27">
        <f t="shared" si="5"/>
        <v>10000000000</v>
      </c>
    </row>
    <row r="26" spans="1:17" ht="24" customHeight="1">
      <c r="A26" s="8" t="s">
        <v>35</v>
      </c>
      <c r="B26" s="25">
        <v>32000000000</v>
      </c>
      <c r="C26" s="26"/>
      <c r="D26" s="27">
        <f t="shared" si="8"/>
        <v>32000000000</v>
      </c>
      <c r="E26" s="27"/>
      <c r="F26" s="27">
        <v>16000000000</v>
      </c>
      <c r="G26" s="26">
        <v>0</v>
      </c>
      <c r="H26" s="27">
        <v>0</v>
      </c>
      <c r="I26" s="27">
        <v>0</v>
      </c>
      <c r="J26" s="27">
        <v>0</v>
      </c>
      <c r="K26" s="28">
        <v>0</v>
      </c>
      <c r="L26" s="27">
        <v>0</v>
      </c>
      <c r="M26" s="27">
        <f t="shared" si="9"/>
        <v>0</v>
      </c>
      <c r="N26" s="27">
        <f t="shared" si="10"/>
        <v>16000000000</v>
      </c>
      <c r="O26" s="49">
        <f t="shared" si="11"/>
        <v>48000000000</v>
      </c>
      <c r="P26" s="27"/>
      <c r="Q26" s="27">
        <f t="shared" si="5"/>
        <v>48000000000</v>
      </c>
    </row>
    <row r="27" spans="1:17" ht="24" customHeight="1">
      <c r="A27" s="8" t="s">
        <v>36</v>
      </c>
      <c r="B27" s="25">
        <v>25000000000</v>
      </c>
      <c r="C27" s="26"/>
      <c r="D27" s="27">
        <f t="shared" si="8"/>
        <v>25000000000</v>
      </c>
      <c r="E27" s="27"/>
      <c r="F27" s="27">
        <v>0</v>
      </c>
      <c r="G27" s="26"/>
      <c r="H27" s="27"/>
      <c r="I27" s="27"/>
      <c r="J27" s="27"/>
      <c r="K27" s="28"/>
      <c r="L27" s="27"/>
      <c r="M27" s="27">
        <f t="shared" si="9"/>
        <v>0</v>
      </c>
      <c r="N27" s="27">
        <f t="shared" si="10"/>
        <v>0</v>
      </c>
      <c r="O27" s="49">
        <f t="shared" si="11"/>
        <v>25000000000</v>
      </c>
      <c r="P27" s="27"/>
      <c r="Q27" s="27">
        <f t="shared" si="5"/>
        <v>25000000000</v>
      </c>
    </row>
    <row r="28" spans="1:17" ht="24" customHeight="1">
      <c r="A28" s="9" t="s">
        <v>40</v>
      </c>
      <c r="B28" s="25">
        <v>20835360000</v>
      </c>
      <c r="C28" s="26"/>
      <c r="D28" s="27">
        <f t="shared" si="8"/>
        <v>20835360000</v>
      </c>
      <c r="E28" s="27">
        <v>0</v>
      </c>
      <c r="F28" s="27">
        <v>750072960</v>
      </c>
      <c r="G28" s="26">
        <v>0</v>
      </c>
      <c r="H28" s="27">
        <v>0</v>
      </c>
      <c r="I28" s="27">
        <v>0</v>
      </c>
      <c r="J28" s="27">
        <v>6732070</v>
      </c>
      <c r="K28" s="28">
        <v>0</v>
      </c>
      <c r="L28" s="27">
        <v>493316570</v>
      </c>
      <c r="M28" s="27">
        <f>E28+G28+I28+K28</f>
        <v>0</v>
      </c>
      <c r="N28" s="27">
        <f t="shared" si="10"/>
        <v>1250121600</v>
      </c>
      <c r="O28" s="49">
        <f t="shared" si="11"/>
        <v>22085481600</v>
      </c>
      <c r="P28" s="27"/>
      <c r="Q28" s="27">
        <f t="shared" si="5"/>
        <v>22085481600</v>
      </c>
    </row>
    <row r="29" spans="1:17" ht="24" customHeight="1">
      <c r="A29" s="8" t="s">
        <v>37</v>
      </c>
      <c r="B29" s="25">
        <v>100000000</v>
      </c>
      <c r="C29" s="26"/>
      <c r="D29" s="27">
        <f t="shared" si="8"/>
        <v>100000000</v>
      </c>
      <c r="E29" s="27"/>
      <c r="F29" s="27">
        <v>0</v>
      </c>
      <c r="G29" s="26"/>
      <c r="H29" s="27"/>
      <c r="I29" s="27"/>
      <c r="J29" s="27"/>
      <c r="K29" s="28"/>
      <c r="L29" s="27"/>
      <c r="M29" s="27">
        <f t="shared" si="9"/>
        <v>0</v>
      </c>
      <c r="N29" s="27">
        <f t="shared" si="10"/>
        <v>0</v>
      </c>
      <c r="O29" s="49">
        <f t="shared" si="11"/>
        <v>100000000</v>
      </c>
      <c r="P29" s="27"/>
      <c r="Q29" s="27">
        <f t="shared" si="5"/>
        <v>100000000</v>
      </c>
    </row>
    <row r="30" spans="1:17" ht="24" customHeight="1">
      <c r="A30" s="46" t="s">
        <v>41</v>
      </c>
      <c r="B30" s="25">
        <v>2681058284.69</v>
      </c>
      <c r="C30" s="26"/>
      <c r="D30" s="27">
        <f t="shared" si="8"/>
        <v>2681058284.69</v>
      </c>
      <c r="E30" s="27">
        <v>0</v>
      </c>
      <c r="F30" s="27">
        <v>47318941715.31</v>
      </c>
      <c r="G30" s="26">
        <v>0</v>
      </c>
      <c r="H30" s="27">
        <v>0</v>
      </c>
      <c r="I30" s="27">
        <v>0</v>
      </c>
      <c r="J30" s="27">
        <v>0</v>
      </c>
      <c r="K30" s="28">
        <v>0</v>
      </c>
      <c r="L30" s="27">
        <v>0</v>
      </c>
      <c r="M30" s="27">
        <f t="shared" si="9"/>
        <v>0</v>
      </c>
      <c r="N30" s="27">
        <f t="shared" si="10"/>
        <v>47318941715.31</v>
      </c>
      <c r="O30" s="49">
        <f t="shared" si="11"/>
        <v>50000000000</v>
      </c>
      <c r="P30" s="27"/>
      <c r="Q30" s="27">
        <f t="shared" si="5"/>
        <v>50000000000</v>
      </c>
    </row>
    <row r="31" spans="1:17" ht="28.5" customHeight="1">
      <c r="A31" s="36" t="s">
        <v>38</v>
      </c>
      <c r="B31" s="31">
        <f aca="true" t="shared" si="12" ref="B31:Q31">B32</f>
        <v>392598000</v>
      </c>
      <c r="C31" s="31">
        <f t="shared" si="12"/>
        <v>0</v>
      </c>
      <c r="D31" s="31">
        <f t="shared" si="12"/>
        <v>392598000</v>
      </c>
      <c r="E31" s="31">
        <f t="shared" si="12"/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2"/>
        <v>0</v>
      </c>
      <c r="O31" s="31">
        <f t="shared" si="12"/>
        <v>392598000</v>
      </c>
      <c r="P31" s="31">
        <f t="shared" si="12"/>
        <v>0</v>
      </c>
      <c r="Q31" s="31">
        <f t="shared" si="12"/>
        <v>392598000</v>
      </c>
    </row>
    <row r="32" spans="1:17" ht="36" customHeight="1">
      <c r="A32" s="9" t="s">
        <v>39</v>
      </c>
      <c r="B32" s="25">
        <v>392598000</v>
      </c>
      <c r="C32" s="26"/>
      <c r="D32" s="27">
        <f>SUM(B32+C32)</f>
        <v>392598000</v>
      </c>
      <c r="E32" s="27"/>
      <c r="F32" s="27"/>
      <c r="G32" s="26"/>
      <c r="H32" s="27"/>
      <c r="I32" s="27"/>
      <c r="J32" s="27"/>
      <c r="K32" s="28"/>
      <c r="L32" s="27"/>
      <c r="M32" s="27">
        <f>E32+G32+I32+K32</f>
        <v>0</v>
      </c>
      <c r="N32" s="27">
        <f>F32+H32+J32+L32</f>
        <v>0</v>
      </c>
      <c r="O32" s="27">
        <f>D32+M32+N32</f>
        <v>392598000</v>
      </c>
      <c r="P32" s="27"/>
      <c r="Q32" s="27">
        <f aca="true" t="shared" si="13" ref="Q32:Q40">D32+M32+N32</f>
        <v>392598000</v>
      </c>
    </row>
    <row r="33" spans="1:17" ht="28.5" customHeight="1">
      <c r="A33" s="36" t="s">
        <v>52</v>
      </c>
      <c r="B33" s="22">
        <f>SUM(B34:B40)</f>
        <v>297199077249.70996</v>
      </c>
      <c r="C33" s="22">
        <f aca="true" t="shared" si="14" ref="C33:N33">SUM(C34:C40)</f>
        <v>0</v>
      </c>
      <c r="D33" s="22">
        <f t="shared" si="14"/>
        <v>297199077249.70996</v>
      </c>
      <c r="E33" s="22">
        <f t="shared" si="14"/>
        <v>4327334841</v>
      </c>
      <c r="F33" s="22">
        <f t="shared" si="14"/>
        <v>-10064633483</v>
      </c>
      <c r="G33" s="22">
        <f t="shared" si="14"/>
        <v>0</v>
      </c>
      <c r="H33" s="22">
        <f t="shared" si="14"/>
        <v>0</v>
      </c>
      <c r="I33" s="22">
        <f t="shared" si="14"/>
        <v>0</v>
      </c>
      <c r="J33" s="22">
        <f t="shared" si="14"/>
        <v>319258600</v>
      </c>
      <c r="K33" s="22">
        <f t="shared" si="14"/>
        <v>0</v>
      </c>
      <c r="L33" s="22">
        <f t="shared" si="14"/>
        <v>12771237280</v>
      </c>
      <c r="M33" s="22">
        <f t="shared" si="14"/>
        <v>4327334841</v>
      </c>
      <c r="N33" s="22">
        <f t="shared" si="14"/>
        <v>3025862397</v>
      </c>
      <c r="O33" s="24">
        <f>SUM(O34:O40)</f>
        <v>304552274487.70996</v>
      </c>
      <c r="P33" s="24">
        <f>SUM(P34:P40)</f>
        <v>0</v>
      </c>
      <c r="Q33" s="24">
        <f t="shared" si="13"/>
        <v>304552274487.70996</v>
      </c>
    </row>
    <row r="34" spans="1:17" ht="24" customHeight="1">
      <c r="A34" s="8" t="s">
        <v>43</v>
      </c>
      <c r="B34" s="25">
        <v>30000000000</v>
      </c>
      <c r="C34" s="35"/>
      <c r="D34" s="27">
        <f aca="true" t="shared" si="15" ref="D34:D40">SUM(B34:C34)</f>
        <v>30000000000</v>
      </c>
      <c r="E34" s="27"/>
      <c r="F34" s="27">
        <v>0</v>
      </c>
      <c r="G34" s="26"/>
      <c r="H34" s="27"/>
      <c r="I34" s="27"/>
      <c r="J34" s="27"/>
      <c r="K34" s="28"/>
      <c r="L34" s="27"/>
      <c r="M34" s="27">
        <f aca="true" t="shared" si="16" ref="M34:N40">E34+G34+I34+K34</f>
        <v>0</v>
      </c>
      <c r="N34" s="27">
        <f t="shared" si="16"/>
        <v>0</v>
      </c>
      <c r="O34" s="27">
        <f aca="true" t="shared" si="17" ref="O34:O40">D34+M34+N34</f>
        <v>30000000000</v>
      </c>
      <c r="P34" s="27"/>
      <c r="Q34" s="27">
        <f t="shared" si="13"/>
        <v>30000000000</v>
      </c>
    </row>
    <row r="35" spans="1:17" ht="24" customHeight="1">
      <c r="A35" s="8" t="s">
        <v>16</v>
      </c>
      <c r="B35" s="25">
        <v>96477249000</v>
      </c>
      <c r="C35" s="35"/>
      <c r="D35" s="25">
        <f t="shared" si="15"/>
        <v>96477249000</v>
      </c>
      <c r="E35" s="27">
        <v>0</v>
      </c>
      <c r="F35" s="27">
        <v>-12608108880</v>
      </c>
      <c r="G35" s="26">
        <v>0</v>
      </c>
      <c r="H35" s="27">
        <v>0</v>
      </c>
      <c r="I35" s="27">
        <v>0</v>
      </c>
      <c r="J35" s="27">
        <v>319258600</v>
      </c>
      <c r="K35" s="28">
        <v>0</v>
      </c>
      <c r="L35" s="27">
        <v>12771237280</v>
      </c>
      <c r="M35" s="27">
        <f t="shared" si="16"/>
        <v>0</v>
      </c>
      <c r="N35" s="27">
        <f t="shared" si="16"/>
        <v>482387000</v>
      </c>
      <c r="O35" s="27">
        <f t="shared" si="17"/>
        <v>96959636000</v>
      </c>
      <c r="P35" s="27"/>
      <c r="Q35" s="27">
        <f t="shared" si="13"/>
        <v>96959636000</v>
      </c>
    </row>
    <row r="36" spans="1:17" s="51" customFormat="1" ht="24" customHeight="1">
      <c r="A36" s="46" t="s">
        <v>44</v>
      </c>
      <c r="B36" s="47">
        <v>56607028784.5</v>
      </c>
      <c r="C36" s="52"/>
      <c r="D36" s="47">
        <f t="shared" si="15"/>
        <v>56607028784.5</v>
      </c>
      <c r="E36" s="49">
        <f>O36-D36</f>
        <v>4242472705</v>
      </c>
      <c r="F36" s="49">
        <v>0</v>
      </c>
      <c r="G36" s="48">
        <v>0</v>
      </c>
      <c r="H36" s="49">
        <v>0</v>
      </c>
      <c r="I36" s="49">
        <v>0</v>
      </c>
      <c r="J36" s="49">
        <v>0</v>
      </c>
      <c r="K36" s="50">
        <v>0</v>
      </c>
      <c r="L36" s="49">
        <v>0</v>
      </c>
      <c r="M36" s="49">
        <f t="shared" si="16"/>
        <v>4242472705</v>
      </c>
      <c r="N36" s="49">
        <f t="shared" si="16"/>
        <v>0</v>
      </c>
      <c r="O36" s="49">
        <v>60849501489.5</v>
      </c>
      <c r="P36" s="49"/>
      <c r="Q36" s="49">
        <f t="shared" si="13"/>
        <v>60849501489.5</v>
      </c>
    </row>
    <row r="37" spans="1:17" ht="24" customHeight="1">
      <c r="A37" s="9" t="s">
        <v>45</v>
      </c>
      <c r="B37" s="25">
        <v>24144765868.86</v>
      </c>
      <c r="C37" s="35">
        <v>0</v>
      </c>
      <c r="D37" s="25">
        <f t="shared" si="15"/>
        <v>24144765868.86</v>
      </c>
      <c r="E37" s="27">
        <v>0</v>
      </c>
      <c r="F37" s="27">
        <v>2579606079</v>
      </c>
      <c r="G37" s="26">
        <v>0</v>
      </c>
      <c r="H37" s="27">
        <v>0</v>
      </c>
      <c r="I37" s="27">
        <v>0</v>
      </c>
      <c r="J37" s="27">
        <v>0</v>
      </c>
      <c r="K37" s="28">
        <v>0</v>
      </c>
      <c r="L37" s="27">
        <v>0</v>
      </c>
      <c r="M37" s="27">
        <f t="shared" si="16"/>
        <v>0</v>
      </c>
      <c r="N37" s="27">
        <f t="shared" si="16"/>
        <v>2579606079</v>
      </c>
      <c r="O37" s="27">
        <f t="shared" si="17"/>
        <v>26724371947.86</v>
      </c>
      <c r="P37" s="27"/>
      <c r="Q37" s="27">
        <f t="shared" si="13"/>
        <v>26724371947.86</v>
      </c>
    </row>
    <row r="38" spans="1:17" ht="24" customHeight="1">
      <c r="A38" s="9" t="s">
        <v>46</v>
      </c>
      <c r="B38" s="25">
        <v>34954364128.97</v>
      </c>
      <c r="C38" s="26"/>
      <c r="D38" s="25">
        <f t="shared" si="15"/>
        <v>34954364128.97</v>
      </c>
      <c r="E38" s="27">
        <v>-5051802</v>
      </c>
      <c r="F38" s="27">
        <v>-28507502</v>
      </c>
      <c r="G38" s="26">
        <v>0</v>
      </c>
      <c r="H38" s="27">
        <v>0</v>
      </c>
      <c r="I38" s="27">
        <v>0</v>
      </c>
      <c r="J38" s="27">
        <v>0</v>
      </c>
      <c r="K38" s="28">
        <v>0</v>
      </c>
      <c r="L38" s="27">
        <v>0</v>
      </c>
      <c r="M38" s="27">
        <f t="shared" si="16"/>
        <v>-5051802</v>
      </c>
      <c r="N38" s="27">
        <f t="shared" si="16"/>
        <v>-28507502</v>
      </c>
      <c r="O38" s="27">
        <f t="shared" si="17"/>
        <v>34920804824.97</v>
      </c>
      <c r="P38" s="27"/>
      <c r="Q38" s="27">
        <f t="shared" si="13"/>
        <v>34920804824.97</v>
      </c>
    </row>
    <row r="39" spans="1:17" ht="24" customHeight="1">
      <c r="A39" s="9" t="s">
        <v>47</v>
      </c>
      <c r="B39" s="25">
        <v>45894509862.66</v>
      </c>
      <c r="C39" s="26">
        <v>0</v>
      </c>
      <c r="D39" s="25">
        <f t="shared" si="15"/>
        <v>45894509862.66</v>
      </c>
      <c r="E39" s="27">
        <v>89913938</v>
      </c>
      <c r="F39" s="27">
        <v>-7623180</v>
      </c>
      <c r="G39" s="26">
        <v>0</v>
      </c>
      <c r="H39" s="27">
        <v>0</v>
      </c>
      <c r="I39" s="27">
        <v>0</v>
      </c>
      <c r="J39" s="27">
        <v>0</v>
      </c>
      <c r="K39" s="28">
        <v>0</v>
      </c>
      <c r="L39" s="27">
        <v>0</v>
      </c>
      <c r="M39" s="27">
        <f t="shared" si="16"/>
        <v>89913938</v>
      </c>
      <c r="N39" s="27">
        <f t="shared" si="16"/>
        <v>-7623180</v>
      </c>
      <c r="O39" s="27">
        <f t="shared" si="17"/>
        <v>45976800620.66</v>
      </c>
      <c r="P39" s="27"/>
      <c r="Q39" s="27">
        <f t="shared" si="13"/>
        <v>45976800620.66</v>
      </c>
    </row>
    <row r="40" spans="1:17" ht="24" customHeight="1">
      <c r="A40" s="9" t="s">
        <v>48</v>
      </c>
      <c r="B40" s="25">
        <v>9121159604.72</v>
      </c>
      <c r="C40" s="26"/>
      <c r="D40" s="25">
        <f t="shared" si="15"/>
        <v>9121159604.72</v>
      </c>
      <c r="E40" s="27">
        <v>0</v>
      </c>
      <c r="F40" s="27">
        <v>0</v>
      </c>
      <c r="G40" s="26"/>
      <c r="H40" s="27"/>
      <c r="I40" s="27">
        <v>0</v>
      </c>
      <c r="J40" s="27"/>
      <c r="K40" s="28"/>
      <c r="L40" s="27"/>
      <c r="M40" s="27">
        <f t="shared" si="16"/>
        <v>0</v>
      </c>
      <c r="N40" s="27">
        <f t="shared" si="16"/>
        <v>0</v>
      </c>
      <c r="O40" s="27">
        <f t="shared" si="17"/>
        <v>9121159604.72</v>
      </c>
      <c r="P40" s="27"/>
      <c r="Q40" s="27">
        <f t="shared" si="13"/>
        <v>9121159604.72</v>
      </c>
    </row>
    <row r="41" spans="1:17" ht="28.5" customHeight="1">
      <c r="A41" s="54" t="s">
        <v>53</v>
      </c>
      <c r="B41" s="31">
        <f aca="true" t="shared" si="18" ref="B41:Q41">B42</f>
        <v>8614777070</v>
      </c>
      <c r="C41" s="31">
        <f t="shared" si="18"/>
        <v>0</v>
      </c>
      <c r="D41" s="31">
        <f t="shared" si="18"/>
        <v>8614777070</v>
      </c>
      <c r="E41" s="31">
        <f t="shared" si="18"/>
        <v>0</v>
      </c>
      <c r="F41" s="31">
        <f t="shared" si="18"/>
        <v>0</v>
      </c>
      <c r="G41" s="31">
        <f t="shared" si="18"/>
        <v>0</v>
      </c>
      <c r="H41" s="31">
        <f t="shared" si="18"/>
        <v>0</v>
      </c>
      <c r="I41" s="31">
        <f t="shared" si="18"/>
        <v>0</v>
      </c>
      <c r="J41" s="31">
        <f t="shared" si="18"/>
        <v>0</v>
      </c>
      <c r="K41" s="31">
        <f t="shared" si="18"/>
        <v>0</v>
      </c>
      <c r="L41" s="31">
        <f t="shared" si="18"/>
        <v>0</v>
      </c>
      <c r="M41" s="31">
        <f t="shared" si="18"/>
        <v>0</v>
      </c>
      <c r="N41" s="31">
        <f t="shared" si="18"/>
        <v>0</v>
      </c>
      <c r="O41" s="31">
        <f t="shared" si="18"/>
        <v>8614777070</v>
      </c>
      <c r="P41" s="31">
        <f t="shared" si="18"/>
        <v>0</v>
      </c>
      <c r="Q41" s="31">
        <f t="shared" si="18"/>
        <v>8614777070</v>
      </c>
    </row>
    <row r="42" spans="1:17" ht="24" customHeight="1">
      <c r="A42" s="9" t="s">
        <v>20</v>
      </c>
      <c r="B42" s="25">
        <v>8614777070</v>
      </c>
      <c r="C42" s="26"/>
      <c r="D42" s="27">
        <f>SUM(B42+C42)</f>
        <v>8614777070</v>
      </c>
      <c r="E42" s="27">
        <v>0</v>
      </c>
      <c r="F42" s="27">
        <v>0</v>
      </c>
      <c r="G42" s="26">
        <v>0</v>
      </c>
      <c r="H42" s="27">
        <v>0</v>
      </c>
      <c r="I42" s="27">
        <v>0</v>
      </c>
      <c r="J42" s="27">
        <v>0</v>
      </c>
      <c r="K42" s="28">
        <v>0</v>
      </c>
      <c r="L42" s="27">
        <v>0</v>
      </c>
      <c r="M42" s="27">
        <f>E42+G42+I42+K42</f>
        <v>0</v>
      </c>
      <c r="N42" s="27">
        <f>F42+H42+J42+L42</f>
        <v>0</v>
      </c>
      <c r="O42" s="27">
        <f>D42+M42+N42</f>
        <v>8614777070</v>
      </c>
      <c r="P42" s="27"/>
      <c r="Q42" s="27">
        <f>D42+M42+N42</f>
        <v>8614777070</v>
      </c>
    </row>
    <row r="43" spans="1:17" s="43" customFormat="1" ht="28.5" customHeight="1">
      <c r="A43" s="54" t="s">
        <v>54</v>
      </c>
      <c r="B43" s="31">
        <f aca="true" t="shared" si="19" ref="B43:Q43">B44</f>
        <v>1363856714.52</v>
      </c>
      <c r="C43" s="31">
        <f t="shared" si="19"/>
        <v>0</v>
      </c>
      <c r="D43" s="31">
        <f t="shared" si="19"/>
        <v>1363856714.52</v>
      </c>
      <c r="E43" s="31">
        <f t="shared" si="19"/>
        <v>0</v>
      </c>
      <c r="F43" s="31">
        <f t="shared" si="19"/>
        <v>0</v>
      </c>
      <c r="G43" s="31">
        <f t="shared" si="19"/>
        <v>0</v>
      </c>
      <c r="H43" s="31">
        <f t="shared" si="19"/>
        <v>0</v>
      </c>
      <c r="I43" s="31">
        <f t="shared" si="19"/>
        <v>0</v>
      </c>
      <c r="J43" s="31">
        <f t="shared" si="19"/>
        <v>0</v>
      </c>
      <c r="K43" s="31">
        <f t="shared" si="19"/>
        <v>0</v>
      </c>
      <c r="L43" s="31">
        <f t="shared" si="19"/>
        <v>0</v>
      </c>
      <c r="M43" s="31">
        <f t="shared" si="19"/>
        <v>0</v>
      </c>
      <c r="N43" s="31">
        <f t="shared" si="19"/>
        <v>0</v>
      </c>
      <c r="O43" s="31">
        <f t="shared" si="19"/>
        <v>1363856714.52</v>
      </c>
      <c r="P43" s="31">
        <f t="shared" si="19"/>
        <v>0</v>
      </c>
      <c r="Q43" s="31">
        <f t="shared" si="19"/>
        <v>1363856714.52</v>
      </c>
    </row>
    <row r="44" spans="1:17" s="3" customFormat="1" ht="24" customHeight="1">
      <c r="A44" s="41" t="s">
        <v>17</v>
      </c>
      <c r="B44" s="25">
        <v>1363856714.52</v>
      </c>
      <c r="C44" s="42"/>
      <c r="D44" s="25">
        <f>SUM(B44+C44)</f>
        <v>1363856714.52</v>
      </c>
      <c r="E44" s="25">
        <v>0</v>
      </c>
      <c r="F44" s="25">
        <v>0</v>
      </c>
      <c r="G44" s="42">
        <v>0</v>
      </c>
      <c r="H44" s="25">
        <v>0</v>
      </c>
      <c r="I44" s="25">
        <v>0</v>
      </c>
      <c r="J44" s="25">
        <v>0</v>
      </c>
      <c r="K44" s="30">
        <v>0</v>
      </c>
      <c r="L44" s="25">
        <v>0</v>
      </c>
      <c r="M44" s="25">
        <f>E44+G44+I44+K44</f>
        <v>0</v>
      </c>
      <c r="N44" s="25">
        <f>F44+H44+J44+L44</f>
        <v>0</v>
      </c>
      <c r="O44" s="25">
        <f>D44+M44+N44</f>
        <v>1363856714.52</v>
      </c>
      <c r="P44" s="25"/>
      <c r="Q44" s="25">
        <f>D44+M44+N44</f>
        <v>1363856714.52</v>
      </c>
    </row>
    <row r="45" spans="1:17" s="3" customFormat="1" ht="28.5" customHeight="1">
      <c r="A45" s="54" t="s">
        <v>55</v>
      </c>
      <c r="B45" s="22">
        <f aca="true" t="shared" si="20" ref="B45:Q45">B46</f>
        <v>8149500000</v>
      </c>
      <c r="C45" s="22">
        <f t="shared" si="20"/>
        <v>0</v>
      </c>
      <c r="D45" s="22">
        <f t="shared" si="20"/>
        <v>8149500000</v>
      </c>
      <c r="E45" s="22">
        <f t="shared" si="20"/>
        <v>115500000</v>
      </c>
      <c r="F45" s="22">
        <f t="shared" si="20"/>
        <v>0</v>
      </c>
      <c r="G45" s="22">
        <f t="shared" si="20"/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22">
        <f t="shared" si="20"/>
        <v>0</v>
      </c>
      <c r="L45" s="22">
        <f t="shared" si="20"/>
        <v>0</v>
      </c>
      <c r="M45" s="22">
        <f t="shared" si="20"/>
        <v>115500000</v>
      </c>
      <c r="N45" s="22">
        <f t="shared" si="20"/>
        <v>0</v>
      </c>
      <c r="O45" s="22">
        <f t="shared" si="20"/>
        <v>8265000000</v>
      </c>
      <c r="P45" s="22">
        <f t="shared" si="20"/>
        <v>0</v>
      </c>
      <c r="Q45" s="22">
        <f t="shared" si="20"/>
        <v>8265000000</v>
      </c>
    </row>
    <row r="46" spans="1:17" ht="24" customHeight="1">
      <c r="A46" s="9" t="s">
        <v>18</v>
      </c>
      <c r="B46" s="25">
        <v>8149500000</v>
      </c>
      <c r="C46" s="26">
        <v>0</v>
      </c>
      <c r="D46" s="27">
        <f>SUM(B46+C46)</f>
        <v>8149500000</v>
      </c>
      <c r="E46" s="27">
        <v>115500000</v>
      </c>
      <c r="F46" s="27">
        <v>0</v>
      </c>
      <c r="G46" s="26">
        <v>0</v>
      </c>
      <c r="H46" s="27">
        <v>0</v>
      </c>
      <c r="I46" s="27">
        <v>0</v>
      </c>
      <c r="J46" s="27">
        <v>0</v>
      </c>
      <c r="K46" s="28">
        <v>0</v>
      </c>
      <c r="L46" s="27">
        <v>0</v>
      </c>
      <c r="M46" s="27">
        <f>E46+G46+I46+K46</f>
        <v>115500000</v>
      </c>
      <c r="N46" s="27">
        <f>F46+H46+J46+L46</f>
        <v>0</v>
      </c>
      <c r="O46" s="27">
        <f>D46+M46+N46</f>
        <v>8265000000</v>
      </c>
      <c r="P46" s="27"/>
      <c r="Q46" s="27">
        <f>D46+M46+N46</f>
        <v>8265000000</v>
      </c>
    </row>
    <row r="47" spans="1:17" s="3" customFormat="1" ht="21.75" customHeight="1">
      <c r="A47" s="41"/>
      <c r="B47" s="25"/>
      <c r="C47" s="42"/>
      <c r="D47" s="25"/>
      <c r="E47" s="25"/>
      <c r="F47" s="25"/>
      <c r="G47" s="42"/>
      <c r="H47" s="25"/>
      <c r="I47" s="25"/>
      <c r="J47" s="25"/>
      <c r="K47" s="30"/>
      <c r="L47" s="25"/>
      <c r="M47" s="25"/>
      <c r="N47" s="25"/>
      <c r="O47" s="25"/>
      <c r="P47" s="25"/>
      <c r="Q47" s="25"/>
    </row>
    <row r="48" spans="1:17" s="3" customFormat="1" ht="21.75" customHeight="1">
      <c r="A48" s="41"/>
      <c r="B48" s="25"/>
      <c r="C48" s="42"/>
      <c r="D48" s="25"/>
      <c r="E48" s="25"/>
      <c r="F48" s="25"/>
      <c r="G48" s="42"/>
      <c r="H48" s="25"/>
      <c r="I48" s="25"/>
      <c r="J48" s="25"/>
      <c r="K48" s="30"/>
      <c r="L48" s="25"/>
      <c r="M48" s="25"/>
      <c r="N48" s="25"/>
      <c r="O48" s="25"/>
      <c r="P48" s="25"/>
      <c r="Q48" s="25"/>
    </row>
    <row r="49" spans="1:17" s="40" customFormat="1" ht="63" customHeight="1" thickBot="1">
      <c r="A49" s="10" t="s">
        <v>19</v>
      </c>
      <c r="B49" s="32">
        <f>B9+B11+B22+B31+B33+B41+B43+B45</f>
        <v>1216233028488.92</v>
      </c>
      <c r="C49" s="32">
        <f aca="true" t="shared" si="21" ref="C49:N49">C9+C11+C22+C31+C33+C41+C43+C45</f>
        <v>2990325062.27</v>
      </c>
      <c r="D49" s="32">
        <f t="shared" si="21"/>
        <v>1219223353551.19</v>
      </c>
      <c r="E49" s="32">
        <f t="shared" si="21"/>
        <v>5642834841</v>
      </c>
      <c r="F49" s="32">
        <f t="shared" si="21"/>
        <v>25911671998.309998</v>
      </c>
      <c r="G49" s="32">
        <f t="shared" si="21"/>
        <v>0</v>
      </c>
      <c r="H49" s="32">
        <f t="shared" si="21"/>
        <v>53824648.06</v>
      </c>
      <c r="I49" s="32">
        <f t="shared" si="21"/>
        <v>0</v>
      </c>
      <c r="J49" s="32">
        <f t="shared" si="21"/>
        <v>7881834660</v>
      </c>
      <c r="K49" s="32">
        <f t="shared" si="21"/>
        <v>0</v>
      </c>
      <c r="L49" s="32">
        <f t="shared" si="21"/>
        <v>13264553850</v>
      </c>
      <c r="M49" s="32">
        <f t="shared" si="21"/>
        <v>5642834841</v>
      </c>
      <c r="N49" s="32">
        <f t="shared" si="21"/>
        <v>47111885156.369995</v>
      </c>
      <c r="O49" s="32">
        <f>O9+O11+O22+O31+O33+O41+O43+O45</f>
        <v>1267703791892.23</v>
      </c>
      <c r="P49" s="32">
        <f>P9+P11+P22+P31+P33+P41+P43+P45</f>
        <v>4274281656.33</v>
      </c>
      <c r="Q49" s="32">
        <f>Q9+Q11+Q22+Q31+Q33+Q41+Q43+Q45</f>
        <v>1271978073548.56</v>
      </c>
    </row>
    <row r="50" spans="1:17" ht="25.5" customHeight="1">
      <c r="A50" s="7"/>
      <c r="D50" s="2"/>
      <c r="F50" s="14"/>
      <c r="Q50" s="2"/>
    </row>
    <row r="51" spans="4:17" ht="15">
      <c r="D51" s="2"/>
      <c r="Q51" s="2"/>
    </row>
    <row r="52" spans="4:17" ht="15">
      <c r="D52" s="2"/>
      <c r="Q52" s="2"/>
    </row>
    <row r="53" spans="4:17" ht="15">
      <c r="D53" s="2"/>
      <c r="Q53" s="2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</sheetData>
  <mergeCells count="14">
    <mergeCell ref="B5:B7"/>
    <mergeCell ref="C5:C7"/>
    <mergeCell ref="D5:D7"/>
    <mergeCell ref="B4:D4"/>
    <mergeCell ref="O4:Q4"/>
    <mergeCell ref="A4:A7"/>
    <mergeCell ref="M5:N6"/>
    <mergeCell ref="O5:O7"/>
    <mergeCell ref="P5:P7"/>
    <mergeCell ref="Q5:Q7"/>
    <mergeCell ref="E5:F6"/>
    <mergeCell ref="G5:H6"/>
    <mergeCell ref="I5:J6"/>
    <mergeCell ref="K5:L6"/>
  </mergeCell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geOrder="overThenDown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144</dc:title>
  <dc:subject>144</dc:subject>
  <dc:creator>行政院主計處</dc:creator>
  <cp:keywords/>
  <dc:description> </dc:description>
  <cp:lastModifiedBy>Administrator</cp:lastModifiedBy>
  <cp:lastPrinted>2003-04-25T08:48:24Z</cp:lastPrinted>
  <dcterms:created xsi:type="dcterms:W3CDTF">2001-03-08T13:01:13Z</dcterms:created>
  <dcterms:modified xsi:type="dcterms:W3CDTF">2008-11-13T10:28:59Z</dcterms:modified>
  <cp:category>I14</cp:category>
  <cp:version/>
  <cp:contentType/>
  <cp:contentStatus/>
</cp:coreProperties>
</file>