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4230" tabRatio="601" activeTab="0"/>
  </bookViews>
  <sheets>
    <sheet name="91決算" sheetId="1" r:id="rId1"/>
    <sheet name="91預算" sheetId="2" r:id="rId2"/>
  </sheets>
  <definedNames>
    <definedName name="HH">#REF!</definedName>
    <definedName name="_xlnm.Print_Area" localSheetId="0">'91決算'!$A$1:$AN$83</definedName>
    <definedName name="_xlnm.Print_Area" localSheetId="1">'91預算'!$A$1:$AN$83</definedName>
  </definedNames>
  <calcPr fullCalcOnLoad="1"/>
</workbook>
</file>

<file path=xl/sharedStrings.xml><?xml version="1.0" encoding="utf-8"?>
<sst xmlns="http://schemas.openxmlformats.org/spreadsheetml/2006/main" count="294" uniqueCount="93">
  <si>
    <t xml:space="preserve"> </t>
  </si>
  <si>
    <t xml:space="preserve">   機   關   名   稱</t>
  </si>
  <si>
    <t>中央銀行</t>
  </si>
  <si>
    <t>臺灣糖業股份有限公司</t>
  </si>
  <si>
    <t>臺鹽實業股份有限公司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</si>
  <si>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</si>
  <si>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</si>
  <si>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</si>
  <si>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</si>
  <si>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</si>
  <si>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中央信託局</t>
  </si>
  <si>
    <t>中央存款保險股份有限公司</t>
  </si>
  <si>
    <t>交通部郵政總局</t>
  </si>
  <si>
    <t>中華電信股份有限公司</t>
  </si>
  <si>
    <t>勞工保險局</t>
  </si>
  <si>
    <t>中央健康保險局</t>
  </si>
  <si>
    <t xml:space="preserve">   總           計</t>
  </si>
  <si>
    <r>
      <t>營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業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總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支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出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及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盈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餘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分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配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部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分</t>
    </r>
  </si>
  <si>
    <r>
      <t>營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業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總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及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盈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餘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分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配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部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分</t>
    </r>
  </si>
  <si>
    <r>
      <t>中</t>
    </r>
    <r>
      <rPr>
        <b/>
        <sz val="14"/>
        <rFont val="Times New Roman"/>
        <family val="1"/>
      </rPr>
      <t xml:space="preserve">     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央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細明體"/>
        <family val="3"/>
      </rPr>
      <t>政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府</t>
    </r>
  </si>
  <si>
    <r>
      <t>資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本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部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分</t>
    </r>
  </si>
  <si>
    <r>
      <t>資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本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部</t>
    </r>
    <r>
      <rPr>
        <b/>
        <sz val="14"/>
        <rFont val="Times New Roman"/>
        <family val="1"/>
      </rPr>
      <t xml:space="preserve">      </t>
    </r>
    <r>
      <rPr>
        <b/>
        <sz val="14"/>
        <rFont val="細明體"/>
        <family val="3"/>
      </rPr>
      <t>分</t>
    </r>
  </si>
  <si>
    <r>
      <t>外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國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政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府</t>
    </r>
  </si>
  <si>
    <t>單位:新臺幣千元</t>
  </si>
  <si>
    <t>地  　  　   方             政            府</t>
  </si>
  <si>
    <t>營  業  總  支  出  及  盈  餘  分  配  部  分</t>
  </si>
  <si>
    <t>所得稅</t>
  </si>
  <si>
    <t>消費與
行為稅</t>
  </si>
  <si>
    <t>特別
稅課</t>
  </si>
  <si>
    <t>土地稅</t>
  </si>
  <si>
    <t>契稅</t>
  </si>
  <si>
    <t>房屋稅</t>
  </si>
  <si>
    <t>規費</t>
  </si>
  <si>
    <t>總計</t>
  </si>
  <si>
    <t>榮民工程股份有限公司</t>
  </si>
  <si>
    <t>丁    繳納稅捐</t>
  </si>
  <si>
    <t>高雄硫酸錏股份有限公司</t>
  </si>
  <si>
    <t>臺灣省農工企業股份有限公司</t>
  </si>
  <si>
    <t>唐榮鐵工廠股份有限公司</t>
  </si>
  <si>
    <t>臺灣省自來水股份有限公司</t>
  </si>
  <si>
    <t>臺灣銀行</t>
  </si>
  <si>
    <t>臺灣土地銀行</t>
  </si>
  <si>
    <t>財政部印刷廠</t>
  </si>
  <si>
    <t>臺灣鐵路局</t>
  </si>
  <si>
    <t>基隆港務局</t>
  </si>
  <si>
    <t>臺中港務局</t>
  </si>
  <si>
    <t>高雄港務局</t>
  </si>
  <si>
    <t>花蓮港務局</t>
  </si>
  <si>
    <r>
      <t>合</t>
    </r>
    <r>
      <rPr>
        <b/>
        <sz val="14"/>
        <rFont val="Times New Roman"/>
        <family val="1"/>
      </rPr>
      <t xml:space="preserve">                                      </t>
    </r>
    <r>
      <rPr>
        <b/>
        <sz val="14"/>
        <rFont val="細明體"/>
        <family val="3"/>
      </rPr>
      <t>計</t>
    </r>
  </si>
  <si>
    <t>預</t>
  </si>
  <si>
    <t>算</t>
  </si>
  <si>
    <t>數</t>
  </si>
  <si>
    <t>小計</t>
  </si>
  <si>
    <t>規費</t>
  </si>
  <si>
    <r>
      <t>臺儒文化事業股份有限公司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臺灣書店</t>
    </r>
    <r>
      <rPr>
        <sz val="10"/>
        <rFont val="Times New Roman"/>
        <family val="1"/>
      </rPr>
      <t>)</t>
    </r>
  </si>
  <si>
    <t>行  政  院  主  管</t>
  </si>
  <si>
    <t>經  濟  部  主  管</t>
  </si>
  <si>
    <t>財  政  部  主  管</t>
  </si>
  <si>
    <t>教  育  部  主  管</t>
  </si>
  <si>
    <t>交  通  部  主  管</t>
  </si>
  <si>
    <t>退  輔  會  主  管</t>
  </si>
  <si>
    <t>勞  委  會  主  管</t>
  </si>
  <si>
    <t>衛  生  署  主  管</t>
  </si>
  <si>
    <t>繳納稅捐   丁</t>
  </si>
  <si>
    <t>丁   繳納稅捐</t>
  </si>
  <si>
    <t xml:space="preserve">繳納稅捐   丁  </t>
  </si>
  <si>
    <r>
      <t>特別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稅課</t>
    </r>
  </si>
  <si>
    <r>
      <t>消費與</t>
    </r>
    <r>
      <rPr>
        <b/>
        <sz val="14"/>
        <rFont val="Times New Roman"/>
        <family val="1"/>
      </rPr>
      <t xml:space="preserve">                </t>
    </r>
    <r>
      <rPr>
        <b/>
        <sz val="14"/>
        <rFont val="細明體"/>
        <family val="3"/>
      </rPr>
      <t>行為稅</t>
    </r>
  </si>
  <si>
    <r>
      <t>特別</t>
    </r>
    <r>
      <rPr>
        <b/>
        <sz val="14"/>
        <rFont val="Times New Roman"/>
        <family val="1"/>
      </rPr>
      <t xml:space="preserve">                    </t>
    </r>
    <r>
      <rPr>
        <b/>
        <sz val="14"/>
        <rFont val="細明體"/>
        <family val="3"/>
      </rPr>
      <t>稅課</t>
    </r>
  </si>
  <si>
    <t>合作金庫銀行股份有限公司</t>
  </si>
  <si>
    <t>總           計</t>
  </si>
  <si>
    <t>決</t>
  </si>
  <si>
    <t>丁   繳納稅捐</t>
  </si>
  <si>
    <t xml:space="preserve">繳納稅捐   丁  </t>
  </si>
  <si>
    <t>代徵營業稅</t>
  </si>
  <si>
    <t>代徵印花稅</t>
  </si>
  <si>
    <t>合計</t>
  </si>
  <si>
    <t>合計</t>
  </si>
  <si>
    <t>交通部臺灣鐵路局</t>
  </si>
  <si>
    <t>交通部基隆港務局</t>
  </si>
  <si>
    <t>交通部臺中港務局</t>
  </si>
  <si>
    <t>交通部高雄港務局</t>
  </si>
  <si>
    <t>交通部花蓮港務局</t>
  </si>
  <si>
    <t>臺灣菸酒股份有限公司</t>
  </si>
  <si>
    <t>交通部郵政總局</t>
  </si>
  <si>
    <t xml:space="preserve">                             丁五 、 繳  納  各  項  稅  捐  及  規  費  綜  計  表(續)</t>
  </si>
  <si>
    <t xml:space="preserve">                                   丁五 、 繳  納  各  項  稅  捐   及  規  費  綜  計  表</t>
  </si>
  <si>
    <t xml:space="preserve">                              丁五 、 繳  納  各  項  稅  捐  及  規  費  綜  計  表(續)</t>
  </si>
  <si>
    <r>
      <t xml:space="preserve"> 註：本表未包括代徵營業稅12,825,287千元(其中臺糖公司1,034,406千元、臺鹽公司25,402千元、中油公司1,854,255千元、臺電公司       4213483千元、漢翔公司171,714千元、自來水公司441</t>
    </r>
    <r>
      <rPr>
        <sz val="14"/>
        <rFont val="Times New Roman"/>
        <family val="1"/>
      </rPr>
      <t>,664</t>
    </r>
    <r>
      <rPr>
        <sz val="14"/>
        <rFont val="細明體"/>
        <family val="3"/>
      </rPr>
      <t>千元、財政部印刷廠</t>
    </r>
    <r>
      <rPr>
        <sz val="14"/>
        <rFont val="Times New Roman"/>
        <family val="1"/>
      </rPr>
      <t>14,518</t>
    </r>
    <r>
      <rPr>
        <sz val="14"/>
        <rFont val="細明體"/>
        <family val="3"/>
      </rPr>
      <t>千元、中華電信公司</t>
    </r>
    <r>
      <rPr>
        <sz val="14"/>
        <rFont val="Times New Roman"/>
        <family val="1"/>
      </rPr>
      <t>4,934,480</t>
    </r>
    <r>
      <rPr>
        <sz val="14"/>
        <rFont val="細明體"/>
        <family val="3"/>
      </rPr>
      <t>千元、</t>
    </r>
    <r>
      <rPr>
        <sz val="14"/>
        <rFont val="Times New Roman"/>
        <family val="1"/>
      </rPr>
      <t xml:space="preserve">  </t>
    </r>
  </si>
  <si>
    <r>
      <t xml:space="preserve">          </t>
    </r>
    <r>
      <rPr>
        <sz val="14"/>
        <rFont val="細明體"/>
        <family val="3"/>
      </rPr>
      <t>榮民工程公司</t>
    </r>
    <r>
      <rPr>
        <sz val="14"/>
        <rFont val="Times New Roman"/>
        <family val="1"/>
      </rPr>
      <t>135,365</t>
    </r>
    <r>
      <rPr>
        <sz val="14"/>
        <rFont val="細明體"/>
        <family val="3"/>
      </rPr>
      <t>千元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，代徵印花稅</t>
    </r>
    <r>
      <rPr>
        <sz val="14"/>
        <rFont val="Times New Roman"/>
        <family val="1"/>
      </rPr>
      <t>40</t>
    </r>
    <r>
      <rPr>
        <sz val="14"/>
        <rFont val="細明體"/>
        <family val="3"/>
      </rPr>
      <t>千元（係臺灣省自來水公司代徵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</t>
    </r>
  </si>
  <si>
    <r>
      <t xml:space="preserve"> 註：本表未包括代徵營業稅</t>
    </r>
    <r>
      <rPr>
        <sz val="14"/>
        <rFont val="Times New Roman"/>
        <family val="1"/>
      </rPr>
      <t>36,460,114</t>
    </r>
    <r>
      <rPr>
        <sz val="14"/>
        <rFont val="細明體"/>
        <family val="3"/>
      </rPr>
      <t>千元(其中臺糖公司</t>
    </r>
    <r>
      <rPr>
        <sz val="14"/>
        <rFont val="Times New Roman"/>
        <family val="1"/>
      </rPr>
      <t>1,230,763</t>
    </r>
    <r>
      <rPr>
        <sz val="14"/>
        <rFont val="細明體"/>
        <family val="3"/>
      </rPr>
      <t>千元、臺鹽公司</t>
    </r>
    <r>
      <rPr>
        <sz val="14"/>
        <rFont val="Times New Roman"/>
        <family val="1"/>
      </rPr>
      <t>17,273</t>
    </r>
    <r>
      <rPr>
        <sz val="14"/>
        <rFont val="細明體"/>
        <family val="3"/>
      </rPr>
      <t>千元、中油公司</t>
    </r>
    <r>
      <rPr>
        <sz val="14"/>
        <rFont val="Times New Roman"/>
        <family val="1"/>
      </rPr>
      <t>17,876,313</t>
    </r>
    <r>
      <rPr>
        <sz val="14"/>
        <rFont val="細明體"/>
        <family val="3"/>
      </rPr>
      <t>千元、臺電公</t>
    </r>
    <r>
      <rPr>
        <sz val="14"/>
        <rFont val="Times New Roman"/>
        <family val="1"/>
      </rPr>
      <t xml:space="preserve">    </t>
    </r>
    <r>
      <rPr>
        <sz val="14"/>
        <rFont val="細明體"/>
        <family val="3"/>
      </rPr>
      <t>司</t>
    </r>
    <r>
      <rPr>
        <sz val="14"/>
        <rFont val="Times New Roman"/>
        <family val="1"/>
      </rPr>
      <t>8,419,596</t>
    </r>
    <r>
      <rPr>
        <sz val="14"/>
        <rFont val="細明體"/>
        <family val="3"/>
      </rPr>
      <t>千元、漢翔公司</t>
    </r>
    <r>
      <rPr>
        <sz val="14"/>
        <rFont val="Times New Roman"/>
        <family val="1"/>
      </rPr>
      <t>87,893</t>
    </r>
    <r>
      <rPr>
        <sz val="14"/>
        <rFont val="細明體"/>
        <family val="3"/>
      </rPr>
      <t>千元、自來水公司</t>
    </r>
    <r>
      <rPr>
        <sz val="14"/>
        <rFont val="Times New Roman"/>
        <family val="1"/>
      </rPr>
      <t>459,692</t>
    </r>
    <r>
      <rPr>
        <sz val="14"/>
        <rFont val="細明體"/>
        <family val="3"/>
      </rPr>
      <t>千元、財政部印刷廠</t>
    </r>
    <r>
      <rPr>
        <sz val="14"/>
        <rFont val="Times New Roman"/>
        <family val="1"/>
      </rPr>
      <t>20,585</t>
    </r>
    <r>
      <rPr>
        <sz val="14"/>
        <rFont val="細明體"/>
        <family val="3"/>
      </rPr>
      <t>千元、臺灣省菸酒公賣局</t>
    </r>
    <r>
      <rPr>
        <sz val="14"/>
        <rFont val="Times New Roman"/>
        <family val="1"/>
      </rPr>
      <t>3,028,142</t>
    </r>
    <r>
      <rPr>
        <sz val="14"/>
        <rFont val="細明體"/>
        <family val="3"/>
      </rPr>
      <t>千元、中華電信</t>
    </r>
    <r>
      <rPr>
        <sz val="14"/>
        <rFont val="Times New Roman"/>
        <family val="1"/>
      </rPr>
      <t xml:space="preserve">   </t>
    </r>
  </si>
  <si>
    <r>
      <t xml:space="preserve">           </t>
    </r>
    <r>
      <rPr>
        <sz val="14"/>
        <rFont val="細明體"/>
        <family val="3"/>
      </rPr>
      <t>公司</t>
    </r>
    <r>
      <rPr>
        <sz val="14"/>
        <rFont val="Times New Roman"/>
        <family val="1"/>
      </rPr>
      <t>5,283,857</t>
    </r>
    <r>
      <rPr>
        <sz val="14"/>
        <rFont val="細明體"/>
        <family val="3"/>
      </rPr>
      <t>千元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，代徵印花稅</t>
    </r>
    <r>
      <rPr>
        <sz val="14"/>
        <rFont val="Times New Roman"/>
        <family val="1"/>
      </rPr>
      <t>335</t>
    </r>
    <r>
      <rPr>
        <sz val="14"/>
        <rFont val="細明體"/>
        <family val="3"/>
      </rPr>
      <t>千元（係臺灣省自來水公司代徵)。</t>
    </r>
  </si>
  <si>
    <t xml:space="preserve">                               丁五 、 繳  納  各  項  稅  捐 及  規  費  綜  計  表  (續)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</si>
</sst>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-#,##0_-;\-#,##0_-;_-\ &quot;&quot;_-"/>
  </numFmts>
  <fonts count="25">
    <font>
      <sz val="12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8"/>
      <name val="Helv"/>
      <family val="2"/>
    </font>
    <font>
      <sz val="10"/>
      <name val="華康中黑體"/>
      <family val="3"/>
    </font>
    <font>
      <b/>
      <sz val="14"/>
      <name val="細明體"/>
      <family val="3"/>
    </font>
    <font>
      <sz val="14"/>
      <name val="Helv"/>
      <family val="2"/>
    </font>
    <font>
      <sz val="14"/>
      <name val="Times New Roman"/>
      <family val="1"/>
    </font>
    <font>
      <sz val="14"/>
      <name val="細明體"/>
      <family val="3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6"/>
      <name val="細明體"/>
      <family val="3"/>
    </font>
    <font>
      <sz val="9"/>
      <name val="新細明體"/>
      <family val="1"/>
    </font>
    <font>
      <b/>
      <sz val="26"/>
      <name val="華康粗明體"/>
      <family val="3"/>
    </font>
    <font>
      <sz val="12"/>
      <name val="新細明體"/>
      <family val="1"/>
    </font>
    <font>
      <b/>
      <sz val="12"/>
      <name val="華康中黑體"/>
      <family val="3"/>
    </font>
    <font>
      <b/>
      <sz val="12"/>
      <name val="Helv"/>
      <family val="2"/>
    </font>
    <font>
      <sz val="10"/>
      <name val="新細明體"/>
      <family val="1"/>
    </font>
    <font>
      <sz val="10"/>
      <name val="Times New Roman"/>
      <family val="1"/>
    </font>
    <font>
      <sz val="14"/>
      <name val="華康中黑體"/>
      <family val="3"/>
    </font>
    <font>
      <sz val="9"/>
      <name val="Helv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03">
    <xf numFmtId="37" fontId="0" fillId="0" borderId="0" xfId="0" applyAlignment="1">
      <alignment/>
    </xf>
    <xf numFmtId="185" fontId="14" fillId="0" borderId="0" xfId="0" applyNumberFormat="1" applyFont="1" applyAlignment="1" applyProtection="1" quotePrefix="1">
      <alignment horizontal="left"/>
      <protection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5" fillId="0" borderId="0" xfId="0" applyNumberFormat="1" applyFont="1" applyAlignment="1" applyProtection="1" quotePrefix="1">
      <alignment horizontal="centerContinuous"/>
      <protection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"/>
    </xf>
    <xf numFmtId="185" fontId="11" fillId="0" borderId="0" xfId="0" applyNumberFormat="1" applyFont="1" applyAlignment="1" applyProtection="1" quotePrefix="1">
      <alignment horizontal="right"/>
      <protection/>
    </xf>
    <xf numFmtId="185" fontId="14" fillId="0" borderId="0" xfId="0" applyNumberFormat="1" applyFont="1" applyAlignment="1" applyProtection="1">
      <alignment horizontal="right"/>
      <protection/>
    </xf>
    <xf numFmtId="185" fontId="6" fillId="0" borderId="0" xfId="0" applyNumberFormat="1" applyFont="1" applyBorder="1" applyAlignment="1" applyProtection="1">
      <alignment horizontal="left"/>
      <protection locked="0"/>
    </xf>
    <xf numFmtId="185" fontId="0" fillId="0" borderId="0" xfId="0" applyNumberFormat="1" applyFont="1" applyAlignment="1">
      <alignment/>
    </xf>
    <xf numFmtId="185" fontId="0" fillId="0" borderId="1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11" fillId="0" borderId="0" xfId="0" applyNumberFormat="1" applyFont="1" applyAlignment="1" applyProtection="1">
      <alignment horizontal="left" vertical="top"/>
      <protection/>
    </xf>
    <xf numFmtId="185" fontId="7" fillId="0" borderId="0" xfId="0" applyNumberFormat="1" applyFont="1" applyAlignment="1">
      <alignment/>
    </xf>
    <xf numFmtId="185" fontId="11" fillId="0" borderId="0" xfId="0" applyNumberFormat="1" applyFont="1" applyAlignment="1" applyProtection="1">
      <alignment horizontal="right" vertical="top"/>
      <protection/>
    </xf>
    <xf numFmtId="185" fontId="8" fillId="0" borderId="2" xfId="0" applyNumberFormat="1" applyFont="1" applyBorder="1" applyAlignment="1" applyProtection="1" quotePrefix="1">
      <alignment horizontal="left"/>
      <protection/>
    </xf>
    <xf numFmtId="185" fontId="8" fillId="0" borderId="3" xfId="0" applyNumberFormat="1" applyFont="1" applyBorder="1" applyAlignment="1" applyProtection="1">
      <alignment horizontal="center" vertical="center"/>
      <protection/>
    </xf>
    <xf numFmtId="185" fontId="0" fillId="0" borderId="4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0" fillId="0" borderId="5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Border="1" applyAlignment="1" applyProtection="1" quotePrefix="1">
      <alignment horizontal="left"/>
      <protection/>
    </xf>
    <xf numFmtId="185" fontId="8" fillId="0" borderId="1" xfId="0" applyNumberFormat="1" applyFont="1" applyBorder="1" applyAlignment="1" applyProtection="1" quotePrefix="1">
      <alignment horizontal="left"/>
      <protection/>
    </xf>
    <xf numFmtId="185" fontId="8" fillId="0" borderId="6" xfId="0" applyNumberFormat="1" applyFont="1" applyBorder="1" applyAlignment="1" applyProtection="1">
      <alignment horizontal="distributed" vertical="center" wrapText="1"/>
      <protection/>
    </xf>
    <xf numFmtId="185" fontId="8" fillId="0" borderId="7" xfId="0" applyNumberFormat="1" applyFont="1" applyBorder="1" applyAlignment="1">
      <alignment horizontal="distributed" vertical="center" wrapText="1"/>
    </xf>
    <xf numFmtId="185" fontId="8" fillId="0" borderId="7" xfId="0" applyNumberFormat="1" applyFont="1" applyBorder="1" applyAlignment="1" applyProtection="1">
      <alignment horizontal="distributed" vertical="center" wrapText="1"/>
      <protection/>
    </xf>
    <xf numFmtId="185" fontId="8" fillId="0" borderId="6" xfId="0" applyNumberFormat="1" applyFont="1" applyBorder="1" applyAlignment="1">
      <alignment horizontal="distributed" vertical="center"/>
    </xf>
    <xf numFmtId="185" fontId="8" fillId="0" borderId="0" xfId="0" applyNumberFormat="1" applyFont="1" applyBorder="1" applyAlignment="1" applyProtection="1">
      <alignment horizontal="centerContinuous" vertical="center" wrapText="1"/>
      <protection/>
    </xf>
    <xf numFmtId="185" fontId="8" fillId="0" borderId="0" xfId="0" applyNumberFormat="1" applyFont="1" applyBorder="1" applyAlignment="1">
      <alignment horizontal="center" vertical="top"/>
    </xf>
    <xf numFmtId="185" fontId="8" fillId="0" borderId="0" xfId="0" applyNumberFormat="1" applyFont="1" applyBorder="1" applyAlignment="1" applyProtection="1" quotePrefix="1">
      <alignment horizontal="center" vertical="top"/>
      <protection/>
    </xf>
    <xf numFmtId="185" fontId="8" fillId="0" borderId="0" xfId="0" applyNumberFormat="1" applyFont="1" applyBorder="1" applyAlignment="1" applyProtection="1">
      <alignment horizontal="left"/>
      <protection/>
    </xf>
    <xf numFmtId="185" fontId="8" fillId="0" borderId="0" xfId="0" applyNumberFormat="1" applyFont="1" applyBorder="1" applyAlignment="1" applyProtection="1">
      <alignment/>
      <protection/>
    </xf>
    <xf numFmtId="185" fontId="8" fillId="0" borderId="0" xfId="0" applyNumberFormat="1" applyFont="1" applyBorder="1" applyAlignment="1" applyProtection="1">
      <alignment horizontal="distributed"/>
      <protection/>
    </xf>
    <xf numFmtId="185" fontId="18" fillId="0" borderId="0" xfId="0" applyNumberFormat="1" applyFont="1" applyAlignment="1" applyProtection="1">
      <alignment horizontal="center"/>
      <protection locked="0"/>
    </xf>
    <xf numFmtId="185" fontId="12" fillId="0" borderId="0" xfId="0" applyNumberFormat="1" applyFont="1" applyAlignment="1" applyProtection="1">
      <alignment/>
      <protection/>
    </xf>
    <xf numFmtId="185" fontId="19" fillId="0" borderId="0" xfId="0" applyNumberFormat="1" applyFont="1" applyAlignment="1">
      <alignment/>
    </xf>
    <xf numFmtId="185" fontId="5" fillId="0" borderId="0" xfId="0" applyNumberFormat="1" applyFont="1" applyAlignment="1" applyProtection="1" quotePrefix="1">
      <alignment horizontal="distributed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0" xfId="0" applyNumberFormat="1" applyFont="1" applyAlignment="1" applyProtection="1">
      <alignment/>
      <protection/>
    </xf>
    <xf numFmtId="185" fontId="4" fillId="0" borderId="0" xfId="0" applyNumberFormat="1" applyFont="1" applyAlignment="1" applyProtection="1">
      <alignment/>
      <protection/>
    </xf>
    <xf numFmtId="185" fontId="4" fillId="0" borderId="0" xfId="0" applyNumberFormat="1" applyFont="1" applyAlignment="1" applyProtection="1">
      <alignment horizontal="right"/>
      <protection/>
    </xf>
    <xf numFmtId="185" fontId="9" fillId="0" borderId="0" xfId="0" applyNumberFormat="1" applyFont="1" applyAlignment="1">
      <alignment horizontal="distributed"/>
    </xf>
    <xf numFmtId="185" fontId="10" fillId="0" borderId="0" xfId="0" applyNumberFormat="1" applyFont="1" applyAlignment="1" applyProtection="1">
      <alignment/>
      <protection locked="0"/>
    </xf>
    <xf numFmtId="185" fontId="10" fillId="0" borderId="0" xfId="0" applyNumberFormat="1" applyFont="1" applyAlignment="1" applyProtection="1">
      <alignment/>
      <protection/>
    </xf>
    <xf numFmtId="185" fontId="10" fillId="0" borderId="0" xfId="0" applyNumberFormat="1" applyFont="1" applyAlignment="1" applyProtection="1">
      <alignment/>
      <protection/>
    </xf>
    <xf numFmtId="185" fontId="9" fillId="0" borderId="0" xfId="0" applyNumberFormat="1" applyFont="1" applyAlignment="1">
      <alignment horizontal="right"/>
    </xf>
    <xf numFmtId="185" fontId="1" fillId="0" borderId="0" xfId="0" applyNumberFormat="1" applyFont="1" applyAlignment="1" applyProtection="1">
      <alignment/>
      <protection locked="0"/>
    </xf>
    <xf numFmtId="185" fontId="17" fillId="0" borderId="0" xfId="0" applyNumberFormat="1" applyFont="1" applyAlignment="1">
      <alignment horizontal="distributed" vertical="center"/>
    </xf>
    <xf numFmtId="185" fontId="0" fillId="0" borderId="0" xfId="0" applyNumberFormat="1" applyFont="1" applyAlignment="1">
      <alignment horizontal="distributed"/>
    </xf>
    <xf numFmtId="185" fontId="1" fillId="0" borderId="0" xfId="0" applyNumberFormat="1" applyFont="1" applyAlignment="1" applyProtection="1">
      <alignment/>
      <protection/>
    </xf>
    <xf numFmtId="185" fontId="0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17" fillId="0" borderId="0" xfId="0" applyNumberFormat="1" applyFont="1" applyAlignment="1">
      <alignment horizontal="distributed" vertical="distributed"/>
    </xf>
    <xf numFmtId="185" fontId="17" fillId="0" borderId="0" xfId="0" applyNumberFormat="1" applyFont="1" applyAlignment="1">
      <alignment horizontal="distributed"/>
    </xf>
    <xf numFmtId="185" fontId="18" fillId="0" borderId="0" xfId="0" applyNumberFormat="1" applyFont="1" applyAlignment="1">
      <alignment horizontal="center" vertical="distributed"/>
    </xf>
    <xf numFmtId="185" fontId="20" fillId="0" borderId="0" xfId="0" applyNumberFormat="1" applyFont="1" applyAlignment="1">
      <alignment horizontal="distributed" vertical="distributed"/>
    </xf>
    <xf numFmtId="185" fontId="0" fillId="0" borderId="0" xfId="0" applyNumberFormat="1" applyFont="1" applyAlignment="1">
      <alignment/>
    </xf>
    <xf numFmtId="185" fontId="5" fillId="0" borderId="0" xfId="0" applyNumberFormat="1" applyFont="1" applyAlignment="1" applyProtection="1">
      <alignment horizontal="distributed"/>
      <protection locked="0"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 applyProtection="1">
      <alignment horizontal="left"/>
      <protection locked="0"/>
    </xf>
    <xf numFmtId="185" fontId="4" fillId="0" borderId="0" xfId="0" applyNumberFormat="1" applyFont="1" applyAlignment="1" applyProtection="1">
      <alignment/>
      <protection locked="0"/>
    </xf>
    <xf numFmtId="185" fontId="18" fillId="0" borderId="0" xfId="0" applyNumberFormat="1" applyFont="1" applyBorder="1" applyAlignment="1" applyProtection="1" quotePrefix="1">
      <alignment horizontal="left"/>
      <protection locked="0"/>
    </xf>
    <xf numFmtId="185" fontId="1" fillId="0" borderId="0" xfId="0" applyNumberFormat="1" applyFont="1" applyBorder="1" applyAlignment="1" applyProtection="1">
      <alignment/>
      <protection/>
    </xf>
    <xf numFmtId="185" fontId="22" fillId="0" borderId="1" xfId="0" applyNumberFormat="1" applyFont="1" applyBorder="1" applyAlignment="1" applyProtection="1">
      <alignment horizontal="left"/>
      <protection locked="0"/>
    </xf>
    <xf numFmtId="185" fontId="12" fillId="0" borderId="1" xfId="0" applyNumberFormat="1" applyFont="1" applyBorder="1" applyAlignment="1" applyProtection="1">
      <alignment/>
      <protection locked="0"/>
    </xf>
    <xf numFmtId="185" fontId="11" fillId="0" borderId="0" xfId="0" applyNumberFormat="1" applyFont="1" applyAlignment="1" applyProtection="1" quotePrefix="1">
      <alignment horizontal="left"/>
      <protection locked="0"/>
    </xf>
    <xf numFmtId="185" fontId="5" fillId="0" borderId="0" xfId="0" applyNumberFormat="1" applyFont="1" applyAlignment="1" applyProtection="1">
      <alignment/>
      <protection locked="0"/>
    </xf>
    <xf numFmtId="185" fontId="0" fillId="0" borderId="0" xfId="0" applyNumberFormat="1" applyFont="1" applyBorder="1" applyAlignment="1">
      <alignment horizontal="center"/>
    </xf>
    <xf numFmtId="185" fontId="10" fillId="0" borderId="0" xfId="0" applyNumberFormat="1" applyFont="1" applyAlignment="1" applyProtection="1">
      <alignment horizontal="left"/>
      <protection locked="0"/>
    </xf>
    <xf numFmtId="185" fontId="0" fillId="0" borderId="0" xfId="0" applyNumberFormat="1" applyFont="1" applyAlignment="1" applyProtection="1">
      <alignment/>
      <protection locked="0"/>
    </xf>
    <xf numFmtId="185" fontId="0" fillId="0" borderId="0" xfId="0" applyNumberFormat="1" applyFont="1" applyAlignment="1">
      <alignment horizontal="center"/>
    </xf>
    <xf numFmtId="185" fontId="23" fillId="0" borderId="0" xfId="0" applyNumberFormat="1" applyFont="1" applyAlignment="1" applyProtection="1">
      <alignment/>
      <protection locked="0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"/>
    </xf>
    <xf numFmtId="185" fontId="6" fillId="0" borderId="0" xfId="0" applyNumberFormat="1" applyFont="1" applyAlignment="1" applyProtection="1">
      <alignment/>
      <protection locked="0"/>
    </xf>
    <xf numFmtId="185" fontId="6" fillId="0" borderId="0" xfId="0" applyNumberFormat="1" applyFont="1" applyAlignment="1">
      <alignment/>
    </xf>
    <xf numFmtId="185" fontId="18" fillId="0" borderId="0" xfId="0" applyNumberFormat="1" applyFont="1" applyBorder="1" applyAlignment="1" applyProtection="1">
      <alignment horizontal="center"/>
      <protection locked="0"/>
    </xf>
    <xf numFmtId="185" fontId="16" fillId="0" borderId="0" xfId="0" applyNumberFormat="1" applyFont="1" applyAlignment="1" applyProtection="1">
      <alignment horizontal="left"/>
      <protection/>
    </xf>
    <xf numFmtId="185" fontId="16" fillId="0" borderId="0" xfId="0" applyNumberFormat="1" applyFont="1" applyAlignment="1" applyProtection="1" quotePrefix="1">
      <alignment horizontal="left"/>
      <protection/>
    </xf>
    <xf numFmtId="185" fontId="8" fillId="0" borderId="8" xfId="0" applyNumberFormat="1" applyFont="1" applyBorder="1" applyAlignment="1" applyProtection="1">
      <alignment horizontal="center" vertical="center"/>
      <protection/>
    </xf>
    <xf numFmtId="185" fontId="8" fillId="0" borderId="9" xfId="0" applyNumberFormat="1" applyFont="1" applyBorder="1" applyAlignment="1" applyProtection="1">
      <alignment horizontal="center" vertical="center"/>
      <protection/>
    </xf>
    <xf numFmtId="185" fontId="8" fillId="0" borderId="10" xfId="0" applyNumberFormat="1" applyFont="1" applyBorder="1" applyAlignment="1" applyProtection="1">
      <alignment horizontal="center" vertical="center"/>
      <protection/>
    </xf>
    <xf numFmtId="185" fontId="0" fillId="0" borderId="9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5" fontId="8" fillId="0" borderId="8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 applyProtection="1">
      <alignment horizontal="center" vertical="center"/>
      <protection/>
    </xf>
    <xf numFmtId="185" fontId="8" fillId="0" borderId="13" xfId="0" applyNumberFormat="1" applyFont="1" applyBorder="1" applyAlignment="1" applyProtection="1">
      <alignment horizontal="center" vertical="center"/>
      <protection/>
    </xf>
    <xf numFmtId="185" fontId="8" fillId="0" borderId="14" xfId="0" applyNumberFormat="1" applyFont="1" applyBorder="1" applyAlignment="1" applyProtection="1">
      <alignment horizontal="center" vertical="center"/>
      <protection/>
    </xf>
    <xf numFmtId="185" fontId="8" fillId="0" borderId="12" xfId="0" applyNumberFormat="1" applyFont="1" applyBorder="1" applyAlignment="1" applyProtection="1">
      <alignment horizontal="center"/>
      <protection/>
    </xf>
    <xf numFmtId="185" fontId="8" fillId="0" borderId="13" xfId="0" applyNumberFormat="1" applyFont="1" applyBorder="1" applyAlignment="1" applyProtection="1">
      <alignment horizontal="center"/>
      <protection/>
    </xf>
    <xf numFmtId="185" fontId="8" fillId="0" borderId="14" xfId="0" applyNumberFormat="1" applyFont="1" applyBorder="1" applyAlignment="1" applyProtection="1">
      <alignment horizontal="center"/>
      <protection/>
    </xf>
    <xf numFmtId="185" fontId="8" fillId="0" borderId="12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4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17"/>
  <sheetViews>
    <sheetView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77734375" defaultRowHeight="15.75"/>
  <cols>
    <col min="1" max="1" width="26.5546875" style="77" customWidth="1"/>
    <col min="2" max="2" width="10.99609375" style="5" customWidth="1"/>
    <col min="3" max="3" width="11.99609375" style="5" customWidth="1"/>
    <col min="4" max="4" width="7.77734375" style="5" customWidth="1"/>
    <col min="5" max="5" width="12.88671875" style="5" customWidth="1"/>
    <col min="6" max="6" width="9.6640625" style="10" customWidth="1"/>
    <col min="7" max="7" width="10.3359375" style="5" customWidth="1"/>
    <col min="8" max="8" width="8.21484375" style="5" customWidth="1"/>
    <col min="9" max="9" width="11.10546875" style="5" customWidth="1"/>
    <col min="10" max="10" width="10.21484375" style="5" customWidth="1"/>
    <col min="11" max="11" width="11.4453125" style="5" customWidth="1"/>
    <col min="12" max="12" width="7.10546875" style="5" customWidth="1"/>
    <col min="13" max="13" width="9.77734375" style="5" customWidth="1"/>
    <col min="14" max="14" width="9.5546875" style="5" customWidth="1"/>
    <col min="15" max="15" width="8.6640625" style="5" customWidth="1"/>
    <col min="16" max="16" width="11.4453125" style="6" customWidth="1"/>
    <col min="17" max="17" width="10.4453125" style="5" customWidth="1"/>
    <col min="18" max="18" width="8.3359375" style="5" customWidth="1"/>
    <col min="19" max="19" width="5.6640625" style="5" customWidth="1"/>
    <col min="20" max="20" width="7.3359375" style="5" customWidth="1"/>
    <col min="21" max="21" width="10.10546875" style="5" customWidth="1"/>
    <col min="22" max="22" width="5.88671875" style="5" customWidth="1"/>
    <col min="23" max="23" width="10.5546875" style="5" customWidth="1"/>
    <col min="24" max="24" width="8.77734375" style="5" customWidth="1"/>
    <col min="25" max="25" width="27.10546875" style="5" customWidth="1"/>
    <col min="26" max="26" width="12.77734375" style="5" customWidth="1"/>
    <col min="27" max="27" width="12.88671875" style="5" customWidth="1"/>
    <col min="28" max="28" width="12.77734375" style="5" customWidth="1"/>
    <col min="29" max="29" width="12.99609375" style="5" customWidth="1"/>
    <col min="30" max="30" width="13.99609375" style="5" customWidth="1"/>
    <col min="31" max="31" width="12.10546875" style="5" customWidth="1"/>
    <col min="32" max="32" width="15.3359375" style="5" customWidth="1"/>
    <col min="33" max="40" width="14.99609375" style="5" customWidth="1"/>
    <col min="41" max="16384" width="11.77734375" style="5" customWidth="1"/>
  </cols>
  <sheetData>
    <row r="2" spans="1:40" s="2" customFormat="1" ht="21.75" customHeight="1">
      <c r="A2" s="1" t="s">
        <v>35</v>
      </c>
      <c r="F2" s="3"/>
      <c r="K2" s="4"/>
      <c r="L2" s="5"/>
      <c r="M2" s="5"/>
      <c r="N2" s="5"/>
      <c r="O2" s="5"/>
      <c r="P2" s="6"/>
      <c r="Q2" s="5"/>
      <c r="R2" s="1"/>
      <c r="S2" s="7"/>
      <c r="X2" s="8" t="s">
        <v>73</v>
      </c>
      <c r="Y2" s="1" t="s">
        <v>72</v>
      </c>
      <c r="AN2" s="8" t="s">
        <v>73</v>
      </c>
    </row>
    <row r="3" spans="1:40" s="2" customFormat="1" ht="37.5" customHeight="1">
      <c r="A3" s="79" t="s">
        <v>86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79" t="s">
        <v>87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s="2" customFormat="1" ht="23.25" customHeight="1" thickBot="1">
      <c r="A4" s="9" t="s">
        <v>0</v>
      </c>
      <c r="B4" s="5"/>
      <c r="C4" s="5"/>
      <c r="D4" s="5"/>
      <c r="E4" s="5"/>
      <c r="F4" s="10"/>
      <c r="G4" s="11"/>
      <c r="H4" s="5"/>
      <c r="I4" s="5"/>
      <c r="J4" s="5"/>
      <c r="K4" s="5"/>
      <c r="L4" s="5"/>
      <c r="M4" s="12"/>
      <c r="N4" s="5"/>
      <c r="O4" s="5"/>
      <c r="P4" s="6"/>
      <c r="Q4" s="13"/>
      <c r="R4" s="14"/>
      <c r="S4" s="5"/>
      <c r="T4" s="5"/>
      <c r="U4" s="5"/>
      <c r="V4" s="5"/>
      <c r="W4" s="5"/>
      <c r="X4" s="15" t="s">
        <v>23</v>
      </c>
      <c r="Y4" s="15"/>
      <c r="AN4" s="15" t="s">
        <v>23</v>
      </c>
    </row>
    <row r="5" spans="1:40" s="21" customFormat="1" ht="21.75" customHeight="1">
      <c r="A5" s="16"/>
      <c r="B5" s="17"/>
      <c r="C5" s="18"/>
      <c r="D5" s="18"/>
      <c r="E5" s="18"/>
      <c r="F5" s="18"/>
      <c r="G5" s="19" t="s">
        <v>71</v>
      </c>
      <c r="H5" s="18"/>
      <c r="I5" s="18"/>
      <c r="J5" s="18"/>
      <c r="K5" s="18"/>
      <c r="L5" s="18"/>
      <c r="M5" s="18"/>
      <c r="N5" s="19" t="s">
        <v>50</v>
      </c>
      <c r="O5" s="18"/>
      <c r="P5" s="18"/>
      <c r="Q5" s="18"/>
      <c r="R5" s="18"/>
      <c r="S5" s="18"/>
      <c r="T5" s="18"/>
      <c r="U5" s="19" t="s">
        <v>51</v>
      </c>
      <c r="V5" s="18"/>
      <c r="W5" s="18"/>
      <c r="X5" s="18"/>
      <c r="Y5" s="20"/>
      <c r="Z5" s="18"/>
      <c r="AA5" s="18"/>
      <c r="AB5" s="18"/>
      <c r="AC5" s="19" t="s">
        <v>71</v>
      </c>
      <c r="AD5" s="18"/>
      <c r="AE5" s="18"/>
      <c r="AF5" s="18"/>
      <c r="AG5" s="18"/>
      <c r="AH5" s="19" t="s">
        <v>50</v>
      </c>
      <c r="AI5" s="18"/>
      <c r="AJ5" s="18"/>
      <c r="AK5" s="18"/>
      <c r="AL5" s="19" t="s">
        <v>51</v>
      </c>
      <c r="AM5" s="18"/>
      <c r="AN5" s="18"/>
    </row>
    <row r="6" spans="1:40" s="21" customFormat="1" ht="21.75" customHeight="1">
      <c r="A6" s="22"/>
      <c r="B6" s="81" t="s">
        <v>19</v>
      </c>
      <c r="C6" s="82"/>
      <c r="D6" s="82"/>
      <c r="E6" s="82"/>
      <c r="F6" s="82"/>
      <c r="G6" s="82"/>
      <c r="H6" s="82"/>
      <c r="I6" s="82"/>
      <c r="J6" s="83"/>
      <c r="K6" s="81" t="s">
        <v>24</v>
      </c>
      <c r="L6" s="82"/>
      <c r="M6" s="82"/>
      <c r="N6" s="82"/>
      <c r="O6" s="82"/>
      <c r="P6" s="82"/>
      <c r="Q6" s="82"/>
      <c r="R6" s="82"/>
      <c r="S6" s="82"/>
      <c r="T6" s="84"/>
      <c r="U6" s="84"/>
      <c r="V6" s="84"/>
      <c r="W6" s="84"/>
      <c r="X6" s="85"/>
      <c r="Y6" s="22"/>
      <c r="Z6" s="86" t="s">
        <v>22</v>
      </c>
      <c r="AA6" s="87"/>
      <c r="AB6" s="87"/>
      <c r="AC6" s="87"/>
      <c r="AD6" s="87"/>
      <c r="AE6" s="87"/>
      <c r="AF6" s="88"/>
      <c r="AG6" s="89" t="s">
        <v>48</v>
      </c>
      <c r="AH6" s="90"/>
      <c r="AI6" s="90"/>
      <c r="AJ6" s="90"/>
      <c r="AK6" s="90"/>
      <c r="AL6" s="90"/>
      <c r="AM6" s="90"/>
      <c r="AN6" s="90"/>
    </row>
    <row r="7" spans="1:40" s="21" customFormat="1" ht="21.75" customHeight="1">
      <c r="A7" s="22" t="s">
        <v>1</v>
      </c>
      <c r="B7" s="93" t="s">
        <v>18</v>
      </c>
      <c r="C7" s="94"/>
      <c r="D7" s="94"/>
      <c r="E7" s="94"/>
      <c r="F7" s="95"/>
      <c r="G7" s="93" t="s">
        <v>20</v>
      </c>
      <c r="H7" s="94"/>
      <c r="I7" s="94"/>
      <c r="J7" s="95"/>
      <c r="K7" s="96" t="s">
        <v>17</v>
      </c>
      <c r="L7" s="97"/>
      <c r="M7" s="97"/>
      <c r="N7" s="97"/>
      <c r="O7" s="97"/>
      <c r="P7" s="97"/>
      <c r="Q7" s="98"/>
      <c r="R7" s="96" t="s">
        <v>21</v>
      </c>
      <c r="S7" s="97"/>
      <c r="T7" s="97"/>
      <c r="U7" s="97"/>
      <c r="V7" s="97"/>
      <c r="W7" s="97"/>
      <c r="X7" s="98"/>
      <c r="Y7" s="22" t="s">
        <v>1</v>
      </c>
      <c r="Z7" s="99" t="s">
        <v>25</v>
      </c>
      <c r="AA7" s="100"/>
      <c r="AB7" s="100"/>
      <c r="AC7" s="100"/>
      <c r="AD7" s="100"/>
      <c r="AE7" s="100"/>
      <c r="AF7" s="101"/>
      <c r="AG7" s="91"/>
      <c r="AH7" s="92"/>
      <c r="AI7" s="92"/>
      <c r="AJ7" s="92"/>
      <c r="AK7" s="92"/>
      <c r="AL7" s="92"/>
      <c r="AM7" s="92"/>
      <c r="AN7" s="92"/>
    </row>
    <row r="8" spans="1:43" s="21" customFormat="1" ht="43.5" customHeight="1" thickBot="1">
      <c r="A8" s="23"/>
      <c r="B8" s="24" t="s">
        <v>26</v>
      </c>
      <c r="C8" s="25" t="s">
        <v>27</v>
      </c>
      <c r="D8" s="26" t="s">
        <v>28</v>
      </c>
      <c r="E8" s="26" t="s">
        <v>52</v>
      </c>
      <c r="F8" s="24" t="s">
        <v>53</v>
      </c>
      <c r="G8" s="25" t="s">
        <v>27</v>
      </c>
      <c r="H8" s="26" t="s">
        <v>66</v>
      </c>
      <c r="I8" s="26" t="s">
        <v>52</v>
      </c>
      <c r="J8" s="24" t="s">
        <v>53</v>
      </c>
      <c r="K8" s="26" t="s">
        <v>29</v>
      </c>
      <c r="L8" s="26" t="s">
        <v>30</v>
      </c>
      <c r="M8" s="26" t="s">
        <v>31</v>
      </c>
      <c r="N8" s="25" t="s">
        <v>27</v>
      </c>
      <c r="O8" s="26" t="s">
        <v>28</v>
      </c>
      <c r="P8" s="26" t="s">
        <v>52</v>
      </c>
      <c r="Q8" s="24" t="s">
        <v>53</v>
      </c>
      <c r="R8" s="26" t="s">
        <v>29</v>
      </c>
      <c r="S8" s="26" t="s">
        <v>30</v>
      </c>
      <c r="T8" s="26" t="s">
        <v>31</v>
      </c>
      <c r="U8" s="25" t="s">
        <v>27</v>
      </c>
      <c r="V8" s="26" t="s">
        <v>28</v>
      </c>
      <c r="W8" s="26" t="s">
        <v>52</v>
      </c>
      <c r="X8" s="24" t="s">
        <v>53</v>
      </c>
      <c r="Y8" s="23"/>
      <c r="Z8" s="24" t="s">
        <v>26</v>
      </c>
      <c r="AA8" s="26" t="s">
        <v>29</v>
      </c>
      <c r="AB8" s="26" t="s">
        <v>31</v>
      </c>
      <c r="AC8" s="25" t="s">
        <v>27</v>
      </c>
      <c r="AD8" s="26" t="s">
        <v>28</v>
      </c>
      <c r="AE8" s="26" t="s">
        <v>52</v>
      </c>
      <c r="AF8" s="24" t="s">
        <v>32</v>
      </c>
      <c r="AG8" s="27" t="s">
        <v>26</v>
      </c>
      <c r="AH8" s="26" t="s">
        <v>29</v>
      </c>
      <c r="AI8" s="26" t="s">
        <v>30</v>
      </c>
      <c r="AJ8" s="26" t="s">
        <v>31</v>
      </c>
      <c r="AK8" s="25" t="s">
        <v>67</v>
      </c>
      <c r="AL8" s="26" t="s">
        <v>68</v>
      </c>
      <c r="AM8" s="26" t="s">
        <v>33</v>
      </c>
      <c r="AN8" s="26" t="s">
        <v>53</v>
      </c>
      <c r="AP8" s="21" t="s">
        <v>74</v>
      </c>
      <c r="AQ8" s="21" t="s">
        <v>75</v>
      </c>
    </row>
    <row r="9" spans="1:40" s="21" customFormat="1" ht="15" customHeight="1">
      <c r="A9" s="22"/>
      <c r="B9" s="28"/>
      <c r="C9" s="29"/>
      <c r="D9" s="30"/>
      <c r="E9" s="31"/>
      <c r="F9" s="32"/>
      <c r="G9" s="33"/>
      <c r="H9" s="29"/>
      <c r="I9" s="3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2"/>
      <c r="Z9" s="29"/>
      <c r="AA9" s="29"/>
      <c r="AB9" s="29"/>
      <c r="AC9" s="29"/>
      <c r="AD9" s="29"/>
      <c r="AE9" s="29"/>
      <c r="AF9" s="30"/>
      <c r="AG9" s="29"/>
      <c r="AH9" s="29"/>
      <c r="AI9" s="29"/>
      <c r="AJ9" s="29"/>
      <c r="AK9" s="29"/>
      <c r="AL9" s="29"/>
      <c r="AM9" s="29"/>
      <c r="AN9" s="29"/>
    </row>
    <row r="10" spans="1:40" s="36" customFormat="1" ht="15" customHeight="1">
      <c r="A10" s="34" t="s">
        <v>55</v>
      </c>
      <c r="B10" s="35">
        <f aca="true" t="shared" si="0" ref="B10:X10">B11</f>
        <v>16206</v>
      </c>
      <c r="C10" s="35">
        <f t="shared" si="0"/>
        <v>167045</v>
      </c>
      <c r="D10" s="35">
        <f t="shared" si="0"/>
        <v>0</v>
      </c>
      <c r="E10" s="35">
        <f t="shared" si="0"/>
        <v>183251</v>
      </c>
      <c r="F10" s="35">
        <f t="shared" si="0"/>
        <v>456</v>
      </c>
      <c r="G10" s="35">
        <f t="shared" si="0"/>
        <v>2646</v>
      </c>
      <c r="H10" s="35">
        <f t="shared" si="0"/>
        <v>0</v>
      </c>
      <c r="I10" s="35">
        <f t="shared" si="0"/>
        <v>2646</v>
      </c>
      <c r="J10" s="35">
        <f t="shared" si="0"/>
        <v>0</v>
      </c>
      <c r="K10" s="35">
        <f t="shared" si="0"/>
        <v>8158</v>
      </c>
      <c r="L10" s="35">
        <f t="shared" si="0"/>
        <v>0</v>
      </c>
      <c r="M10" s="35">
        <f t="shared" si="0"/>
        <v>3071</v>
      </c>
      <c r="N10" s="35">
        <f t="shared" si="0"/>
        <v>882</v>
      </c>
      <c r="O10" s="35">
        <f t="shared" si="0"/>
        <v>0</v>
      </c>
      <c r="P10" s="35">
        <f t="shared" si="0"/>
        <v>12111</v>
      </c>
      <c r="Q10" s="35">
        <f t="shared" si="0"/>
        <v>435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35">
        <f t="shared" si="0"/>
        <v>0</v>
      </c>
      <c r="X10" s="35">
        <f t="shared" si="0"/>
        <v>0</v>
      </c>
      <c r="Y10" s="34" t="s">
        <v>55</v>
      </c>
      <c r="Z10" s="35">
        <f aca="true" t="shared" si="1" ref="Z10:AN10">Z11</f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5">
        <f t="shared" si="1"/>
        <v>2383</v>
      </c>
      <c r="AE10" s="35">
        <f t="shared" si="1"/>
        <v>2383</v>
      </c>
      <c r="AF10" s="35">
        <f t="shared" si="1"/>
        <v>0</v>
      </c>
      <c r="AG10" s="35">
        <f t="shared" si="1"/>
        <v>16206</v>
      </c>
      <c r="AH10" s="35">
        <f t="shared" si="1"/>
        <v>8158</v>
      </c>
      <c r="AI10" s="35">
        <f t="shared" si="1"/>
        <v>0</v>
      </c>
      <c r="AJ10" s="35">
        <f t="shared" si="1"/>
        <v>3071</v>
      </c>
      <c r="AK10" s="35">
        <f t="shared" si="1"/>
        <v>170573</v>
      </c>
      <c r="AL10" s="35">
        <f t="shared" si="1"/>
        <v>2383</v>
      </c>
      <c r="AM10" s="35">
        <f t="shared" si="1"/>
        <v>200391</v>
      </c>
      <c r="AN10" s="35">
        <f t="shared" si="1"/>
        <v>891</v>
      </c>
    </row>
    <row r="11" spans="1:40" ht="15" customHeight="1">
      <c r="A11" s="37" t="s">
        <v>2</v>
      </c>
      <c r="B11" s="38">
        <v>16206</v>
      </c>
      <c r="C11" s="38">
        <v>167045</v>
      </c>
      <c r="D11" s="38"/>
      <c r="E11" s="39">
        <f>SUM(B11:D11)</f>
        <v>183251</v>
      </c>
      <c r="F11" s="40">
        <v>456</v>
      </c>
      <c r="G11" s="38">
        <v>2646</v>
      </c>
      <c r="H11" s="38"/>
      <c r="I11" s="38">
        <f>SUM(G11:H11)</f>
        <v>2646</v>
      </c>
      <c r="J11" s="38"/>
      <c r="K11" s="38">
        <v>8158</v>
      </c>
      <c r="L11" s="38"/>
      <c r="M11" s="38">
        <v>3071</v>
      </c>
      <c r="N11" s="38">
        <v>882</v>
      </c>
      <c r="O11" s="38"/>
      <c r="P11" s="41">
        <f>SUM(K11:O11)</f>
        <v>12111</v>
      </c>
      <c r="Q11" s="38">
        <v>435</v>
      </c>
      <c r="R11" s="38"/>
      <c r="S11" s="38"/>
      <c r="T11" s="38"/>
      <c r="U11" s="38"/>
      <c r="V11" s="38"/>
      <c r="W11" s="41">
        <f>SUM(R11:V11)</f>
        <v>0</v>
      </c>
      <c r="X11" s="38">
        <v>0</v>
      </c>
      <c r="Y11" s="37" t="s">
        <v>2</v>
      </c>
      <c r="Z11" s="38"/>
      <c r="AA11" s="38"/>
      <c r="AB11" s="38"/>
      <c r="AC11" s="38"/>
      <c r="AD11" s="38">
        <v>2383</v>
      </c>
      <c r="AE11" s="38">
        <f>SUM(Z11:AD11)</f>
        <v>2383</v>
      </c>
      <c r="AF11" s="38"/>
      <c r="AG11" s="38">
        <f>B11+Z11</f>
        <v>16206</v>
      </c>
      <c r="AH11" s="38">
        <f>K11+R11+AA11</f>
        <v>8158</v>
      </c>
      <c r="AI11" s="38">
        <f>L11+S11</f>
        <v>0</v>
      </c>
      <c r="AJ11" s="38">
        <f>M11+T11+AB11</f>
        <v>3071</v>
      </c>
      <c r="AK11" s="38">
        <f>C11+G11+N11+U11+AC11</f>
        <v>170573</v>
      </c>
      <c r="AL11" s="38">
        <f>D11+H11+O11+V11+AD11</f>
        <v>2383</v>
      </c>
      <c r="AM11" s="38">
        <f>SUM(AG11:AL11)</f>
        <v>200391</v>
      </c>
      <c r="AN11" s="38">
        <f>F11+J11+Q11+X11+AF11</f>
        <v>891</v>
      </c>
    </row>
    <row r="12" spans="1:40" s="2" customFormat="1" ht="15" customHeight="1">
      <c r="A12" s="42"/>
      <c r="B12" s="43">
        <v>0</v>
      </c>
      <c r="C12" s="43"/>
      <c r="D12" s="43"/>
      <c r="E12" s="44"/>
      <c r="F12" s="45"/>
      <c r="G12" s="43"/>
      <c r="H12" s="43"/>
      <c r="I12" s="43"/>
      <c r="J12" s="43"/>
      <c r="K12" s="43"/>
      <c r="L12" s="43"/>
      <c r="M12" s="43"/>
      <c r="N12" s="43"/>
      <c r="O12" s="43"/>
      <c r="P12" s="46"/>
      <c r="Q12" s="43"/>
      <c r="R12" s="43"/>
      <c r="S12" s="43"/>
      <c r="T12" s="43"/>
      <c r="U12" s="43"/>
      <c r="V12" s="43"/>
      <c r="W12" s="46"/>
      <c r="X12" s="43"/>
      <c r="Y12" s="42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s="36" customFormat="1" ht="15" customHeight="1">
      <c r="A13" s="34" t="s">
        <v>56</v>
      </c>
      <c r="B13" s="47">
        <f>SUM(B14:B23)</f>
        <v>7935600</v>
      </c>
      <c r="C13" s="47">
        <f aca="true" t="shared" si="2" ref="C13:X13">SUM(C14:C23)</f>
        <v>63290804</v>
      </c>
      <c r="D13" s="47">
        <f t="shared" si="2"/>
        <v>3859</v>
      </c>
      <c r="E13" s="47">
        <f t="shared" si="2"/>
        <v>71230263</v>
      </c>
      <c r="F13" s="47">
        <f t="shared" si="2"/>
        <v>10976376</v>
      </c>
      <c r="G13" s="47">
        <f t="shared" si="2"/>
        <v>273385</v>
      </c>
      <c r="H13" s="47">
        <f t="shared" si="2"/>
        <v>0</v>
      </c>
      <c r="I13" s="47">
        <f t="shared" si="2"/>
        <v>273385</v>
      </c>
      <c r="J13" s="47">
        <f t="shared" si="2"/>
        <v>24212</v>
      </c>
      <c r="K13" s="47">
        <f t="shared" si="2"/>
        <v>3859114</v>
      </c>
      <c r="L13" s="47">
        <f t="shared" si="2"/>
        <v>532</v>
      </c>
      <c r="M13" s="47">
        <f t="shared" si="2"/>
        <v>750696</v>
      </c>
      <c r="N13" s="47">
        <f t="shared" si="2"/>
        <v>257487</v>
      </c>
      <c r="O13" s="47">
        <f t="shared" si="2"/>
        <v>369</v>
      </c>
      <c r="P13" s="47">
        <f t="shared" si="2"/>
        <v>4868198</v>
      </c>
      <c r="Q13" s="47">
        <f t="shared" si="2"/>
        <v>301414</v>
      </c>
      <c r="R13" s="47">
        <f t="shared" si="2"/>
        <v>142217</v>
      </c>
      <c r="S13" s="47">
        <f t="shared" si="2"/>
        <v>1213</v>
      </c>
      <c r="T13" s="47">
        <f t="shared" si="2"/>
        <v>12201</v>
      </c>
      <c r="U13" s="47">
        <f t="shared" si="2"/>
        <v>72464</v>
      </c>
      <c r="V13" s="47">
        <f t="shared" si="2"/>
        <v>124</v>
      </c>
      <c r="W13" s="47">
        <f t="shared" si="2"/>
        <v>228219</v>
      </c>
      <c r="X13" s="47">
        <f t="shared" si="2"/>
        <v>85899</v>
      </c>
      <c r="Y13" s="34" t="s">
        <v>56</v>
      </c>
      <c r="Z13" s="47">
        <f aca="true" t="shared" si="3" ref="Z13:AN13">SUM(Z14:Z23)</f>
        <v>0</v>
      </c>
      <c r="AA13" s="47">
        <f t="shared" si="3"/>
        <v>0</v>
      </c>
      <c r="AB13" s="47">
        <f t="shared" si="3"/>
        <v>4711</v>
      </c>
      <c r="AC13" s="47">
        <f t="shared" si="3"/>
        <v>21</v>
      </c>
      <c r="AD13" s="47">
        <f t="shared" si="3"/>
        <v>6327</v>
      </c>
      <c r="AE13" s="47">
        <f t="shared" si="3"/>
        <v>11059</v>
      </c>
      <c r="AF13" s="47">
        <f t="shared" si="3"/>
        <v>1906</v>
      </c>
      <c r="AG13" s="47">
        <f t="shared" si="3"/>
        <v>7935600</v>
      </c>
      <c r="AH13" s="47">
        <f t="shared" si="3"/>
        <v>4001331</v>
      </c>
      <c r="AI13" s="47">
        <f t="shared" si="3"/>
        <v>1745</v>
      </c>
      <c r="AJ13" s="47">
        <f t="shared" si="3"/>
        <v>767608</v>
      </c>
      <c r="AK13" s="47">
        <f t="shared" si="3"/>
        <v>63894161</v>
      </c>
      <c r="AL13" s="47">
        <f t="shared" si="3"/>
        <v>10679</v>
      </c>
      <c r="AM13" s="47">
        <f t="shared" si="3"/>
        <v>76611124</v>
      </c>
      <c r="AN13" s="47">
        <f t="shared" si="3"/>
        <v>11389807</v>
      </c>
    </row>
    <row r="14" spans="1:42" ht="15" customHeight="1">
      <c r="A14" s="37" t="s">
        <v>3</v>
      </c>
      <c r="B14" s="38"/>
      <c r="C14" s="38">
        <v>474510</v>
      </c>
      <c r="D14" s="38"/>
      <c r="E14" s="39">
        <f aca="true" t="shared" si="4" ref="E14:E23">SUM(B14:D14)</f>
        <v>474510</v>
      </c>
      <c r="F14" s="40"/>
      <c r="G14" s="38"/>
      <c r="H14" s="38"/>
      <c r="I14" s="38">
        <f aca="true" t="shared" si="5" ref="I14:I23">SUM(G14:H14)</f>
        <v>0</v>
      </c>
      <c r="J14" s="38"/>
      <c r="K14" s="38">
        <v>1535042</v>
      </c>
      <c r="L14" s="38">
        <v>532</v>
      </c>
      <c r="M14" s="38">
        <v>80772</v>
      </c>
      <c r="N14" s="38">
        <v>5945</v>
      </c>
      <c r="O14" s="38">
        <v>369</v>
      </c>
      <c r="P14" s="41">
        <f aca="true" t="shared" si="6" ref="P14:P23">SUM(K14:O14)</f>
        <v>1622660</v>
      </c>
      <c r="Q14" s="38">
        <v>87843</v>
      </c>
      <c r="R14" s="38">
        <v>3</v>
      </c>
      <c r="S14" s="38">
        <v>1213</v>
      </c>
      <c r="T14" s="38"/>
      <c r="U14" s="38">
        <v>1204</v>
      </c>
      <c r="V14" s="38"/>
      <c r="W14" s="41">
        <f aca="true" t="shared" si="7" ref="W14:W23">SUM(R14:V14)</f>
        <v>2420</v>
      </c>
      <c r="X14" s="38">
        <v>387</v>
      </c>
      <c r="Y14" s="37" t="s">
        <v>3</v>
      </c>
      <c r="Z14" s="38">
        <v>0</v>
      </c>
      <c r="AA14" s="38"/>
      <c r="AB14" s="38">
        <v>4711</v>
      </c>
      <c r="AC14" s="38"/>
      <c r="AD14" s="38">
        <v>48</v>
      </c>
      <c r="AE14" s="38">
        <f aca="true" t="shared" si="8" ref="AE14:AE23">SUM(Z14:AD14)</f>
        <v>4759</v>
      </c>
      <c r="AF14" s="38">
        <v>1906</v>
      </c>
      <c r="AG14" s="38">
        <f aca="true" t="shared" si="9" ref="AG14:AG23">B14+Z14</f>
        <v>0</v>
      </c>
      <c r="AH14" s="38">
        <f aca="true" t="shared" si="10" ref="AH14:AH23">K14+R14+AA14</f>
        <v>1535045</v>
      </c>
      <c r="AI14" s="38">
        <f aca="true" t="shared" si="11" ref="AI14:AI23">L14+S14</f>
        <v>1745</v>
      </c>
      <c r="AJ14" s="38">
        <f aca="true" t="shared" si="12" ref="AJ14:AJ23">M14+T14+AB14</f>
        <v>85483</v>
      </c>
      <c r="AK14" s="38">
        <f>C14+G14+N14+U14+AC14</f>
        <v>481659</v>
      </c>
      <c r="AL14" s="38">
        <f aca="true" t="shared" si="13" ref="AK14:AL23">D14+H14+O14+V14+AD14</f>
        <v>417</v>
      </c>
      <c r="AM14" s="38">
        <f aca="true" t="shared" si="14" ref="AM14:AM23">SUM(AG14:AL14)</f>
        <v>2104349</v>
      </c>
      <c r="AN14" s="38">
        <f aca="true" t="shared" si="15" ref="AN14:AN23">F14+J14+Q14+X14+AF14</f>
        <v>90136</v>
      </c>
      <c r="AP14" s="5">
        <v>1034406</v>
      </c>
    </row>
    <row r="15" spans="1:42" ht="15" customHeight="1">
      <c r="A15" s="37" t="s">
        <v>4</v>
      </c>
      <c r="B15" s="38">
        <v>11070</v>
      </c>
      <c r="C15" s="38">
        <v>18044</v>
      </c>
      <c r="D15" s="38"/>
      <c r="E15" s="39">
        <f t="shared" si="4"/>
        <v>29114</v>
      </c>
      <c r="F15" s="40">
        <v>114</v>
      </c>
      <c r="G15" s="38"/>
      <c r="H15" s="38"/>
      <c r="I15" s="38">
        <f t="shared" si="5"/>
        <v>0</v>
      </c>
      <c r="J15" s="38"/>
      <c r="K15" s="38">
        <v>27576</v>
      </c>
      <c r="L15" s="38"/>
      <c r="M15" s="38">
        <v>4380</v>
      </c>
      <c r="N15" s="38">
        <v>714</v>
      </c>
      <c r="O15" s="38"/>
      <c r="P15" s="41">
        <f t="shared" si="6"/>
        <v>32670</v>
      </c>
      <c r="Q15" s="38">
        <v>7174</v>
      </c>
      <c r="R15" s="38"/>
      <c r="S15" s="38"/>
      <c r="T15" s="38"/>
      <c r="U15" s="38"/>
      <c r="V15" s="38"/>
      <c r="W15" s="41">
        <f t="shared" si="7"/>
        <v>0</v>
      </c>
      <c r="X15" s="38"/>
      <c r="Y15" s="37" t="s">
        <v>4</v>
      </c>
      <c r="Z15" s="38"/>
      <c r="AA15" s="38"/>
      <c r="AB15" s="38"/>
      <c r="AC15" s="38"/>
      <c r="AD15" s="38"/>
      <c r="AE15" s="38">
        <f t="shared" si="8"/>
        <v>0</v>
      </c>
      <c r="AF15" s="38"/>
      <c r="AG15" s="38">
        <f t="shared" si="9"/>
        <v>11070</v>
      </c>
      <c r="AH15" s="38">
        <f t="shared" si="10"/>
        <v>27576</v>
      </c>
      <c r="AI15" s="38">
        <f t="shared" si="11"/>
        <v>0</v>
      </c>
      <c r="AJ15" s="38">
        <f t="shared" si="12"/>
        <v>4380</v>
      </c>
      <c r="AK15" s="38">
        <f t="shared" si="13"/>
        <v>18758</v>
      </c>
      <c r="AL15" s="38">
        <f t="shared" si="13"/>
        <v>0</v>
      </c>
      <c r="AM15" s="38">
        <f t="shared" si="14"/>
        <v>61784</v>
      </c>
      <c r="AN15" s="38">
        <f t="shared" si="15"/>
        <v>7288</v>
      </c>
      <c r="AP15" s="5">
        <v>25402</v>
      </c>
    </row>
    <row r="16" spans="1:40" ht="15" customHeight="1">
      <c r="A16" s="37" t="s">
        <v>5</v>
      </c>
      <c r="B16" s="38"/>
      <c r="C16" s="38">
        <v>6449</v>
      </c>
      <c r="D16" s="38"/>
      <c r="E16" s="39">
        <f t="shared" si="4"/>
        <v>6449</v>
      </c>
      <c r="F16" s="40">
        <v>8783</v>
      </c>
      <c r="G16" s="38">
        <v>7282</v>
      </c>
      <c r="H16" s="38"/>
      <c r="I16" s="38">
        <f t="shared" si="5"/>
        <v>7282</v>
      </c>
      <c r="J16" s="38">
        <v>117</v>
      </c>
      <c r="K16" s="38">
        <v>19685</v>
      </c>
      <c r="L16" s="38"/>
      <c r="M16" s="38">
        <v>20366</v>
      </c>
      <c r="N16" s="38">
        <v>5679</v>
      </c>
      <c r="O16" s="38"/>
      <c r="P16" s="41">
        <f t="shared" si="6"/>
        <v>45730</v>
      </c>
      <c r="Q16" s="38">
        <v>12126</v>
      </c>
      <c r="R16" s="38"/>
      <c r="S16" s="38"/>
      <c r="T16" s="38"/>
      <c r="U16" s="38"/>
      <c r="V16" s="38"/>
      <c r="W16" s="41">
        <f t="shared" si="7"/>
        <v>0</v>
      </c>
      <c r="X16" s="38"/>
      <c r="Y16" s="37" t="s">
        <v>5</v>
      </c>
      <c r="Z16" s="38"/>
      <c r="AA16" s="38"/>
      <c r="AB16" s="38"/>
      <c r="AC16" s="38"/>
      <c r="AD16" s="38"/>
      <c r="AE16" s="38">
        <f t="shared" si="8"/>
        <v>0</v>
      </c>
      <c r="AF16" s="38"/>
      <c r="AG16" s="38">
        <f t="shared" si="9"/>
        <v>0</v>
      </c>
      <c r="AH16" s="38">
        <f t="shared" si="10"/>
        <v>19685</v>
      </c>
      <c r="AI16" s="38">
        <f t="shared" si="11"/>
        <v>0</v>
      </c>
      <c r="AJ16" s="38">
        <f t="shared" si="12"/>
        <v>20366</v>
      </c>
      <c r="AK16" s="38">
        <f t="shared" si="13"/>
        <v>19410</v>
      </c>
      <c r="AL16" s="38">
        <f t="shared" si="13"/>
        <v>0</v>
      </c>
      <c r="AM16" s="38">
        <f t="shared" si="14"/>
        <v>59461</v>
      </c>
      <c r="AN16" s="38">
        <f t="shared" si="15"/>
        <v>21026</v>
      </c>
    </row>
    <row r="17" spans="1:42" ht="15" customHeight="1">
      <c r="A17" s="37" t="s">
        <v>6</v>
      </c>
      <c r="B17" s="39">
        <v>1567890</v>
      </c>
      <c r="C17" s="39">
        <v>62277732</v>
      </c>
      <c r="D17" s="39">
        <v>3859</v>
      </c>
      <c r="E17" s="39">
        <f t="shared" si="4"/>
        <v>63849481</v>
      </c>
      <c r="F17" s="40">
        <v>10033139</v>
      </c>
      <c r="G17" s="39">
        <v>20450</v>
      </c>
      <c r="H17" s="39"/>
      <c r="I17" s="38">
        <f t="shared" si="5"/>
        <v>20450</v>
      </c>
      <c r="J17" s="39">
        <v>2057</v>
      </c>
      <c r="K17" s="39">
        <v>936596</v>
      </c>
      <c r="L17" s="39"/>
      <c r="M17" s="39">
        <v>363924</v>
      </c>
      <c r="N17" s="39">
        <v>22959</v>
      </c>
      <c r="O17" s="39"/>
      <c r="P17" s="41">
        <f t="shared" si="6"/>
        <v>1323479</v>
      </c>
      <c r="Q17" s="39">
        <v>70155</v>
      </c>
      <c r="R17" s="39">
        <v>753</v>
      </c>
      <c r="S17" s="39"/>
      <c r="T17" s="39">
        <v>54</v>
      </c>
      <c r="U17" s="39">
        <v>5459</v>
      </c>
      <c r="V17" s="39">
        <v>119</v>
      </c>
      <c r="W17" s="41">
        <f t="shared" si="7"/>
        <v>6385</v>
      </c>
      <c r="X17" s="39">
        <v>756</v>
      </c>
      <c r="Y17" s="37" t="s">
        <v>6</v>
      </c>
      <c r="Z17" s="39"/>
      <c r="AA17" s="39"/>
      <c r="AB17" s="39"/>
      <c r="AC17" s="39"/>
      <c r="AD17" s="39"/>
      <c r="AE17" s="38">
        <f t="shared" si="8"/>
        <v>0</v>
      </c>
      <c r="AF17" s="38"/>
      <c r="AG17" s="38">
        <f t="shared" si="9"/>
        <v>1567890</v>
      </c>
      <c r="AH17" s="38">
        <f t="shared" si="10"/>
        <v>937349</v>
      </c>
      <c r="AI17" s="38">
        <f t="shared" si="11"/>
        <v>0</v>
      </c>
      <c r="AJ17" s="38">
        <f t="shared" si="12"/>
        <v>363978</v>
      </c>
      <c r="AK17" s="38">
        <f t="shared" si="13"/>
        <v>62326600</v>
      </c>
      <c r="AL17" s="38">
        <f t="shared" si="13"/>
        <v>3978</v>
      </c>
      <c r="AM17" s="38">
        <f t="shared" si="14"/>
        <v>65199795</v>
      </c>
      <c r="AN17" s="38">
        <f t="shared" si="15"/>
        <v>10106107</v>
      </c>
      <c r="AP17" s="5">
        <v>1854255</v>
      </c>
    </row>
    <row r="18" spans="1:42" ht="15" customHeight="1">
      <c r="A18" s="37" t="s">
        <v>7</v>
      </c>
      <c r="B18" s="38">
        <v>6354010</v>
      </c>
      <c r="C18" s="38">
        <v>264501</v>
      </c>
      <c r="D18" s="38"/>
      <c r="E18" s="39">
        <f t="shared" si="4"/>
        <v>6618511</v>
      </c>
      <c r="F18" s="40">
        <v>926126</v>
      </c>
      <c r="G18" s="38">
        <v>224823</v>
      </c>
      <c r="H18" s="38">
        <v>0</v>
      </c>
      <c r="I18" s="38">
        <f t="shared" si="5"/>
        <v>224823</v>
      </c>
      <c r="J18" s="38">
        <v>22038</v>
      </c>
      <c r="K18" s="38">
        <v>1029006</v>
      </c>
      <c r="L18" s="38"/>
      <c r="M18" s="38">
        <v>225957</v>
      </c>
      <c r="N18" s="38">
        <v>34682</v>
      </c>
      <c r="O18" s="38"/>
      <c r="P18" s="41">
        <f t="shared" si="6"/>
        <v>1289645</v>
      </c>
      <c r="Q18" s="38">
        <v>105199</v>
      </c>
      <c r="R18" s="38">
        <v>141461</v>
      </c>
      <c r="S18" s="38"/>
      <c r="T18" s="38">
        <v>12147</v>
      </c>
      <c r="U18" s="38">
        <v>56723</v>
      </c>
      <c r="V18" s="38">
        <v>5</v>
      </c>
      <c r="W18" s="41">
        <f t="shared" si="7"/>
        <v>210336</v>
      </c>
      <c r="X18" s="38">
        <v>84465</v>
      </c>
      <c r="Y18" s="37" t="s">
        <v>7</v>
      </c>
      <c r="AA18" s="38"/>
      <c r="AB18" s="38"/>
      <c r="AC18" s="38"/>
      <c r="AD18" s="38">
        <v>6279</v>
      </c>
      <c r="AE18" s="38">
        <f t="shared" si="8"/>
        <v>6279</v>
      </c>
      <c r="AF18" s="38"/>
      <c r="AG18" s="38">
        <f t="shared" si="9"/>
        <v>6354010</v>
      </c>
      <c r="AH18" s="38">
        <f t="shared" si="10"/>
        <v>1170467</v>
      </c>
      <c r="AI18" s="38">
        <f t="shared" si="11"/>
        <v>0</v>
      </c>
      <c r="AJ18" s="38">
        <f t="shared" si="12"/>
        <v>238104</v>
      </c>
      <c r="AK18" s="38">
        <f t="shared" si="13"/>
        <v>580729</v>
      </c>
      <c r="AL18" s="38">
        <f t="shared" si="13"/>
        <v>6284</v>
      </c>
      <c r="AM18" s="38">
        <f t="shared" si="14"/>
        <v>8349594</v>
      </c>
      <c r="AN18" s="38">
        <f t="shared" si="15"/>
        <v>1137828</v>
      </c>
      <c r="AP18" s="5">
        <v>4213483</v>
      </c>
    </row>
    <row r="19" spans="1:42" ht="15" customHeight="1">
      <c r="A19" s="37" t="s">
        <v>8</v>
      </c>
      <c r="B19" s="38">
        <v>2630</v>
      </c>
      <c r="C19" s="38">
        <v>220325</v>
      </c>
      <c r="D19" s="38"/>
      <c r="E19" s="39">
        <f t="shared" si="4"/>
        <v>222955</v>
      </c>
      <c r="F19" s="40"/>
      <c r="G19" s="38">
        <v>20830</v>
      </c>
      <c r="H19" s="38"/>
      <c r="I19" s="38">
        <f t="shared" si="5"/>
        <v>20830</v>
      </c>
      <c r="J19" s="38"/>
      <c r="K19" s="38"/>
      <c r="L19" s="38"/>
      <c r="M19" s="38">
        <v>11693</v>
      </c>
      <c r="N19" s="38">
        <v>1660</v>
      </c>
      <c r="O19" s="38"/>
      <c r="P19" s="41">
        <f t="shared" si="6"/>
        <v>13353</v>
      </c>
      <c r="Q19" s="38">
        <v>5937</v>
      </c>
      <c r="R19" s="38"/>
      <c r="S19" s="38"/>
      <c r="T19" s="38"/>
      <c r="U19" s="38"/>
      <c r="V19" s="38"/>
      <c r="W19" s="41">
        <f t="shared" si="7"/>
        <v>0</v>
      </c>
      <c r="X19" s="38"/>
      <c r="Y19" s="37" t="s">
        <v>8</v>
      </c>
      <c r="Z19" s="38">
        <v>0</v>
      </c>
      <c r="AA19" s="38"/>
      <c r="AB19" s="38">
        <v>0</v>
      </c>
      <c r="AC19" s="38">
        <v>21</v>
      </c>
      <c r="AD19" s="38"/>
      <c r="AE19" s="38">
        <f t="shared" si="8"/>
        <v>21</v>
      </c>
      <c r="AF19" s="38"/>
      <c r="AG19" s="38">
        <f t="shared" si="9"/>
        <v>2630</v>
      </c>
      <c r="AH19" s="38">
        <f t="shared" si="10"/>
        <v>0</v>
      </c>
      <c r="AI19" s="38">
        <f t="shared" si="11"/>
        <v>0</v>
      </c>
      <c r="AJ19" s="38">
        <f t="shared" si="12"/>
        <v>11693</v>
      </c>
      <c r="AK19" s="38">
        <f t="shared" si="13"/>
        <v>242836</v>
      </c>
      <c r="AL19" s="38">
        <f t="shared" si="13"/>
        <v>0</v>
      </c>
      <c r="AM19" s="38">
        <f t="shared" si="14"/>
        <v>257159</v>
      </c>
      <c r="AN19" s="38">
        <f t="shared" si="15"/>
        <v>5937</v>
      </c>
      <c r="AP19" s="5">
        <v>171714</v>
      </c>
    </row>
    <row r="20" spans="1:40" ht="15" customHeight="1">
      <c r="A20" s="48" t="s">
        <v>36</v>
      </c>
      <c r="B20" s="38">
        <v>0</v>
      </c>
      <c r="C20" s="38">
        <v>2563</v>
      </c>
      <c r="D20" s="38"/>
      <c r="E20" s="39">
        <f t="shared" si="4"/>
        <v>2563</v>
      </c>
      <c r="F20" s="40">
        <v>99</v>
      </c>
      <c r="G20" s="38"/>
      <c r="H20" s="38"/>
      <c r="I20" s="38">
        <f t="shared" si="5"/>
        <v>0</v>
      </c>
      <c r="J20" s="38"/>
      <c r="K20" s="38">
        <v>28729</v>
      </c>
      <c r="L20" s="38"/>
      <c r="M20" s="38">
        <v>2242</v>
      </c>
      <c r="N20" s="38">
        <v>94</v>
      </c>
      <c r="O20" s="38"/>
      <c r="P20" s="41">
        <f t="shared" si="6"/>
        <v>31065</v>
      </c>
      <c r="Q20" s="38">
        <v>1067</v>
      </c>
      <c r="R20" s="38"/>
      <c r="S20" s="38"/>
      <c r="T20" s="38"/>
      <c r="U20" s="38"/>
      <c r="V20" s="38"/>
      <c r="W20" s="41">
        <f t="shared" si="7"/>
        <v>0</v>
      </c>
      <c r="X20" s="38"/>
      <c r="Y20" s="48" t="s">
        <v>36</v>
      </c>
      <c r="Z20" s="38"/>
      <c r="AA20" s="38"/>
      <c r="AB20" s="38"/>
      <c r="AC20" s="38"/>
      <c r="AD20" s="38"/>
      <c r="AE20" s="38">
        <f t="shared" si="8"/>
        <v>0</v>
      </c>
      <c r="AF20" s="38"/>
      <c r="AG20" s="38">
        <f t="shared" si="9"/>
        <v>0</v>
      </c>
      <c r="AH20" s="38">
        <f t="shared" si="10"/>
        <v>28729</v>
      </c>
      <c r="AI20" s="38">
        <f t="shared" si="11"/>
        <v>0</v>
      </c>
      <c r="AJ20" s="38">
        <f t="shared" si="12"/>
        <v>2242</v>
      </c>
      <c r="AK20" s="38">
        <f t="shared" si="13"/>
        <v>2657</v>
      </c>
      <c r="AL20" s="38">
        <f t="shared" si="13"/>
        <v>0</v>
      </c>
      <c r="AM20" s="38">
        <f t="shared" si="14"/>
        <v>33628</v>
      </c>
      <c r="AN20" s="38">
        <f t="shared" si="15"/>
        <v>1166</v>
      </c>
    </row>
    <row r="21" spans="1:40" ht="15" customHeight="1">
      <c r="A21" s="48" t="s">
        <v>37</v>
      </c>
      <c r="B21" s="38"/>
      <c r="C21" s="38">
        <v>715</v>
      </c>
      <c r="D21" s="38"/>
      <c r="E21" s="39">
        <f t="shared" si="4"/>
        <v>715</v>
      </c>
      <c r="F21" s="40">
        <v>134</v>
      </c>
      <c r="G21" s="38"/>
      <c r="H21" s="38"/>
      <c r="I21" s="38">
        <f t="shared" si="5"/>
        <v>0</v>
      </c>
      <c r="J21" s="38"/>
      <c r="K21" s="38">
        <v>61226</v>
      </c>
      <c r="L21" s="38"/>
      <c r="M21" s="38">
        <v>2712</v>
      </c>
      <c r="N21" s="38"/>
      <c r="O21" s="38"/>
      <c r="P21" s="41">
        <f t="shared" si="6"/>
        <v>63938</v>
      </c>
      <c r="Q21" s="38"/>
      <c r="R21" s="38"/>
      <c r="S21" s="38"/>
      <c r="T21" s="38"/>
      <c r="U21" s="38"/>
      <c r="V21" s="38"/>
      <c r="W21" s="41">
        <f t="shared" si="7"/>
        <v>0</v>
      </c>
      <c r="X21" s="38"/>
      <c r="Y21" s="48" t="s">
        <v>37</v>
      </c>
      <c r="Z21" s="38"/>
      <c r="AA21" s="38"/>
      <c r="AB21" s="38"/>
      <c r="AC21" s="38"/>
      <c r="AD21" s="38"/>
      <c r="AE21" s="38">
        <f t="shared" si="8"/>
        <v>0</v>
      </c>
      <c r="AF21" s="38"/>
      <c r="AG21" s="38">
        <f t="shared" si="9"/>
        <v>0</v>
      </c>
      <c r="AH21" s="38">
        <f t="shared" si="10"/>
        <v>61226</v>
      </c>
      <c r="AI21" s="38">
        <f t="shared" si="11"/>
        <v>0</v>
      </c>
      <c r="AJ21" s="38">
        <f t="shared" si="12"/>
        <v>2712</v>
      </c>
      <c r="AK21" s="38">
        <f t="shared" si="13"/>
        <v>715</v>
      </c>
      <c r="AL21" s="38">
        <f t="shared" si="13"/>
        <v>0</v>
      </c>
      <c r="AM21" s="38">
        <f t="shared" si="14"/>
        <v>64653</v>
      </c>
      <c r="AN21" s="38">
        <f t="shared" si="15"/>
        <v>134</v>
      </c>
    </row>
    <row r="22" spans="1:40" ht="15" customHeight="1">
      <c r="A22" s="48" t="s">
        <v>38</v>
      </c>
      <c r="B22" s="38"/>
      <c r="C22" s="38">
        <v>25965</v>
      </c>
      <c r="D22" s="38"/>
      <c r="E22" s="39">
        <f t="shared" si="4"/>
        <v>25965</v>
      </c>
      <c r="F22" s="40">
        <v>2864</v>
      </c>
      <c r="G22" s="38"/>
      <c r="H22" s="38"/>
      <c r="I22" s="38">
        <f t="shared" si="5"/>
        <v>0</v>
      </c>
      <c r="J22" s="38"/>
      <c r="K22" s="38">
        <v>109271</v>
      </c>
      <c r="L22" s="38"/>
      <c r="M22" s="38">
        <v>15232</v>
      </c>
      <c r="N22" s="38">
        <v>178619</v>
      </c>
      <c r="O22" s="38"/>
      <c r="P22" s="41">
        <f t="shared" si="6"/>
        <v>303122</v>
      </c>
      <c r="Q22" s="38">
        <v>3110</v>
      </c>
      <c r="R22" s="38"/>
      <c r="S22" s="38"/>
      <c r="T22" s="38"/>
      <c r="U22" s="38"/>
      <c r="V22" s="38"/>
      <c r="W22" s="41">
        <f t="shared" si="7"/>
        <v>0</v>
      </c>
      <c r="X22" s="38"/>
      <c r="Y22" s="48" t="s">
        <v>38</v>
      </c>
      <c r="Z22" s="38"/>
      <c r="AA22" s="38"/>
      <c r="AB22" s="38"/>
      <c r="AC22" s="38"/>
      <c r="AD22" s="38"/>
      <c r="AE22" s="38">
        <f t="shared" si="8"/>
        <v>0</v>
      </c>
      <c r="AF22" s="38"/>
      <c r="AG22" s="38">
        <f t="shared" si="9"/>
        <v>0</v>
      </c>
      <c r="AH22" s="38">
        <f t="shared" si="10"/>
        <v>109271</v>
      </c>
      <c r="AI22" s="38">
        <f t="shared" si="11"/>
        <v>0</v>
      </c>
      <c r="AJ22" s="38">
        <f t="shared" si="12"/>
        <v>15232</v>
      </c>
      <c r="AK22" s="38">
        <f t="shared" si="13"/>
        <v>204584</v>
      </c>
      <c r="AL22" s="38">
        <f t="shared" si="13"/>
        <v>0</v>
      </c>
      <c r="AM22" s="38">
        <f t="shared" si="14"/>
        <v>329087</v>
      </c>
      <c r="AN22" s="38">
        <f t="shared" si="15"/>
        <v>5974</v>
      </c>
    </row>
    <row r="23" spans="1:43" ht="15" customHeight="1">
      <c r="A23" s="48" t="s">
        <v>39</v>
      </c>
      <c r="B23" s="38"/>
      <c r="C23" s="38"/>
      <c r="D23" s="38"/>
      <c r="E23" s="39">
        <f t="shared" si="4"/>
        <v>0</v>
      </c>
      <c r="F23" s="40">
        <v>5117</v>
      </c>
      <c r="G23" s="38"/>
      <c r="H23" s="38"/>
      <c r="I23" s="38">
        <f t="shared" si="5"/>
        <v>0</v>
      </c>
      <c r="J23" s="38"/>
      <c r="K23" s="38">
        <v>111983</v>
      </c>
      <c r="L23" s="38"/>
      <c r="M23" s="38">
        <v>23418</v>
      </c>
      <c r="N23" s="38">
        <v>7135</v>
      </c>
      <c r="O23" s="38"/>
      <c r="P23" s="41">
        <f t="shared" si="6"/>
        <v>142536</v>
      </c>
      <c r="Q23" s="38">
        <v>8803</v>
      </c>
      <c r="R23" s="38"/>
      <c r="S23" s="38"/>
      <c r="T23" s="38"/>
      <c r="U23" s="38">
        <v>9078</v>
      </c>
      <c r="V23" s="38"/>
      <c r="W23" s="41">
        <f t="shared" si="7"/>
        <v>9078</v>
      </c>
      <c r="X23" s="38">
        <v>291</v>
      </c>
      <c r="Y23" s="48" t="s">
        <v>39</v>
      </c>
      <c r="Z23" s="38"/>
      <c r="AA23" s="38"/>
      <c r="AB23" s="38"/>
      <c r="AC23" s="38"/>
      <c r="AD23" s="38"/>
      <c r="AE23" s="38">
        <f t="shared" si="8"/>
        <v>0</v>
      </c>
      <c r="AF23" s="38"/>
      <c r="AG23" s="38">
        <f t="shared" si="9"/>
        <v>0</v>
      </c>
      <c r="AH23" s="38">
        <f t="shared" si="10"/>
        <v>111983</v>
      </c>
      <c r="AI23" s="38">
        <f t="shared" si="11"/>
        <v>0</v>
      </c>
      <c r="AJ23" s="38">
        <f t="shared" si="12"/>
        <v>23418</v>
      </c>
      <c r="AK23" s="38">
        <f t="shared" si="13"/>
        <v>16213</v>
      </c>
      <c r="AL23" s="38">
        <f t="shared" si="13"/>
        <v>0</v>
      </c>
      <c r="AM23" s="38">
        <f t="shared" si="14"/>
        <v>151614</v>
      </c>
      <c r="AN23" s="38">
        <f t="shared" si="15"/>
        <v>14211</v>
      </c>
      <c r="AP23" s="5">
        <v>441664</v>
      </c>
      <c r="AQ23" s="5">
        <v>40</v>
      </c>
    </row>
    <row r="24" spans="1:40" ht="15" customHeight="1">
      <c r="A24" s="49"/>
      <c r="B24" s="38"/>
      <c r="C24" s="38"/>
      <c r="D24" s="38"/>
      <c r="E24" s="39"/>
      <c r="F24" s="40"/>
      <c r="G24" s="50"/>
      <c r="H24" s="38"/>
      <c r="I24" s="38"/>
      <c r="J24" s="38"/>
      <c r="K24" s="38"/>
      <c r="L24" s="38"/>
      <c r="M24" s="38"/>
      <c r="N24" s="38"/>
      <c r="O24" s="38"/>
      <c r="P24" s="51"/>
      <c r="Q24" s="38"/>
      <c r="R24" s="38"/>
      <c r="S24" s="38"/>
      <c r="T24" s="38"/>
      <c r="U24" s="38"/>
      <c r="V24" s="38"/>
      <c r="W24" s="51"/>
      <c r="X24" s="38"/>
      <c r="Y24" s="4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5" customHeight="1">
      <c r="A25" s="34" t="s">
        <v>57</v>
      </c>
      <c r="B25" s="50">
        <f aca="true" t="shared" si="16" ref="B25:X25">SUM(B26:B33)</f>
        <v>5956356</v>
      </c>
      <c r="C25" s="50">
        <f t="shared" si="16"/>
        <v>21466249</v>
      </c>
      <c r="D25" s="50">
        <f t="shared" si="16"/>
        <v>0</v>
      </c>
      <c r="E25" s="50">
        <f t="shared" si="16"/>
        <v>27422605</v>
      </c>
      <c r="F25" s="50">
        <f t="shared" si="16"/>
        <v>41371</v>
      </c>
      <c r="G25" s="50">
        <f t="shared" si="16"/>
        <v>8365</v>
      </c>
      <c r="H25" s="50">
        <f t="shared" si="16"/>
        <v>0</v>
      </c>
      <c r="I25" s="50">
        <f t="shared" si="16"/>
        <v>8365</v>
      </c>
      <c r="J25" s="50">
        <f t="shared" si="16"/>
        <v>0</v>
      </c>
      <c r="K25" s="50">
        <f t="shared" si="16"/>
        <v>1667345</v>
      </c>
      <c r="L25" s="50">
        <f t="shared" si="16"/>
        <v>9883</v>
      </c>
      <c r="M25" s="50">
        <f t="shared" si="16"/>
        <v>177781</v>
      </c>
      <c r="N25" s="50">
        <f t="shared" si="16"/>
        <v>491241</v>
      </c>
      <c r="O25" s="50">
        <f t="shared" si="16"/>
        <v>3371916</v>
      </c>
      <c r="P25" s="50">
        <f t="shared" si="16"/>
        <v>5718166</v>
      </c>
      <c r="Q25" s="50">
        <f t="shared" si="16"/>
        <v>228549</v>
      </c>
      <c r="R25" s="50">
        <f t="shared" si="16"/>
        <v>0</v>
      </c>
      <c r="S25" s="50">
        <f t="shared" si="16"/>
        <v>252</v>
      </c>
      <c r="T25" s="50">
        <f t="shared" si="16"/>
        <v>0</v>
      </c>
      <c r="U25" s="50">
        <f t="shared" si="16"/>
        <v>549</v>
      </c>
      <c r="V25" s="50">
        <f t="shared" si="16"/>
        <v>0</v>
      </c>
      <c r="W25" s="50">
        <f t="shared" si="16"/>
        <v>801</v>
      </c>
      <c r="X25" s="50">
        <f t="shared" si="16"/>
        <v>5</v>
      </c>
      <c r="Y25" s="34" t="s">
        <v>57</v>
      </c>
      <c r="Z25" s="50">
        <f aca="true" t="shared" si="17" ref="Z25:AN25">SUM(Z26:Z33)</f>
        <v>185287</v>
      </c>
      <c r="AA25" s="50">
        <f t="shared" si="17"/>
        <v>0</v>
      </c>
      <c r="AB25" s="50">
        <f t="shared" si="17"/>
        <v>0</v>
      </c>
      <c r="AC25" s="50">
        <f t="shared" si="17"/>
        <v>2031</v>
      </c>
      <c r="AD25" s="50">
        <f t="shared" si="17"/>
        <v>1912</v>
      </c>
      <c r="AE25" s="50">
        <f t="shared" si="17"/>
        <v>189230</v>
      </c>
      <c r="AF25" s="50">
        <f t="shared" si="17"/>
        <v>9593</v>
      </c>
      <c r="AG25" s="50">
        <f t="shared" si="17"/>
        <v>6141643</v>
      </c>
      <c r="AH25" s="50">
        <f t="shared" si="17"/>
        <v>1667345</v>
      </c>
      <c r="AI25" s="50">
        <f t="shared" si="17"/>
        <v>10135</v>
      </c>
      <c r="AJ25" s="50">
        <f t="shared" si="17"/>
        <v>177781</v>
      </c>
      <c r="AK25" s="50">
        <f t="shared" si="17"/>
        <v>21968435</v>
      </c>
      <c r="AL25" s="50">
        <f t="shared" si="17"/>
        <v>3373828</v>
      </c>
      <c r="AM25" s="50">
        <f t="shared" si="17"/>
        <v>33339167</v>
      </c>
      <c r="AN25" s="50">
        <f t="shared" si="17"/>
        <v>279518</v>
      </c>
    </row>
    <row r="26" spans="1:40" ht="15" customHeight="1">
      <c r="A26" s="37" t="s">
        <v>9</v>
      </c>
      <c r="B26" s="39">
        <v>69909</v>
      </c>
      <c r="C26" s="39">
        <v>52161</v>
      </c>
      <c r="D26" s="39"/>
      <c r="E26" s="39">
        <f aca="true" t="shared" si="18" ref="E26:E33">SUM(B26:D26)</f>
        <v>122070</v>
      </c>
      <c r="F26" s="40">
        <v>861</v>
      </c>
      <c r="G26" s="39">
        <v>503</v>
      </c>
      <c r="H26" s="39"/>
      <c r="I26" s="38">
        <f aca="true" t="shared" si="19" ref="I26:I33">SUM(G26:H26)</f>
        <v>503</v>
      </c>
      <c r="J26" s="39"/>
      <c r="K26" s="39">
        <v>807</v>
      </c>
      <c r="L26" s="39"/>
      <c r="M26" s="39">
        <v>1567</v>
      </c>
      <c r="N26" s="39">
        <v>2200</v>
      </c>
      <c r="O26" s="39"/>
      <c r="P26" s="41">
        <f aca="true" t="shared" si="20" ref="P26:P33">SUM(K26:O26)</f>
        <v>4574</v>
      </c>
      <c r="Q26" s="39">
        <v>22</v>
      </c>
      <c r="R26" s="39"/>
      <c r="S26" s="39"/>
      <c r="T26" s="39"/>
      <c r="U26" s="39"/>
      <c r="V26" s="39"/>
      <c r="W26" s="41">
        <f aca="true" t="shared" si="21" ref="W26:W33">SUM(R26:V26)</f>
        <v>0</v>
      </c>
      <c r="X26" s="39"/>
      <c r="Y26" s="37" t="s">
        <v>9</v>
      </c>
      <c r="Z26" s="39"/>
      <c r="AA26" s="39"/>
      <c r="AB26" s="39"/>
      <c r="AC26" s="39"/>
      <c r="AD26" s="39"/>
      <c r="AE26" s="38">
        <f aca="true" t="shared" si="22" ref="AE26:AE33">SUM(Z26:AD26)</f>
        <v>0</v>
      </c>
      <c r="AF26" s="38">
        <v>99</v>
      </c>
      <c r="AG26" s="38">
        <f aca="true" t="shared" si="23" ref="AG26:AG33">B26+Z26</f>
        <v>69909</v>
      </c>
      <c r="AH26" s="38">
        <f aca="true" t="shared" si="24" ref="AH26:AH33">K26+R26+AA26</f>
        <v>807</v>
      </c>
      <c r="AI26" s="38">
        <f aca="true" t="shared" si="25" ref="AI26:AI33">L26+S26</f>
        <v>0</v>
      </c>
      <c r="AJ26" s="38">
        <f aca="true" t="shared" si="26" ref="AJ26:AJ33">M26+T26+AB26</f>
        <v>1567</v>
      </c>
      <c r="AK26" s="38">
        <f aca="true" t="shared" si="27" ref="AK26:AL33">C26+G26+N26+U26+AC26</f>
        <v>54864</v>
      </c>
      <c r="AL26" s="38">
        <f t="shared" si="27"/>
        <v>0</v>
      </c>
      <c r="AM26" s="38">
        <f aca="true" t="shared" si="28" ref="AM26:AM33">SUM(AG26:AL26)</f>
        <v>127147</v>
      </c>
      <c r="AN26" s="38">
        <f aca="true" t="shared" si="29" ref="AN26:AN32">F26+J26+Q26+X26+AF26</f>
        <v>982</v>
      </c>
    </row>
    <row r="27" spans="1:40" ht="15" customHeight="1">
      <c r="A27" s="37" t="s">
        <v>10</v>
      </c>
      <c r="B27" s="39">
        <v>472209</v>
      </c>
      <c r="C27" s="39">
        <v>231268</v>
      </c>
      <c r="D27" s="39"/>
      <c r="E27" s="39">
        <f t="shared" si="18"/>
        <v>703477</v>
      </c>
      <c r="F27" s="40">
        <v>1046</v>
      </c>
      <c r="G27" s="39">
        <v>7862</v>
      </c>
      <c r="H27" s="39"/>
      <c r="I27" s="38">
        <f t="shared" si="19"/>
        <v>7862</v>
      </c>
      <c r="J27" s="39"/>
      <c r="K27" s="39">
        <v>72595</v>
      </c>
      <c r="L27" s="39"/>
      <c r="M27" s="39">
        <v>16817</v>
      </c>
      <c r="N27" s="39">
        <v>21874</v>
      </c>
      <c r="O27" s="39"/>
      <c r="P27" s="41">
        <f t="shared" si="20"/>
        <v>111286</v>
      </c>
      <c r="Q27" s="39">
        <v>3915</v>
      </c>
      <c r="R27" s="39"/>
      <c r="S27" s="39"/>
      <c r="T27" s="39"/>
      <c r="U27" s="39"/>
      <c r="V27" s="39"/>
      <c r="W27" s="41">
        <f t="shared" si="21"/>
        <v>0</v>
      </c>
      <c r="X27" s="39"/>
      <c r="Y27" s="37" t="s">
        <v>10</v>
      </c>
      <c r="Z27" s="39"/>
      <c r="AA27" s="39"/>
      <c r="AB27" s="39"/>
      <c r="AC27" s="39">
        <v>1</v>
      </c>
      <c r="AD27" s="39"/>
      <c r="AE27" s="38">
        <f t="shared" si="22"/>
        <v>1</v>
      </c>
      <c r="AF27" s="38">
        <v>11</v>
      </c>
      <c r="AG27" s="38">
        <f t="shared" si="23"/>
        <v>472209</v>
      </c>
      <c r="AH27" s="38">
        <f t="shared" si="24"/>
        <v>72595</v>
      </c>
      <c r="AI27" s="38">
        <f t="shared" si="25"/>
        <v>0</v>
      </c>
      <c r="AJ27" s="38">
        <f t="shared" si="26"/>
        <v>16817</v>
      </c>
      <c r="AK27" s="38">
        <f t="shared" si="27"/>
        <v>261005</v>
      </c>
      <c r="AL27" s="38">
        <f t="shared" si="27"/>
        <v>0</v>
      </c>
      <c r="AM27" s="38">
        <f t="shared" si="28"/>
        <v>822626</v>
      </c>
      <c r="AN27" s="38">
        <f t="shared" si="29"/>
        <v>4972</v>
      </c>
    </row>
    <row r="28" spans="1:40" ht="15" customHeight="1">
      <c r="A28" s="37" t="s">
        <v>11</v>
      </c>
      <c r="B28" s="52"/>
      <c r="C28" s="52">
        <v>71945</v>
      </c>
      <c r="D28" s="52"/>
      <c r="E28" s="39">
        <f t="shared" si="18"/>
        <v>71945</v>
      </c>
      <c r="F28" s="52">
        <v>62</v>
      </c>
      <c r="G28" s="52"/>
      <c r="H28" s="52"/>
      <c r="I28" s="38">
        <f t="shared" si="19"/>
        <v>0</v>
      </c>
      <c r="J28" s="52"/>
      <c r="K28" s="52">
        <v>665</v>
      </c>
      <c r="L28" s="52"/>
      <c r="M28" s="52">
        <v>1342</v>
      </c>
      <c r="N28" s="52">
        <v>13181</v>
      </c>
      <c r="O28" s="52"/>
      <c r="P28" s="41">
        <f t="shared" si="20"/>
        <v>15188</v>
      </c>
      <c r="Q28" s="52">
        <v>7</v>
      </c>
      <c r="R28" s="52"/>
      <c r="S28" s="52">
        <v>252</v>
      </c>
      <c r="T28" s="52"/>
      <c r="U28" s="52">
        <v>6</v>
      </c>
      <c r="V28" s="52"/>
      <c r="W28" s="41">
        <f t="shared" si="21"/>
        <v>258</v>
      </c>
      <c r="X28" s="52">
        <v>5</v>
      </c>
      <c r="Y28" s="37" t="s">
        <v>11</v>
      </c>
      <c r="Z28" s="38"/>
      <c r="AA28" s="38"/>
      <c r="AB28" s="38"/>
      <c r="AC28" s="38"/>
      <c r="AD28" s="38"/>
      <c r="AE28" s="38">
        <f t="shared" si="22"/>
        <v>0</v>
      </c>
      <c r="AF28" s="38"/>
      <c r="AG28" s="38">
        <f t="shared" si="23"/>
        <v>0</v>
      </c>
      <c r="AH28" s="38">
        <f t="shared" si="24"/>
        <v>665</v>
      </c>
      <c r="AI28" s="38">
        <f t="shared" si="25"/>
        <v>252</v>
      </c>
      <c r="AJ28" s="38">
        <f t="shared" si="26"/>
        <v>1342</v>
      </c>
      <c r="AK28" s="38">
        <f t="shared" si="27"/>
        <v>85132</v>
      </c>
      <c r="AL28" s="38">
        <f t="shared" si="27"/>
        <v>0</v>
      </c>
      <c r="AM28" s="38">
        <f t="shared" si="28"/>
        <v>87391</v>
      </c>
      <c r="AN28" s="38">
        <f t="shared" si="29"/>
        <v>74</v>
      </c>
    </row>
    <row r="29" spans="1:40" ht="15" customHeight="1">
      <c r="A29" s="53" t="s">
        <v>40</v>
      </c>
      <c r="B29" s="38">
        <v>3699916</v>
      </c>
      <c r="C29" s="38">
        <v>1501556</v>
      </c>
      <c r="D29" s="38"/>
      <c r="E29" s="39">
        <f t="shared" si="18"/>
        <v>5201472</v>
      </c>
      <c r="F29" s="40">
        <v>2217</v>
      </c>
      <c r="G29" s="38"/>
      <c r="H29" s="38"/>
      <c r="I29" s="38">
        <f t="shared" si="19"/>
        <v>0</v>
      </c>
      <c r="J29" s="38"/>
      <c r="K29" s="38">
        <v>907194</v>
      </c>
      <c r="L29" s="38"/>
      <c r="M29" s="38">
        <v>40771</v>
      </c>
      <c r="N29" s="38">
        <v>89842</v>
      </c>
      <c r="O29" s="38"/>
      <c r="P29" s="41">
        <f t="shared" si="20"/>
        <v>1037807</v>
      </c>
      <c r="Q29" s="38">
        <v>9024</v>
      </c>
      <c r="R29" s="38"/>
      <c r="S29" s="38"/>
      <c r="T29" s="38"/>
      <c r="U29" s="38"/>
      <c r="V29" s="38"/>
      <c r="W29" s="41">
        <f t="shared" si="21"/>
        <v>0</v>
      </c>
      <c r="X29" s="38"/>
      <c r="Y29" s="53" t="s">
        <v>40</v>
      </c>
      <c r="Z29" s="38">
        <v>174283</v>
      </c>
      <c r="AA29" s="38"/>
      <c r="AB29" s="38">
        <v>0</v>
      </c>
      <c r="AC29" s="38">
        <v>1733</v>
      </c>
      <c r="AD29" s="38"/>
      <c r="AE29" s="38">
        <f t="shared" si="22"/>
        <v>176016</v>
      </c>
      <c r="AF29" s="38">
        <v>5917</v>
      </c>
      <c r="AG29" s="38">
        <f t="shared" si="23"/>
        <v>3874199</v>
      </c>
      <c r="AH29" s="38">
        <f t="shared" si="24"/>
        <v>907194</v>
      </c>
      <c r="AI29" s="38">
        <f t="shared" si="25"/>
        <v>0</v>
      </c>
      <c r="AJ29" s="38">
        <f t="shared" si="26"/>
        <v>40771</v>
      </c>
      <c r="AK29" s="38">
        <f t="shared" si="27"/>
        <v>1593131</v>
      </c>
      <c r="AL29" s="38">
        <f t="shared" si="27"/>
        <v>0</v>
      </c>
      <c r="AM29" s="38">
        <f t="shared" si="28"/>
        <v>6415295</v>
      </c>
      <c r="AN29" s="38">
        <f t="shared" si="29"/>
        <v>17158</v>
      </c>
    </row>
    <row r="30" spans="1:40" ht="15" customHeight="1">
      <c r="A30" s="54" t="s">
        <v>41</v>
      </c>
      <c r="B30" s="38">
        <v>402640</v>
      </c>
      <c r="C30" s="38">
        <v>1297732</v>
      </c>
      <c r="D30" s="38"/>
      <c r="E30" s="39">
        <f t="shared" si="18"/>
        <v>1700372</v>
      </c>
      <c r="F30" s="40">
        <v>1034</v>
      </c>
      <c r="G30" s="38"/>
      <c r="H30" s="38"/>
      <c r="I30" s="38">
        <f t="shared" si="19"/>
        <v>0</v>
      </c>
      <c r="J30" s="38"/>
      <c r="K30" s="38">
        <v>405815</v>
      </c>
      <c r="L30" s="38"/>
      <c r="M30" s="38">
        <v>37797</v>
      </c>
      <c r="N30" s="38">
        <v>183246</v>
      </c>
      <c r="O30" s="38"/>
      <c r="P30" s="41">
        <f t="shared" si="20"/>
        <v>626858</v>
      </c>
      <c r="Q30" s="38">
        <v>5853</v>
      </c>
      <c r="R30" s="38"/>
      <c r="S30" s="38"/>
      <c r="T30" s="38"/>
      <c r="U30" s="38"/>
      <c r="V30" s="38"/>
      <c r="W30" s="41">
        <f t="shared" si="21"/>
        <v>0</v>
      </c>
      <c r="X30" s="38"/>
      <c r="Y30" s="54" t="s">
        <v>41</v>
      </c>
      <c r="Z30" s="38">
        <v>11004</v>
      </c>
      <c r="AA30" s="38"/>
      <c r="AB30" s="38"/>
      <c r="AC30" s="38">
        <v>119</v>
      </c>
      <c r="AD30" s="38">
        <v>38</v>
      </c>
      <c r="AE30" s="38">
        <f t="shared" si="22"/>
        <v>11161</v>
      </c>
      <c r="AF30" s="38">
        <v>2273</v>
      </c>
      <c r="AG30" s="38">
        <f t="shared" si="23"/>
        <v>413644</v>
      </c>
      <c r="AH30" s="38">
        <f t="shared" si="24"/>
        <v>405815</v>
      </c>
      <c r="AI30" s="38">
        <f t="shared" si="25"/>
        <v>0</v>
      </c>
      <c r="AJ30" s="38">
        <f t="shared" si="26"/>
        <v>37797</v>
      </c>
      <c r="AK30" s="38">
        <f t="shared" si="27"/>
        <v>1481097</v>
      </c>
      <c r="AL30" s="38">
        <f t="shared" si="27"/>
        <v>38</v>
      </c>
      <c r="AM30" s="38">
        <f t="shared" si="28"/>
        <v>2338391</v>
      </c>
      <c r="AN30" s="38">
        <f t="shared" si="29"/>
        <v>9160</v>
      </c>
    </row>
    <row r="31" spans="1:40" ht="15" customHeight="1">
      <c r="A31" s="53" t="s">
        <v>69</v>
      </c>
      <c r="B31" s="38">
        <v>1045044</v>
      </c>
      <c r="C31" s="38">
        <v>1381923</v>
      </c>
      <c r="D31" s="38"/>
      <c r="E31" s="39">
        <f t="shared" si="18"/>
        <v>2426967</v>
      </c>
      <c r="F31" s="40">
        <v>33641</v>
      </c>
      <c r="G31" s="38"/>
      <c r="H31" s="38"/>
      <c r="I31" s="38">
        <f t="shared" si="19"/>
        <v>0</v>
      </c>
      <c r="J31" s="38"/>
      <c r="K31" s="38">
        <v>218535</v>
      </c>
      <c r="L31" s="38"/>
      <c r="M31" s="38">
        <v>65084</v>
      </c>
      <c r="N31" s="38">
        <v>178344</v>
      </c>
      <c r="O31" s="38"/>
      <c r="P31" s="41">
        <f t="shared" si="20"/>
        <v>461963</v>
      </c>
      <c r="Q31" s="38"/>
      <c r="R31" s="38"/>
      <c r="S31" s="38"/>
      <c r="T31" s="38"/>
      <c r="U31" s="38"/>
      <c r="V31" s="38"/>
      <c r="W31" s="41">
        <f t="shared" si="21"/>
        <v>0</v>
      </c>
      <c r="X31" s="38"/>
      <c r="Y31" s="53" t="s">
        <v>69</v>
      </c>
      <c r="Z31" s="38"/>
      <c r="AA31" s="38"/>
      <c r="AB31" s="38"/>
      <c r="AC31" s="38">
        <v>178</v>
      </c>
      <c r="AD31" s="38">
        <v>1874</v>
      </c>
      <c r="AE31" s="38">
        <f t="shared" si="22"/>
        <v>2052</v>
      </c>
      <c r="AF31" s="38">
        <v>1293</v>
      </c>
      <c r="AG31" s="38">
        <f t="shared" si="23"/>
        <v>1045044</v>
      </c>
      <c r="AH31" s="38">
        <f t="shared" si="24"/>
        <v>218535</v>
      </c>
      <c r="AI31" s="38">
        <f t="shared" si="25"/>
        <v>0</v>
      </c>
      <c r="AJ31" s="38">
        <f t="shared" si="26"/>
        <v>65084</v>
      </c>
      <c r="AK31" s="38">
        <f t="shared" si="27"/>
        <v>1560445</v>
      </c>
      <c r="AL31" s="38">
        <f t="shared" si="27"/>
        <v>1874</v>
      </c>
      <c r="AM31" s="38">
        <f t="shared" si="28"/>
        <v>2890982</v>
      </c>
      <c r="AN31" s="38">
        <f t="shared" si="29"/>
        <v>34934</v>
      </c>
    </row>
    <row r="32" spans="1:42" ht="15" customHeight="1">
      <c r="A32" s="53" t="s">
        <v>42</v>
      </c>
      <c r="B32" s="38">
        <v>24444</v>
      </c>
      <c r="C32" s="38"/>
      <c r="D32" s="38"/>
      <c r="E32" s="39">
        <f t="shared" si="18"/>
        <v>24444</v>
      </c>
      <c r="F32" s="40">
        <v>25</v>
      </c>
      <c r="G32" s="38"/>
      <c r="H32" s="38"/>
      <c r="I32" s="38">
        <f t="shared" si="19"/>
        <v>0</v>
      </c>
      <c r="J32" s="38"/>
      <c r="K32" s="38">
        <v>333</v>
      </c>
      <c r="L32" s="38"/>
      <c r="M32" s="38">
        <v>12</v>
      </c>
      <c r="N32" s="38">
        <v>37</v>
      </c>
      <c r="O32" s="38"/>
      <c r="P32" s="41">
        <f t="shared" si="20"/>
        <v>382</v>
      </c>
      <c r="Q32" s="38">
        <v>4</v>
      </c>
      <c r="R32" s="38"/>
      <c r="S32" s="38"/>
      <c r="T32" s="38"/>
      <c r="U32" s="38"/>
      <c r="V32" s="38"/>
      <c r="W32" s="41">
        <f t="shared" si="21"/>
        <v>0</v>
      </c>
      <c r="X32" s="38"/>
      <c r="Y32" s="53" t="s">
        <v>42</v>
      </c>
      <c r="Z32" s="38"/>
      <c r="AA32" s="38"/>
      <c r="AB32" s="38"/>
      <c r="AC32" s="38"/>
      <c r="AD32" s="38"/>
      <c r="AE32" s="38">
        <f t="shared" si="22"/>
        <v>0</v>
      </c>
      <c r="AF32" s="38"/>
      <c r="AG32" s="38">
        <f t="shared" si="23"/>
        <v>24444</v>
      </c>
      <c r="AH32" s="38">
        <f t="shared" si="24"/>
        <v>333</v>
      </c>
      <c r="AI32" s="38">
        <f t="shared" si="25"/>
        <v>0</v>
      </c>
      <c r="AJ32" s="38">
        <f t="shared" si="26"/>
        <v>12</v>
      </c>
      <c r="AK32" s="38">
        <f t="shared" si="27"/>
        <v>37</v>
      </c>
      <c r="AL32" s="38">
        <f t="shared" si="27"/>
        <v>0</v>
      </c>
      <c r="AM32" s="38">
        <f t="shared" si="28"/>
        <v>24826</v>
      </c>
      <c r="AN32" s="38">
        <f t="shared" si="29"/>
        <v>29</v>
      </c>
      <c r="AP32" s="5">
        <v>14518</v>
      </c>
    </row>
    <row r="33" spans="1:40" ht="15" customHeight="1">
      <c r="A33" s="53" t="s">
        <v>83</v>
      </c>
      <c r="B33" s="38">
        <v>242194</v>
      </c>
      <c r="C33" s="38">
        <v>16929664</v>
      </c>
      <c r="D33" s="38"/>
      <c r="E33" s="39">
        <f t="shared" si="18"/>
        <v>17171858</v>
      </c>
      <c r="F33" s="40">
        <v>2485</v>
      </c>
      <c r="G33" s="38"/>
      <c r="H33" s="38"/>
      <c r="I33" s="38">
        <f t="shared" si="19"/>
        <v>0</v>
      </c>
      <c r="J33" s="38"/>
      <c r="K33" s="38">
        <v>61401</v>
      </c>
      <c r="L33" s="38">
        <v>9883</v>
      </c>
      <c r="M33" s="38">
        <v>14391</v>
      </c>
      <c r="N33" s="38">
        <v>2517</v>
      </c>
      <c r="O33" s="38">
        <v>3371916</v>
      </c>
      <c r="P33" s="41">
        <f t="shared" si="20"/>
        <v>3460108</v>
      </c>
      <c r="Q33" s="38">
        <v>209724</v>
      </c>
      <c r="R33" s="38"/>
      <c r="S33" s="38"/>
      <c r="T33" s="38"/>
      <c r="U33" s="38">
        <v>543</v>
      </c>
      <c r="V33" s="38"/>
      <c r="W33" s="41">
        <f t="shared" si="21"/>
        <v>543</v>
      </c>
      <c r="X33" s="38"/>
      <c r="Y33" s="53" t="s">
        <v>83</v>
      </c>
      <c r="Z33" s="38"/>
      <c r="AA33" s="38"/>
      <c r="AB33" s="38"/>
      <c r="AC33" s="38"/>
      <c r="AD33" s="38"/>
      <c r="AE33" s="38">
        <f t="shared" si="22"/>
        <v>0</v>
      </c>
      <c r="AF33" s="38"/>
      <c r="AG33" s="38">
        <f t="shared" si="23"/>
        <v>242194</v>
      </c>
      <c r="AH33" s="38">
        <f t="shared" si="24"/>
        <v>61401</v>
      </c>
      <c r="AI33" s="38">
        <f t="shared" si="25"/>
        <v>9883</v>
      </c>
      <c r="AJ33" s="38">
        <f t="shared" si="26"/>
        <v>14391</v>
      </c>
      <c r="AK33" s="38">
        <f t="shared" si="27"/>
        <v>16932724</v>
      </c>
      <c r="AL33" s="38">
        <f t="shared" si="27"/>
        <v>3371916</v>
      </c>
      <c r="AM33" s="38">
        <f t="shared" si="28"/>
        <v>20632509</v>
      </c>
      <c r="AN33" s="38">
        <f>F33+J33+Q33+X33+AF33</f>
        <v>212209</v>
      </c>
    </row>
    <row r="34" spans="1:40" ht="15" customHeight="1">
      <c r="A34" s="53"/>
      <c r="B34" s="38"/>
      <c r="C34" s="38"/>
      <c r="D34" s="38"/>
      <c r="E34" s="39"/>
      <c r="F34" s="40"/>
      <c r="G34" s="38"/>
      <c r="H34" s="38"/>
      <c r="I34" s="38"/>
      <c r="J34" s="38"/>
      <c r="K34" s="38"/>
      <c r="L34" s="38"/>
      <c r="M34" s="38"/>
      <c r="N34" s="38"/>
      <c r="O34" s="38"/>
      <c r="P34" s="41"/>
      <c r="Q34" s="38"/>
      <c r="R34" s="38"/>
      <c r="S34" s="38"/>
      <c r="T34" s="38"/>
      <c r="U34" s="38"/>
      <c r="V34" s="38"/>
      <c r="W34" s="41"/>
      <c r="X34" s="38"/>
      <c r="Y34" s="53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5" customHeight="1">
      <c r="A35" s="55" t="s">
        <v>58</v>
      </c>
      <c r="B35" s="47">
        <f aca="true" t="shared" si="30" ref="B35:X35">B36</f>
        <v>0</v>
      </c>
      <c r="C35" s="47">
        <f t="shared" si="30"/>
        <v>1091</v>
      </c>
      <c r="D35" s="47">
        <f t="shared" si="30"/>
        <v>0</v>
      </c>
      <c r="E35" s="47">
        <f t="shared" si="30"/>
        <v>1091</v>
      </c>
      <c r="F35" s="47">
        <f t="shared" si="30"/>
        <v>17</v>
      </c>
      <c r="G35" s="47">
        <f t="shared" si="30"/>
        <v>0</v>
      </c>
      <c r="H35" s="47">
        <f t="shared" si="30"/>
        <v>0</v>
      </c>
      <c r="I35" s="47">
        <f t="shared" si="30"/>
        <v>0</v>
      </c>
      <c r="J35" s="47">
        <f t="shared" si="30"/>
        <v>0</v>
      </c>
      <c r="K35" s="47">
        <f t="shared" si="30"/>
        <v>1645</v>
      </c>
      <c r="L35" s="47">
        <f t="shared" si="30"/>
        <v>0</v>
      </c>
      <c r="M35" s="47">
        <f t="shared" si="30"/>
        <v>1036</v>
      </c>
      <c r="N35" s="47">
        <f t="shared" si="30"/>
        <v>30</v>
      </c>
      <c r="O35" s="47">
        <f t="shared" si="30"/>
        <v>0</v>
      </c>
      <c r="P35" s="47">
        <f t="shared" si="30"/>
        <v>2711</v>
      </c>
      <c r="Q35" s="47">
        <f t="shared" si="30"/>
        <v>18</v>
      </c>
      <c r="R35" s="47">
        <f t="shared" si="30"/>
        <v>0</v>
      </c>
      <c r="S35" s="47">
        <f t="shared" si="30"/>
        <v>0</v>
      </c>
      <c r="T35" s="47">
        <f t="shared" si="30"/>
        <v>0</v>
      </c>
      <c r="U35" s="47">
        <f t="shared" si="30"/>
        <v>0</v>
      </c>
      <c r="V35" s="47">
        <f t="shared" si="30"/>
        <v>0</v>
      </c>
      <c r="W35" s="47">
        <f t="shared" si="30"/>
        <v>0</v>
      </c>
      <c r="X35" s="47">
        <f t="shared" si="30"/>
        <v>0</v>
      </c>
      <c r="Y35" s="55" t="s">
        <v>58</v>
      </c>
      <c r="Z35" s="47">
        <f aca="true" t="shared" si="31" ref="Z35:AN35">Z36</f>
        <v>0</v>
      </c>
      <c r="AA35" s="47">
        <f t="shared" si="31"/>
        <v>0</v>
      </c>
      <c r="AB35" s="47">
        <f t="shared" si="31"/>
        <v>0</v>
      </c>
      <c r="AC35" s="47">
        <f t="shared" si="31"/>
        <v>0</v>
      </c>
      <c r="AD35" s="47">
        <f t="shared" si="31"/>
        <v>0</v>
      </c>
      <c r="AE35" s="47">
        <f t="shared" si="31"/>
        <v>0</v>
      </c>
      <c r="AF35" s="47">
        <f t="shared" si="31"/>
        <v>0</v>
      </c>
      <c r="AG35" s="47">
        <f t="shared" si="31"/>
        <v>0</v>
      </c>
      <c r="AH35" s="47">
        <f t="shared" si="31"/>
        <v>1645</v>
      </c>
      <c r="AI35" s="47">
        <f t="shared" si="31"/>
        <v>0</v>
      </c>
      <c r="AJ35" s="47">
        <f t="shared" si="31"/>
        <v>1036</v>
      </c>
      <c r="AK35" s="47">
        <f t="shared" si="31"/>
        <v>1121</v>
      </c>
      <c r="AL35" s="47">
        <f t="shared" si="31"/>
        <v>0</v>
      </c>
      <c r="AM35" s="47">
        <f t="shared" si="31"/>
        <v>3802</v>
      </c>
      <c r="AN35" s="47">
        <f t="shared" si="31"/>
        <v>35</v>
      </c>
    </row>
    <row r="36" spans="1:40" ht="15" customHeight="1">
      <c r="A36" s="56" t="s">
        <v>54</v>
      </c>
      <c r="B36" s="38"/>
      <c r="C36" s="38">
        <v>1091</v>
      </c>
      <c r="D36" s="38"/>
      <c r="E36" s="39">
        <f>SUM(B36:D36)</f>
        <v>1091</v>
      </c>
      <c r="F36" s="40">
        <v>17</v>
      </c>
      <c r="G36" s="38"/>
      <c r="H36" s="38"/>
      <c r="I36" s="39">
        <f>SUM(G36:H36)</f>
        <v>0</v>
      </c>
      <c r="J36" s="38"/>
      <c r="K36" s="38">
        <v>1645</v>
      </c>
      <c r="L36" s="38"/>
      <c r="M36" s="38">
        <v>1036</v>
      </c>
      <c r="N36" s="38">
        <v>30</v>
      </c>
      <c r="O36" s="38"/>
      <c r="P36" s="39">
        <f>SUM(K36:O36)</f>
        <v>2711</v>
      </c>
      <c r="Q36" s="38">
        <v>18</v>
      </c>
      <c r="R36" s="38"/>
      <c r="S36" s="38"/>
      <c r="T36" s="38"/>
      <c r="U36" s="38"/>
      <c r="V36" s="38"/>
      <c r="W36" s="39">
        <f>SUM(R36:V36)</f>
        <v>0</v>
      </c>
      <c r="X36" s="38"/>
      <c r="Y36" s="56" t="s">
        <v>54</v>
      </c>
      <c r="Z36" s="38"/>
      <c r="AA36" s="38"/>
      <c r="AB36" s="38"/>
      <c r="AC36" s="38"/>
      <c r="AD36" s="38"/>
      <c r="AE36" s="39">
        <f>SUM(Z36:AD36)</f>
        <v>0</v>
      </c>
      <c r="AF36" s="38"/>
      <c r="AG36" s="38">
        <f>B36+Z36</f>
        <v>0</v>
      </c>
      <c r="AH36" s="38">
        <f>K36+R36+AA36</f>
        <v>1645</v>
      </c>
      <c r="AI36" s="38">
        <f>L36+S36</f>
        <v>0</v>
      </c>
      <c r="AJ36" s="38">
        <f>M36+T36+AB36</f>
        <v>1036</v>
      </c>
      <c r="AK36" s="38">
        <f>C36+G36+N36+U36+AC36</f>
        <v>1121</v>
      </c>
      <c r="AL36" s="38">
        <f>D36+H36+O36+V36+AD36</f>
        <v>0</v>
      </c>
      <c r="AM36" s="38">
        <f>SUM(AG36:AL36)</f>
        <v>3802</v>
      </c>
      <c r="AN36" s="38">
        <f>F36+J36+Q36+X36+AF36</f>
        <v>35</v>
      </c>
    </row>
    <row r="37" spans="1:40" ht="15" customHeight="1">
      <c r="A37" s="49"/>
      <c r="B37" s="39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  <c r="N37" s="39"/>
      <c r="O37" s="39"/>
      <c r="P37" s="51"/>
      <c r="Q37" s="39"/>
      <c r="R37" s="39"/>
      <c r="S37" s="39"/>
      <c r="T37" s="39"/>
      <c r="U37" s="39"/>
      <c r="V37" s="39"/>
      <c r="W37" s="51"/>
      <c r="X37" s="39"/>
      <c r="Y37" s="4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57" s="57" customFormat="1" ht="15" customHeight="1">
      <c r="A38" s="34" t="s">
        <v>59</v>
      </c>
      <c r="B38" s="50">
        <f>SUM(B39:B45)</f>
        <v>12515201</v>
      </c>
      <c r="C38" s="50">
        <f aca="true" t="shared" si="32" ref="C38:X38">SUM(C39:C45)</f>
        <v>0</v>
      </c>
      <c r="D38" s="50">
        <f t="shared" si="32"/>
        <v>14</v>
      </c>
      <c r="E38" s="50">
        <f t="shared" si="32"/>
        <v>12515215</v>
      </c>
      <c r="F38" s="50">
        <f t="shared" si="32"/>
        <v>3192096</v>
      </c>
      <c r="G38" s="50">
        <f t="shared" si="32"/>
        <v>191</v>
      </c>
      <c r="H38" s="50">
        <f t="shared" si="32"/>
        <v>0</v>
      </c>
      <c r="I38" s="50">
        <f t="shared" si="32"/>
        <v>191</v>
      </c>
      <c r="J38" s="50">
        <f t="shared" si="32"/>
        <v>2135</v>
      </c>
      <c r="K38" s="50">
        <f t="shared" si="32"/>
        <v>1501170</v>
      </c>
      <c r="L38" s="50">
        <f t="shared" si="32"/>
        <v>102</v>
      </c>
      <c r="M38" s="50">
        <f t="shared" si="32"/>
        <v>354158</v>
      </c>
      <c r="N38" s="50">
        <f t="shared" si="32"/>
        <v>160058</v>
      </c>
      <c r="O38" s="50">
        <f t="shared" si="32"/>
        <v>0</v>
      </c>
      <c r="P38" s="50">
        <f t="shared" si="32"/>
        <v>2015488</v>
      </c>
      <c r="Q38" s="50">
        <f t="shared" si="32"/>
        <v>517550</v>
      </c>
      <c r="R38" s="50">
        <f t="shared" si="32"/>
        <v>5955</v>
      </c>
      <c r="S38" s="50">
        <f t="shared" si="32"/>
        <v>0</v>
      </c>
      <c r="T38" s="50">
        <f t="shared" si="32"/>
        <v>334</v>
      </c>
      <c r="U38" s="50">
        <f t="shared" si="32"/>
        <v>5322</v>
      </c>
      <c r="V38" s="50">
        <f t="shared" si="32"/>
        <v>0</v>
      </c>
      <c r="W38" s="50">
        <f t="shared" si="32"/>
        <v>11611</v>
      </c>
      <c r="X38" s="50">
        <f t="shared" si="32"/>
        <v>488</v>
      </c>
      <c r="Y38" s="34" t="s">
        <v>59</v>
      </c>
      <c r="Z38" s="50">
        <f aca="true" t="shared" si="33" ref="Z38:AN38">SUM(Z39:Z45)</f>
        <v>0</v>
      </c>
      <c r="AA38" s="50">
        <f t="shared" si="33"/>
        <v>0</v>
      </c>
      <c r="AB38" s="50">
        <f t="shared" si="33"/>
        <v>0</v>
      </c>
      <c r="AC38" s="50">
        <f t="shared" si="33"/>
        <v>0</v>
      </c>
      <c r="AD38" s="50">
        <f t="shared" si="33"/>
        <v>0</v>
      </c>
      <c r="AE38" s="50">
        <f t="shared" si="33"/>
        <v>0</v>
      </c>
      <c r="AF38" s="50">
        <f t="shared" si="33"/>
        <v>0</v>
      </c>
      <c r="AG38" s="50">
        <f t="shared" si="33"/>
        <v>12515201</v>
      </c>
      <c r="AH38" s="50">
        <f t="shared" si="33"/>
        <v>1507125</v>
      </c>
      <c r="AI38" s="50">
        <f t="shared" si="33"/>
        <v>102</v>
      </c>
      <c r="AJ38" s="50">
        <f t="shared" si="33"/>
        <v>354492</v>
      </c>
      <c r="AK38" s="50">
        <f t="shared" si="33"/>
        <v>165571</v>
      </c>
      <c r="AL38" s="50">
        <f t="shared" si="33"/>
        <v>14</v>
      </c>
      <c r="AM38" s="50">
        <f t="shared" si="33"/>
        <v>14542505</v>
      </c>
      <c r="AN38" s="50">
        <f t="shared" si="33"/>
        <v>3712269</v>
      </c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40" ht="15" customHeight="1">
      <c r="A39" s="37" t="s">
        <v>12</v>
      </c>
      <c r="B39" s="38"/>
      <c r="C39" s="38"/>
      <c r="D39" s="38"/>
      <c r="E39" s="39">
        <f aca="true" t="shared" si="34" ref="E39:E45">SUM(B39:D39)</f>
        <v>0</v>
      </c>
      <c r="F39" s="40">
        <v>322</v>
      </c>
      <c r="G39" s="38"/>
      <c r="H39" s="38"/>
      <c r="I39" s="38">
        <f aca="true" t="shared" si="35" ref="I39:I45">SUM(G39:H39)</f>
        <v>0</v>
      </c>
      <c r="J39" s="38"/>
      <c r="K39" s="38"/>
      <c r="L39" s="38"/>
      <c r="M39" s="38"/>
      <c r="N39" s="38">
        <v>3433</v>
      </c>
      <c r="O39" s="38"/>
      <c r="P39" s="41">
        <f aca="true" t="shared" si="36" ref="P39:P45">SUM(K39:O39)</f>
        <v>3433</v>
      </c>
      <c r="Q39" s="38">
        <v>340</v>
      </c>
      <c r="R39" s="38"/>
      <c r="S39" s="38"/>
      <c r="T39" s="38"/>
      <c r="U39" s="38"/>
      <c r="V39" s="38"/>
      <c r="W39" s="41">
        <f aca="true" t="shared" si="37" ref="W39:W45">SUM(R39:V39)</f>
        <v>0</v>
      </c>
      <c r="X39" s="38"/>
      <c r="Y39" s="37" t="s">
        <v>12</v>
      </c>
      <c r="Z39" s="38"/>
      <c r="AA39" s="38"/>
      <c r="AB39" s="38"/>
      <c r="AC39" s="38"/>
      <c r="AD39" s="38"/>
      <c r="AE39" s="38">
        <f aca="true" t="shared" si="38" ref="AE39:AE45">SUM(Z39:AD39)</f>
        <v>0</v>
      </c>
      <c r="AF39" s="38"/>
      <c r="AG39" s="38">
        <f aca="true" t="shared" si="39" ref="AG39:AG45">B39+Z39</f>
        <v>0</v>
      </c>
      <c r="AH39" s="38">
        <f aca="true" t="shared" si="40" ref="AH39:AH46">K39+R39+AA39</f>
        <v>0</v>
      </c>
      <c r="AI39" s="38">
        <f aca="true" t="shared" si="41" ref="AI39:AI46">L39+S39</f>
        <v>0</v>
      </c>
      <c r="AJ39" s="38">
        <f aca="true" t="shared" si="42" ref="AJ39:AJ46">M39+T39+AB39</f>
        <v>0</v>
      </c>
      <c r="AK39" s="38">
        <f aca="true" t="shared" si="43" ref="AK39:AL45">C39+G39+N39+U39+AC39</f>
        <v>3433</v>
      </c>
      <c r="AL39" s="38">
        <f t="shared" si="43"/>
        <v>0</v>
      </c>
      <c r="AM39" s="38">
        <f aca="true" t="shared" si="44" ref="AM39:AM46">SUM(AG39:AL39)</f>
        <v>3433</v>
      </c>
      <c r="AN39" s="38">
        <f aca="true" t="shared" si="45" ref="AN39:AN45">F39+J39+Q39+X39+AF39</f>
        <v>662</v>
      </c>
    </row>
    <row r="40" spans="1:42" ht="15" customHeight="1">
      <c r="A40" s="37" t="s">
        <v>13</v>
      </c>
      <c r="B40" s="38">
        <v>12510984</v>
      </c>
      <c r="C40" s="38">
        <v>0</v>
      </c>
      <c r="D40" s="38"/>
      <c r="E40" s="39">
        <f t="shared" si="34"/>
        <v>12510984</v>
      </c>
      <c r="F40" s="40">
        <v>3158044</v>
      </c>
      <c r="G40" s="38">
        <v>191</v>
      </c>
      <c r="H40" s="38">
        <v>0</v>
      </c>
      <c r="I40" s="38">
        <f t="shared" si="35"/>
        <v>191</v>
      </c>
      <c r="J40" s="38">
        <v>2135</v>
      </c>
      <c r="K40" s="38">
        <v>1141465</v>
      </c>
      <c r="L40" s="38">
        <v>102</v>
      </c>
      <c r="M40" s="38">
        <v>253502</v>
      </c>
      <c r="N40" s="38">
        <v>45099</v>
      </c>
      <c r="O40" s="38"/>
      <c r="P40" s="41">
        <f t="shared" si="36"/>
        <v>1440168</v>
      </c>
      <c r="Q40" s="38">
        <v>17388</v>
      </c>
      <c r="R40" s="38">
        <v>5955</v>
      </c>
      <c r="S40" s="38"/>
      <c r="T40" s="38">
        <v>334</v>
      </c>
      <c r="U40" s="38">
        <v>5322</v>
      </c>
      <c r="V40" s="38"/>
      <c r="W40" s="41">
        <f t="shared" si="37"/>
        <v>11611</v>
      </c>
      <c r="X40" s="38">
        <v>488</v>
      </c>
      <c r="Y40" s="37" t="s">
        <v>13</v>
      </c>
      <c r="Z40" s="38"/>
      <c r="AA40" s="38"/>
      <c r="AB40" s="38"/>
      <c r="AC40" s="38"/>
      <c r="AD40" s="38"/>
      <c r="AE40" s="38">
        <f t="shared" si="38"/>
        <v>0</v>
      </c>
      <c r="AF40" s="38"/>
      <c r="AG40" s="38">
        <f t="shared" si="39"/>
        <v>12510984</v>
      </c>
      <c r="AH40" s="38">
        <f t="shared" si="40"/>
        <v>1147420</v>
      </c>
      <c r="AI40" s="38">
        <f t="shared" si="41"/>
        <v>102</v>
      </c>
      <c r="AJ40" s="38">
        <f t="shared" si="42"/>
        <v>253836</v>
      </c>
      <c r="AK40" s="38">
        <f t="shared" si="43"/>
        <v>50612</v>
      </c>
      <c r="AL40" s="38">
        <f t="shared" si="43"/>
        <v>0</v>
      </c>
      <c r="AM40" s="38">
        <f t="shared" si="44"/>
        <v>13962954</v>
      </c>
      <c r="AN40" s="38">
        <f t="shared" si="45"/>
        <v>3178055</v>
      </c>
      <c r="AP40" s="5">
        <v>4934480</v>
      </c>
    </row>
    <row r="41" spans="1:40" ht="15" customHeight="1">
      <c r="A41" s="48" t="s">
        <v>78</v>
      </c>
      <c r="B41" s="38">
        <v>4217</v>
      </c>
      <c r="C41" s="38"/>
      <c r="D41" s="38"/>
      <c r="E41" s="39">
        <f t="shared" si="34"/>
        <v>4217</v>
      </c>
      <c r="F41" s="40">
        <v>2899</v>
      </c>
      <c r="G41" s="38"/>
      <c r="H41" s="38"/>
      <c r="I41" s="38">
        <f t="shared" si="35"/>
        <v>0</v>
      </c>
      <c r="J41" s="38"/>
      <c r="K41" s="38">
        <v>29612</v>
      </c>
      <c r="L41" s="38"/>
      <c r="M41" s="38">
        <v>8674</v>
      </c>
      <c r="N41" s="38">
        <v>2894</v>
      </c>
      <c r="O41" s="38"/>
      <c r="P41" s="41">
        <f t="shared" si="36"/>
        <v>41180</v>
      </c>
      <c r="Q41" s="38">
        <v>497609</v>
      </c>
      <c r="R41" s="38"/>
      <c r="S41" s="38"/>
      <c r="T41" s="38"/>
      <c r="U41" s="38"/>
      <c r="V41" s="38"/>
      <c r="W41" s="41">
        <f t="shared" si="37"/>
        <v>0</v>
      </c>
      <c r="X41" s="38"/>
      <c r="Y41" s="48" t="s">
        <v>43</v>
      </c>
      <c r="Z41" s="38"/>
      <c r="AA41" s="38"/>
      <c r="AB41" s="38"/>
      <c r="AC41" s="38"/>
      <c r="AD41" s="38"/>
      <c r="AE41" s="38">
        <f t="shared" si="38"/>
        <v>0</v>
      </c>
      <c r="AF41" s="38"/>
      <c r="AG41" s="38">
        <f t="shared" si="39"/>
        <v>4217</v>
      </c>
      <c r="AH41" s="38">
        <f t="shared" si="40"/>
        <v>29612</v>
      </c>
      <c r="AI41" s="38">
        <f t="shared" si="41"/>
        <v>0</v>
      </c>
      <c r="AJ41" s="38">
        <f t="shared" si="42"/>
        <v>8674</v>
      </c>
      <c r="AK41" s="38">
        <f t="shared" si="43"/>
        <v>2894</v>
      </c>
      <c r="AL41" s="38">
        <f t="shared" si="43"/>
        <v>0</v>
      </c>
      <c r="AM41" s="38">
        <f t="shared" si="44"/>
        <v>45397</v>
      </c>
      <c r="AN41" s="38">
        <f t="shared" si="45"/>
        <v>500508</v>
      </c>
    </row>
    <row r="42" spans="1:40" ht="15" customHeight="1">
      <c r="A42" s="48" t="s">
        <v>79</v>
      </c>
      <c r="B42" s="38"/>
      <c r="C42" s="38"/>
      <c r="D42" s="38"/>
      <c r="E42" s="39">
        <f t="shared" si="34"/>
        <v>0</v>
      </c>
      <c r="F42" s="40">
        <v>26928</v>
      </c>
      <c r="G42" s="38"/>
      <c r="H42" s="38"/>
      <c r="I42" s="38">
        <f t="shared" si="35"/>
        <v>0</v>
      </c>
      <c r="J42" s="38"/>
      <c r="K42" s="38">
        <v>61290</v>
      </c>
      <c r="L42" s="38"/>
      <c r="M42" s="38">
        <v>8912</v>
      </c>
      <c r="N42" s="38">
        <v>591</v>
      </c>
      <c r="O42" s="38"/>
      <c r="P42" s="41">
        <f t="shared" si="36"/>
        <v>70793</v>
      </c>
      <c r="Q42" s="38"/>
      <c r="R42" s="38"/>
      <c r="S42" s="38"/>
      <c r="T42" s="38"/>
      <c r="U42" s="38"/>
      <c r="V42" s="38"/>
      <c r="W42" s="41">
        <f t="shared" si="37"/>
        <v>0</v>
      </c>
      <c r="X42" s="38"/>
      <c r="Y42" s="48" t="s">
        <v>44</v>
      </c>
      <c r="Z42" s="38"/>
      <c r="AA42" s="38"/>
      <c r="AB42" s="38"/>
      <c r="AC42" s="38"/>
      <c r="AD42" s="38"/>
      <c r="AE42" s="38">
        <f t="shared" si="38"/>
        <v>0</v>
      </c>
      <c r="AF42" s="38"/>
      <c r="AG42" s="38">
        <f t="shared" si="39"/>
        <v>0</v>
      </c>
      <c r="AH42" s="38">
        <f t="shared" si="40"/>
        <v>61290</v>
      </c>
      <c r="AI42" s="38">
        <f t="shared" si="41"/>
        <v>0</v>
      </c>
      <c r="AJ42" s="38">
        <f t="shared" si="42"/>
        <v>8912</v>
      </c>
      <c r="AK42" s="38">
        <f t="shared" si="43"/>
        <v>591</v>
      </c>
      <c r="AL42" s="38">
        <f t="shared" si="43"/>
        <v>0</v>
      </c>
      <c r="AM42" s="38">
        <f t="shared" si="44"/>
        <v>70793</v>
      </c>
      <c r="AN42" s="38">
        <f t="shared" si="45"/>
        <v>26928</v>
      </c>
    </row>
    <row r="43" spans="1:40" ht="15" customHeight="1">
      <c r="A43" s="48" t="s">
        <v>80</v>
      </c>
      <c r="B43" s="38"/>
      <c r="C43" s="38"/>
      <c r="D43" s="38"/>
      <c r="E43" s="39">
        <f t="shared" si="34"/>
        <v>0</v>
      </c>
      <c r="F43" s="40">
        <v>182</v>
      </c>
      <c r="G43" s="38"/>
      <c r="H43" s="38"/>
      <c r="I43" s="38">
        <f t="shared" si="35"/>
        <v>0</v>
      </c>
      <c r="J43" s="38"/>
      <c r="K43" s="38">
        <v>149220</v>
      </c>
      <c r="L43" s="38"/>
      <c r="M43" s="38">
        <v>50647</v>
      </c>
      <c r="N43" s="38">
        <v>569</v>
      </c>
      <c r="O43" s="38"/>
      <c r="P43" s="41">
        <f t="shared" si="36"/>
        <v>200436</v>
      </c>
      <c r="Q43" s="38">
        <v>1584</v>
      </c>
      <c r="R43" s="38"/>
      <c r="S43" s="38"/>
      <c r="T43" s="38"/>
      <c r="U43" s="38"/>
      <c r="V43" s="38"/>
      <c r="W43" s="41">
        <f t="shared" si="37"/>
        <v>0</v>
      </c>
      <c r="X43" s="38"/>
      <c r="Y43" s="48" t="s">
        <v>45</v>
      </c>
      <c r="Z43" s="38"/>
      <c r="AA43" s="38"/>
      <c r="AB43" s="38"/>
      <c r="AC43" s="38"/>
      <c r="AD43" s="38"/>
      <c r="AE43" s="38">
        <f t="shared" si="38"/>
        <v>0</v>
      </c>
      <c r="AF43" s="38"/>
      <c r="AG43" s="38">
        <f t="shared" si="39"/>
        <v>0</v>
      </c>
      <c r="AH43" s="38">
        <f t="shared" si="40"/>
        <v>149220</v>
      </c>
      <c r="AI43" s="38">
        <f t="shared" si="41"/>
        <v>0</v>
      </c>
      <c r="AJ43" s="38">
        <f t="shared" si="42"/>
        <v>50647</v>
      </c>
      <c r="AK43" s="38">
        <f t="shared" si="43"/>
        <v>569</v>
      </c>
      <c r="AL43" s="38">
        <f t="shared" si="43"/>
        <v>0</v>
      </c>
      <c r="AM43" s="38">
        <f t="shared" si="44"/>
        <v>200436</v>
      </c>
      <c r="AN43" s="38">
        <f t="shared" si="45"/>
        <v>1766</v>
      </c>
    </row>
    <row r="44" spans="1:40" ht="15" customHeight="1">
      <c r="A44" s="48" t="s">
        <v>81</v>
      </c>
      <c r="B44" s="38"/>
      <c r="C44" s="38"/>
      <c r="D44" s="38"/>
      <c r="E44" s="39">
        <f t="shared" si="34"/>
        <v>0</v>
      </c>
      <c r="F44" s="40">
        <v>29</v>
      </c>
      <c r="G44" s="38"/>
      <c r="H44" s="38"/>
      <c r="I44" s="38">
        <f t="shared" si="35"/>
        <v>0</v>
      </c>
      <c r="J44" s="38"/>
      <c r="K44" s="38">
        <v>116917</v>
      </c>
      <c r="L44" s="38"/>
      <c r="M44" s="38">
        <v>31265</v>
      </c>
      <c r="N44" s="38">
        <v>107175</v>
      </c>
      <c r="O44" s="38"/>
      <c r="P44" s="41">
        <f t="shared" si="36"/>
        <v>255357</v>
      </c>
      <c r="Q44" s="38">
        <v>629</v>
      </c>
      <c r="R44" s="38"/>
      <c r="S44" s="38"/>
      <c r="T44" s="38"/>
      <c r="U44" s="38"/>
      <c r="V44" s="38"/>
      <c r="W44" s="41">
        <f t="shared" si="37"/>
        <v>0</v>
      </c>
      <c r="X44" s="38"/>
      <c r="Y44" s="48" t="s">
        <v>46</v>
      </c>
      <c r="Z44" s="38"/>
      <c r="AA44" s="38"/>
      <c r="AB44" s="38"/>
      <c r="AC44" s="38"/>
      <c r="AD44" s="38"/>
      <c r="AE44" s="38">
        <f t="shared" si="38"/>
        <v>0</v>
      </c>
      <c r="AF44" s="38"/>
      <c r="AG44" s="38">
        <f t="shared" si="39"/>
        <v>0</v>
      </c>
      <c r="AH44" s="38">
        <f t="shared" si="40"/>
        <v>116917</v>
      </c>
      <c r="AI44" s="38">
        <f t="shared" si="41"/>
        <v>0</v>
      </c>
      <c r="AJ44" s="38">
        <f t="shared" si="42"/>
        <v>31265</v>
      </c>
      <c r="AK44" s="38">
        <f t="shared" si="43"/>
        <v>107175</v>
      </c>
      <c r="AL44" s="38">
        <f t="shared" si="43"/>
        <v>0</v>
      </c>
      <c r="AM44" s="38">
        <f t="shared" si="44"/>
        <v>255357</v>
      </c>
      <c r="AN44" s="38">
        <f t="shared" si="45"/>
        <v>658</v>
      </c>
    </row>
    <row r="45" spans="1:40" ht="15" customHeight="1">
      <c r="A45" s="48" t="s">
        <v>82</v>
      </c>
      <c r="B45" s="38"/>
      <c r="C45" s="38"/>
      <c r="D45" s="38">
        <v>14</v>
      </c>
      <c r="E45" s="39">
        <f t="shared" si="34"/>
        <v>14</v>
      </c>
      <c r="F45" s="40">
        <v>3692</v>
      </c>
      <c r="G45" s="38"/>
      <c r="H45" s="38"/>
      <c r="I45" s="38">
        <f t="shared" si="35"/>
        <v>0</v>
      </c>
      <c r="J45" s="38"/>
      <c r="K45" s="38">
        <v>2666</v>
      </c>
      <c r="L45" s="38"/>
      <c r="M45" s="38">
        <v>1158</v>
      </c>
      <c r="N45" s="38">
        <v>297</v>
      </c>
      <c r="O45" s="38"/>
      <c r="P45" s="41">
        <f t="shared" si="36"/>
        <v>4121</v>
      </c>
      <c r="Q45" s="38"/>
      <c r="R45" s="38"/>
      <c r="S45" s="38"/>
      <c r="T45" s="38"/>
      <c r="U45" s="38"/>
      <c r="V45" s="38"/>
      <c r="W45" s="41">
        <f t="shared" si="37"/>
        <v>0</v>
      </c>
      <c r="X45" s="38"/>
      <c r="Y45" s="48" t="s">
        <v>47</v>
      </c>
      <c r="Z45" s="38"/>
      <c r="AA45" s="38"/>
      <c r="AB45" s="38"/>
      <c r="AC45" s="38"/>
      <c r="AD45" s="38"/>
      <c r="AE45" s="38">
        <f t="shared" si="38"/>
        <v>0</v>
      </c>
      <c r="AF45" s="38"/>
      <c r="AG45" s="38">
        <f t="shared" si="39"/>
        <v>0</v>
      </c>
      <c r="AH45" s="38">
        <f t="shared" si="40"/>
        <v>2666</v>
      </c>
      <c r="AI45" s="38">
        <f t="shared" si="41"/>
        <v>0</v>
      </c>
      <c r="AJ45" s="38">
        <f t="shared" si="42"/>
        <v>1158</v>
      </c>
      <c r="AK45" s="38">
        <f t="shared" si="43"/>
        <v>297</v>
      </c>
      <c r="AL45" s="38">
        <f t="shared" si="43"/>
        <v>14</v>
      </c>
      <c r="AM45" s="38">
        <f t="shared" si="44"/>
        <v>4135</v>
      </c>
      <c r="AN45" s="38">
        <f t="shared" si="45"/>
        <v>3692</v>
      </c>
    </row>
    <row r="46" spans="1:40" ht="15" customHeight="1">
      <c r="A46" s="37"/>
      <c r="B46" s="38"/>
      <c r="C46" s="38"/>
      <c r="D46" s="38"/>
      <c r="E46" s="39"/>
      <c r="F46" s="40"/>
      <c r="G46" s="38"/>
      <c r="H46" s="38"/>
      <c r="I46" s="38"/>
      <c r="J46" s="38"/>
      <c r="K46" s="38"/>
      <c r="L46" s="38"/>
      <c r="M46" s="38"/>
      <c r="N46" s="38"/>
      <c r="O46" s="38"/>
      <c r="P46" s="41"/>
      <c r="Q46" s="38"/>
      <c r="R46" s="38"/>
      <c r="S46" s="38"/>
      <c r="T46" s="38"/>
      <c r="U46" s="38"/>
      <c r="V46" s="38"/>
      <c r="W46" s="41"/>
      <c r="X46" s="38"/>
      <c r="Y46" s="37"/>
      <c r="Z46" s="38"/>
      <c r="AA46" s="38"/>
      <c r="AB46" s="38"/>
      <c r="AC46" s="38"/>
      <c r="AD46" s="38"/>
      <c r="AE46" s="38"/>
      <c r="AF46" s="38"/>
      <c r="AG46" s="38"/>
      <c r="AH46" s="38">
        <f t="shared" si="40"/>
        <v>0</v>
      </c>
      <c r="AI46" s="38">
        <f t="shared" si="41"/>
        <v>0</v>
      </c>
      <c r="AJ46" s="38">
        <f t="shared" si="42"/>
        <v>0</v>
      </c>
      <c r="AK46" s="38"/>
      <c r="AL46" s="38"/>
      <c r="AM46" s="38">
        <f t="shared" si="44"/>
        <v>0</v>
      </c>
      <c r="AN46" s="38"/>
    </row>
    <row r="47" spans="1:40" ht="14.25" customHeight="1">
      <c r="A47" s="34" t="s">
        <v>60</v>
      </c>
      <c r="B47" s="47">
        <f aca="true" t="shared" si="46" ref="B47:X47">+B48</f>
        <v>-188750</v>
      </c>
      <c r="C47" s="47">
        <f t="shared" si="46"/>
        <v>0</v>
      </c>
      <c r="D47" s="47">
        <f t="shared" si="46"/>
        <v>123</v>
      </c>
      <c r="E47" s="47">
        <f t="shared" si="46"/>
        <v>-188627</v>
      </c>
      <c r="F47" s="47">
        <f t="shared" si="46"/>
        <v>8582</v>
      </c>
      <c r="G47" s="47">
        <f t="shared" si="46"/>
        <v>0</v>
      </c>
      <c r="H47" s="47">
        <f t="shared" si="46"/>
        <v>0</v>
      </c>
      <c r="I47" s="47">
        <f t="shared" si="46"/>
        <v>0</v>
      </c>
      <c r="J47" s="47">
        <f t="shared" si="46"/>
        <v>0</v>
      </c>
      <c r="K47" s="47">
        <f t="shared" si="46"/>
        <v>83391</v>
      </c>
      <c r="L47" s="47">
        <f t="shared" si="46"/>
        <v>0</v>
      </c>
      <c r="M47" s="47">
        <f t="shared" si="46"/>
        <v>6616</v>
      </c>
      <c r="N47" s="47">
        <f t="shared" si="46"/>
        <v>27779</v>
      </c>
      <c r="O47" s="47">
        <f t="shared" si="46"/>
        <v>0</v>
      </c>
      <c r="P47" s="47">
        <f t="shared" si="46"/>
        <v>117786</v>
      </c>
      <c r="Q47" s="47">
        <f t="shared" si="46"/>
        <v>0</v>
      </c>
      <c r="R47" s="47">
        <f t="shared" si="46"/>
        <v>0</v>
      </c>
      <c r="S47" s="47">
        <f t="shared" si="46"/>
        <v>0</v>
      </c>
      <c r="T47" s="47">
        <f t="shared" si="46"/>
        <v>0</v>
      </c>
      <c r="U47" s="47">
        <f t="shared" si="46"/>
        <v>0</v>
      </c>
      <c r="V47" s="47">
        <f t="shared" si="46"/>
        <v>0</v>
      </c>
      <c r="W47" s="47">
        <f t="shared" si="46"/>
        <v>0</v>
      </c>
      <c r="X47" s="47">
        <f t="shared" si="46"/>
        <v>0</v>
      </c>
      <c r="Y47" s="34" t="s">
        <v>60</v>
      </c>
      <c r="Z47" s="47">
        <f aca="true" t="shared" si="47" ref="Z47:AN47">+Z48</f>
        <v>0</v>
      </c>
      <c r="AA47" s="47">
        <f t="shared" si="47"/>
        <v>0</v>
      </c>
      <c r="AB47" s="47">
        <f t="shared" si="47"/>
        <v>0</v>
      </c>
      <c r="AC47" s="47">
        <f t="shared" si="47"/>
        <v>0</v>
      </c>
      <c r="AD47" s="47">
        <f t="shared" si="47"/>
        <v>0</v>
      </c>
      <c r="AE47" s="47">
        <f t="shared" si="47"/>
        <v>0</v>
      </c>
      <c r="AF47" s="47">
        <f t="shared" si="47"/>
        <v>0</v>
      </c>
      <c r="AG47" s="47">
        <f t="shared" si="47"/>
        <v>-188750</v>
      </c>
      <c r="AH47" s="47">
        <f t="shared" si="47"/>
        <v>83391</v>
      </c>
      <c r="AI47" s="47">
        <f t="shared" si="47"/>
        <v>0</v>
      </c>
      <c r="AJ47" s="47">
        <f t="shared" si="47"/>
        <v>6616</v>
      </c>
      <c r="AK47" s="47">
        <f t="shared" si="47"/>
        <v>27779</v>
      </c>
      <c r="AL47" s="47">
        <f t="shared" si="47"/>
        <v>123</v>
      </c>
      <c r="AM47" s="47">
        <f t="shared" si="47"/>
        <v>-70841</v>
      </c>
      <c r="AN47" s="47">
        <f t="shared" si="47"/>
        <v>8582</v>
      </c>
    </row>
    <row r="48" spans="1:42" ht="15" customHeight="1">
      <c r="A48" s="58" t="s">
        <v>34</v>
      </c>
      <c r="B48" s="38">
        <v>-188750</v>
      </c>
      <c r="C48" s="38"/>
      <c r="D48" s="38">
        <v>123</v>
      </c>
      <c r="E48" s="39">
        <f>SUM(B48:D48)</f>
        <v>-188627</v>
      </c>
      <c r="F48" s="40">
        <v>8582</v>
      </c>
      <c r="G48" s="38"/>
      <c r="H48" s="38"/>
      <c r="I48" s="38">
        <f>SUM(G48:H48)</f>
        <v>0</v>
      </c>
      <c r="J48" s="38"/>
      <c r="K48" s="38">
        <v>83391</v>
      </c>
      <c r="L48" s="38"/>
      <c r="M48" s="38">
        <v>6616</v>
      </c>
      <c r="N48" s="38">
        <v>27779</v>
      </c>
      <c r="O48" s="38"/>
      <c r="P48" s="41">
        <f>SUM(K48:O48)</f>
        <v>117786</v>
      </c>
      <c r="Q48" s="38">
        <v>0</v>
      </c>
      <c r="R48" s="38"/>
      <c r="S48" s="38"/>
      <c r="T48" s="38"/>
      <c r="U48" s="38"/>
      <c r="V48" s="38"/>
      <c r="W48" s="41">
        <f>SUM(R48:V48)</f>
        <v>0</v>
      </c>
      <c r="X48" s="38"/>
      <c r="Y48" s="58" t="s">
        <v>34</v>
      </c>
      <c r="Z48" s="38"/>
      <c r="AA48" s="38"/>
      <c r="AB48" s="38"/>
      <c r="AC48" s="38"/>
      <c r="AD48" s="38"/>
      <c r="AE48" s="38">
        <f>SUM(Z48:AD48)</f>
        <v>0</v>
      </c>
      <c r="AF48" s="38"/>
      <c r="AG48" s="38">
        <f>B48+Z48</f>
        <v>-188750</v>
      </c>
      <c r="AH48" s="38">
        <f>K48+R48+AA48</f>
        <v>83391</v>
      </c>
      <c r="AI48" s="38">
        <f>L48+S48</f>
        <v>0</v>
      </c>
      <c r="AJ48" s="38">
        <f>M48+T48+AB48</f>
        <v>6616</v>
      </c>
      <c r="AK48" s="38">
        <f>C48+G48+N48+U48+AC48</f>
        <v>27779</v>
      </c>
      <c r="AL48" s="38">
        <f>D48+H48+O48+V48+AD48</f>
        <v>123</v>
      </c>
      <c r="AM48" s="38">
        <f>SUM(AG48:AL48)</f>
        <v>-70841</v>
      </c>
      <c r="AN48" s="38">
        <f>F48+J48+Q48+X48+AF48</f>
        <v>8582</v>
      </c>
      <c r="AP48" s="5">
        <v>135365</v>
      </c>
    </row>
    <row r="49" spans="1:40" ht="15" customHeight="1">
      <c r="A49" s="58"/>
      <c r="B49" s="38"/>
      <c r="C49" s="38"/>
      <c r="D49" s="38"/>
      <c r="E49" s="39"/>
      <c r="F49" s="40"/>
      <c r="G49" s="38"/>
      <c r="H49" s="38"/>
      <c r="I49" s="38"/>
      <c r="J49" s="38"/>
      <c r="K49" s="38"/>
      <c r="L49" s="38"/>
      <c r="M49" s="38"/>
      <c r="N49" s="38"/>
      <c r="O49" s="38"/>
      <c r="P49" s="41"/>
      <c r="Q49" s="38"/>
      <c r="R49" s="38"/>
      <c r="S49" s="38"/>
      <c r="T49" s="38"/>
      <c r="U49" s="38"/>
      <c r="V49" s="38"/>
      <c r="W49" s="41"/>
      <c r="X49" s="38"/>
      <c r="Y49" s="5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5" customHeight="1">
      <c r="A50" s="34" t="s">
        <v>61</v>
      </c>
      <c r="B50" s="47">
        <f aca="true" t="shared" si="48" ref="B50:X50">+B51</f>
        <v>0</v>
      </c>
      <c r="C50" s="47">
        <f t="shared" si="48"/>
        <v>0</v>
      </c>
      <c r="D50" s="47">
        <f t="shared" si="48"/>
        <v>0</v>
      </c>
      <c r="E50" s="47">
        <f t="shared" si="48"/>
        <v>0</v>
      </c>
      <c r="F50" s="47">
        <f t="shared" si="48"/>
        <v>233</v>
      </c>
      <c r="G50" s="47">
        <f t="shared" si="48"/>
        <v>0</v>
      </c>
      <c r="H50" s="47">
        <f t="shared" si="48"/>
        <v>0</v>
      </c>
      <c r="I50" s="47">
        <f t="shared" si="48"/>
        <v>0</v>
      </c>
      <c r="J50" s="47">
        <f t="shared" si="48"/>
        <v>0</v>
      </c>
      <c r="K50" s="47">
        <f t="shared" si="48"/>
        <v>75</v>
      </c>
      <c r="L50" s="47">
        <f t="shared" si="48"/>
        <v>0</v>
      </c>
      <c r="M50" s="47">
        <f t="shared" si="48"/>
        <v>89</v>
      </c>
      <c r="N50" s="47">
        <f t="shared" si="48"/>
        <v>285</v>
      </c>
      <c r="O50" s="47">
        <f t="shared" si="48"/>
        <v>0</v>
      </c>
      <c r="P50" s="47">
        <f t="shared" si="48"/>
        <v>449</v>
      </c>
      <c r="Q50" s="47">
        <f t="shared" si="48"/>
        <v>62</v>
      </c>
      <c r="R50" s="47">
        <f t="shared" si="48"/>
        <v>0</v>
      </c>
      <c r="S50" s="47">
        <f t="shared" si="48"/>
        <v>0</v>
      </c>
      <c r="T50" s="47">
        <f t="shared" si="48"/>
        <v>0</v>
      </c>
      <c r="U50" s="47">
        <f t="shared" si="48"/>
        <v>0</v>
      </c>
      <c r="V50" s="47">
        <f t="shared" si="48"/>
        <v>0</v>
      </c>
      <c r="W50" s="47">
        <f t="shared" si="48"/>
        <v>0</v>
      </c>
      <c r="X50" s="47">
        <f t="shared" si="48"/>
        <v>0</v>
      </c>
      <c r="Y50" s="34" t="s">
        <v>61</v>
      </c>
      <c r="Z50" s="47">
        <f aca="true" t="shared" si="49" ref="Z50:AN50">+Z51</f>
        <v>0</v>
      </c>
      <c r="AA50" s="47">
        <f t="shared" si="49"/>
        <v>0</v>
      </c>
      <c r="AB50" s="47">
        <f t="shared" si="49"/>
        <v>0</v>
      </c>
      <c r="AC50" s="47">
        <f t="shared" si="49"/>
        <v>0</v>
      </c>
      <c r="AD50" s="47">
        <f t="shared" si="49"/>
        <v>0</v>
      </c>
      <c r="AE50" s="47">
        <f t="shared" si="49"/>
        <v>0</v>
      </c>
      <c r="AF50" s="47">
        <f t="shared" si="49"/>
        <v>0</v>
      </c>
      <c r="AG50" s="47">
        <f t="shared" si="49"/>
        <v>0</v>
      </c>
      <c r="AH50" s="47">
        <f t="shared" si="49"/>
        <v>75</v>
      </c>
      <c r="AI50" s="47">
        <f t="shared" si="49"/>
        <v>0</v>
      </c>
      <c r="AJ50" s="47">
        <f t="shared" si="49"/>
        <v>89</v>
      </c>
      <c r="AK50" s="47">
        <f t="shared" si="49"/>
        <v>285</v>
      </c>
      <c r="AL50" s="47">
        <f t="shared" si="49"/>
        <v>0</v>
      </c>
      <c r="AM50" s="47">
        <f t="shared" si="49"/>
        <v>449</v>
      </c>
      <c r="AN50" s="47">
        <f t="shared" si="49"/>
        <v>295</v>
      </c>
    </row>
    <row r="51" spans="1:40" ht="15" customHeight="1">
      <c r="A51" s="58" t="s">
        <v>14</v>
      </c>
      <c r="B51" s="38"/>
      <c r="C51" s="38"/>
      <c r="D51" s="38"/>
      <c r="E51" s="39">
        <f>SUM(B51:D51)</f>
        <v>0</v>
      </c>
      <c r="F51" s="40">
        <v>233</v>
      </c>
      <c r="G51" s="38"/>
      <c r="H51" s="38"/>
      <c r="I51" s="38">
        <f>SUM(G51:H51)</f>
        <v>0</v>
      </c>
      <c r="J51" s="38"/>
      <c r="K51" s="38">
        <v>75</v>
      </c>
      <c r="L51" s="38"/>
      <c r="M51" s="38">
        <v>89</v>
      </c>
      <c r="N51" s="38">
        <v>285</v>
      </c>
      <c r="O51" s="38"/>
      <c r="P51" s="41">
        <f>SUM(K51:O51)</f>
        <v>449</v>
      </c>
      <c r="Q51" s="38">
        <v>62</v>
      </c>
      <c r="R51" s="38"/>
      <c r="S51" s="38"/>
      <c r="T51" s="38"/>
      <c r="U51" s="38"/>
      <c r="V51" s="38"/>
      <c r="W51" s="41">
        <f>SUM(R51:V51)</f>
        <v>0</v>
      </c>
      <c r="X51" s="38"/>
      <c r="Y51" s="58" t="s">
        <v>14</v>
      </c>
      <c r="Z51" s="38"/>
      <c r="AA51" s="38"/>
      <c r="AB51" s="38"/>
      <c r="AC51" s="38"/>
      <c r="AD51" s="38"/>
      <c r="AE51" s="38">
        <f>SUM(Z51:AD51)</f>
        <v>0</v>
      </c>
      <c r="AF51" s="38"/>
      <c r="AG51" s="38">
        <f>B51+Z51</f>
        <v>0</v>
      </c>
      <c r="AH51" s="38">
        <f>K51+R51+AA51</f>
        <v>75</v>
      </c>
      <c r="AI51" s="38">
        <f>L51+S51</f>
        <v>0</v>
      </c>
      <c r="AJ51" s="38">
        <f>M51+T51+AB51</f>
        <v>89</v>
      </c>
      <c r="AK51" s="38">
        <f>C51+G51+N51+U51+AC51</f>
        <v>285</v>
      </c>
      <c r="AL51" s="38">
        <f>D51+H51+O51+V51+AD51</f>
        <v>0</v>
      </c>
      <c r="AM51" s="38">
        <f>SUM(AG51:AL51)</f>
        <v>449</v>
      </c>
      <c r="AN51" s="38">
        <f>F51+J51+Q51+X51+AF51</f>
        <v>295</v>
      </c>
    </row>
    <row r="52" spans="1:40" ht="15" customHeight="1">
      <c r="A52" s="49"/>
      <c r="B52" s="38"/>
      <c r="C52" s="38"/>
      <c r="D52" s="38"/>
      <c r="E52" s="39"/>
      <c r="F52" s="40"/>
      <c r="G52" s="38"/>
      <c r="H52" s="38"/>
      <c r="I52" s="38"/>
      <c r="J52" s="38"/>
      <c r="K52" s="38"/>
      <c r="L52" s="38"/>
      <c r="M52" s="38"/>
      <c r="N52" s="38"/>
      <c r="O52" s="38"/>
      <c r="P52" s="51"/>
      <c r="Q52" s="38"/>
      <c r="R52" s="38"/>
      <c r="S52" s="38"/>
      <c r="T52" s="38"/>
      <c r="U52" s="38"/>
      <c r="V52" s="38"/>
      <c r="W52" s="51"/>
      <c r="X52" s="38"/>
      <c r="Y52" s="4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59" s="57" customFormat="1" ht="15" customHeight="1">
      <c r="A53" s="34" t="s">
        <v>62</v>
      </c>
      <c r="B53" s="47">
        <f aca="true" t="shared" si="50" ref="B53:X53">SUM(B54:B54)</f>
        <v>0</v>
      </c>
      <c r="C53" s="47">
        <f t="shared" si="50"/>
        <v>0</v>
      </c>
      <c r="D53" s="47">
        <f t="shared" si="50"/>
        <v>0</v>
      </c>
      <c r="E53" s="47">
        <f t="shared" si="50"/>
        <v>0</v>
      </c>
      <c r="F53" s="47">
        <f t="shared" si="50"/>
        <v>233</v>
      </c>
      <c r="G53" s="47">
        <f t="shared" si="50"/>
        <v>11679</v>
      </c>
      <c r="H53" s="47">
        <f t="shared" si="50"/>
        <v>0</v>
      </c>
      <c r="I53" s="47">
        <f t="shared" si="50"/>
        <v>11679</v>
      </c>
      <c r="J53" s="47">
        <f t="shared" si="50"/>
        <v>0</v>
      </c>
      <c r="K53" s="47">
        <f t="shared" si="50"/>
        <v>0</v>
      </c>
      <c r="L53" s="47">
        <f t="shared" si="50"/>
        <v>0</v>
      </c>
      <c r="M53" s="47">
        <f t="shared" si="50"/>
        <v>0</v>
      </c>
      <c r="N53" s="47">
        <f t="shared" si="50"/>
        <v>379</v>
      </c>
      <c r="O53" s="47">
        <f t="shared" si="50"/>
        <v>0</v>
      </c>
      <c r="P53" s="47">
        <f t="shared" si="50"/>
        <v>379</v>
      </c>
      <c r="Q53" s="47">
        <f t="shared" si="50"/>
        <v>225</v>
      </c>
      <c r="R53" s="47">
        <f t="shared" si="50"/>
        <v>0</v>
      </c>
      <c r="S53" s="47">
        <f t="shared" si="50"/>
        <v>0</v>
      </c>
      <c r="T53" s="47">
        <f t="shared" si="50"/>
        <v>0</v>
      </c>
      <c r="U53" s="47">
        <f t="shared" si="50"/>
        <v>0</v>
      </c>
      <c r="V53" s="47">
        <f t="shared" si="50"/>
        <v>0</v>
      </c>
      <c r="W53" s="47">
        <f t="shared" si="50"/>
        <v>0</v>
      </c>
      <c r="X53" s="47">
        <f t="shared" si="50"/>
        <v>0</v>
      </c>
      <c r="Y53" s="34" t="s">
        <v>62</v>
      </c>
      <c r="Z53" s="47">
        <f aca="true" t="shared" si="51" ref="Z53:AN53">SUM(Z54:Z54)</f>
        <v>0</v>
      </c>
      <c r="AA53" s="47">
        <f t="shared" si="51"/>
        <v>0</v>
      </c>
      <c r="AB53" s="47">
        <f t="shared" si="51"/>
        <v>0</v>
      </c>
      <c r="AC53" s="47">
        <f t="shared" si="51"/>
        <v>0</v>
      </c>
      <c r="AD53" s="47">
        <f t="shared" si="51"/>
        <v>0</v>
      </c>
      <c r="AE53" s="47">
        <f t="shared" si="51"/>
        <v>0</v>
      </c>
      <c r="AF53" s="47">
        <f t="shared" si="51"/>
        <v>0</v>
      </c>
      <c r="AG53" s="47">
        <f t="shared" si="51"/>
        <v>0</v>
      </c>
      <c r="AH53" s="47">
        <f t="shared" si="51"/>
        <v>0</v>
      </c>
      <c r="AI53" s="47">
        <f t="shared" si="51"/>
        <v>0</v>
      </c>
      <c r="AJ53" s="47">
        <f t="shared" si="51"/>
        <v>0</v>
      </c>
      <c r="AK53" s="47">
        <f t="shared" si="51"/>
        <v>12058</v>
      </c>
      <c r="AL53" s="47">
        <f t="shared" si="51"/>
        <v>0</v>
      </c>
      <c r="AM53" s="47">
        <f t="shared" si="51"/>
        <v>12058</v>
      </c>
      <c r="AN53" s="47">
        <f t="shared" si="51"/>
        <v>458</v>
      </c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</row>
    <row r="54" spans="1:40" ht="15" customHeight="1">
      <c r="A54" s="37" t="s">
        <v>15</v>
      </c>
      <c r="B54" s="39"/>
      <c r="C54" s="39"/>
      <c r="D54" s="39"/>
      <c r="E54" s="39">
        <f>SUM(B54:D54)</f>
        <v>0</v>
      </c>
      <c r="F54" s="40">
        <v>233</v>
      </c>
      <c r="G54" s="39">
        <v>11679</v>
      </c>
      <c r="H54" s="39"/>
      <c r="I54" s="38">
        <f>SUM(G54:H54)</f>
        <v>11679</v>
      </c>
      <c r="J54" s="39"/>
      <c r="K54" s="39"/>
      <c r="L54" s="39"/>
      <c r="M54" s="39"/>
      <c r="N54" s="39">
        <v>379</v>
      </c>
      <c r="O54" s="39"/>
      <c r="P54" s="41">
        <f>SUM(K54:O54)</f>
        <v>379</v>
      </c>
      <c r="Q54" s="39">
        <v>225</v>
      </c>
      <c r="R54" s="39"/>
      <c r="S54" s="39"/>
      <c r="T54" s="39"/>
      <c r="U54" s="39"/>
      <c r="V54" s="39"/>
      <c r="W54" s="41">
        <f>SUM(R54:V54)</f>
        <v>0</v>
      </c>
      <c r="X54" s="39"/>
      <c r="Y54" s="37" t="s">
        <v>15</v>
      </c>
      <c r="Z54" s="39"/>
      <c r="AA54" s="39"/>
      <c r="AB54" s="39"/>
      <c r="AC54" s="39"/>
      <c r="AD54" s="39"/>
      <c r="AE54" s="38">
        <f>SUM(Z54:AD54)</f>
        <v>0</v>
      </c>
      <c r="AF54" s="38"/>
      <c r="AG54" s="38">
        <f>B54+Z54</f>
        <v>0</v>
      </c>
      <c r="AH54" s="38">
        <f>K54+R54+AA54</f>
        <v>0</v>
      </c>
      <c r="AI54" s="38">
        <f>L54+S54</f>
        <v>0</v>
      </c>
      <c r="AJ54" s="38">
        <f>M54+T54+AB54</f>
        <v>0</v>
      </c>
      <c r="AK54" s="38">
        <f>C54+G54+N54+U54+AC54</f>
        <v>12058</v>
      </c>
      <c r="AL54" s="38">
        <f>D54+H54+O54+V54+AD54</f>
        <v>0</v>
      </c>
      <c r="AM54" s="38">
        <f>SUM(AG54:AL54)</f>
        <v>12058</v>
      </c>
      <c r="AN54" s="38">
        <f>F54+J54+Q54+X54+AF54</f>
        <v>458</v>
      </c>
    </row>
    <row r="55" spans="1:42" ht="15" customHeight="1">
      <c r="A55" s="37"/>
      <c r="B55" s="39"/>
      <c r="C55" s="39"/>
      <c r="D55" s="39"/>
      <c r="E55" s="39"/>
      <c r="F55" s="40"/>
      <c r="G55" s="39"/>
      <c r="H55" s="39"/>
      <c r="I55" s="38"/>
      <c r="J55" s="39"/>
      <c r="K55" s="39"/>
      <c r="L55" s="39"/>
      <c r="M55" s="39"/>
      <c r="N55" s="39"/>
      <c r="O55" s="39"/>
      <c r="P55" s="41"/>
      <c r="Q55" s="39"/>
      <c r="R55" s="39"/>
      <c r="S55" s="39"/>
      <c r="T55" s="39"/>
      <c r="U55" s="39"/>
      <c r="V55" s="39"/>
      <c r="W55" s="41"/>
      <c r="X55" s="39"/>
      <c r="Y55" s="37"/>
      <c r="Z55" s="39"/>
      <c r="AA55" s="39"/>
      <c r="AB55" s="39"/>
      <c r="AC55" s="39"/>
      <c r="AD55" s="39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59" t="s">
        <v>76</v>
      </c>
      <c r="AP55" s="5">
        <f>SUM(AP9:AP54:AQ9:AQ54)</f>
        <v>12825327</v>
      </c>
    </row>
    <row r="56" spans="1:40" ht="15" customHeight="1">
      <c r="A56" s="37"/>
      <c r="B56" s="39"/>
      <c r="C56" s="39"/>
      <c r="D56" s="39"/>
      <c r="E56" s="39"/>
      <c r="F56" s="40"/>
      <c r="G56" s="39"/>
      <c r="H56" s="39"/>
      <c r="I56" s="38"/>
      <c r="J56" s="39"/>
      <c r="K56" s="39"/>
      <c r="L56" s="39"/>
      <c r="M56" s="39"/>
      <c r="N56" s="39"/>
      <c r="O56" s="39"/>
      <c r="P56" s="41"/>
      <c r="Q56" s="39"/>
      <c r="R56" s="39"/>
      <c r="S56" s="39"/>
      <c r="T56" s="39"/>
      <c r="U56" s="39"/>
      <c r="V56" s="39"/>
      <c r="W56" s="41"/>
      <c r="X56" s="39"/>
      <c r="Y56" s="37"/>
      <c r="Z56" s="39"/>
      <c r="AA56" s="39"/>
      <c r="AB56" s="39"/>
      <c r="AC56" s="39"/>
      <c r="AD56" s="39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ht="15" customHeight="1">
      <c r="A57" s="37"/>
      <c r="B57" s="39"/>
      <c r="C57" s="39"/>
      <c r="D57" s="39"/>
      <c r="E57" s="39"/>
      <c r="F57" s="40"/>
      <c r="G57" s="39"/>
      <c r="H57" s="39"/>
      <c r="I57" s="38"/>
      <c r="J57" s="39"/>
      <c r="K57" s="39"/>
      <c r="L57" s="39"/>
      <c r="M57" s="39"/>
      <c r="N57" s="39"/>
      <c r="O57" s="39"/>
      <c r="P57" s="41"/>
      <c r="Q57" s="39"/>
      <c r="R57" s="39"/>
      <c r="S57" s="39"/>
      <c r="T57" s="39"/>
      <c r="U57" s="39"/>
      <c r="V57" s="39"/>
      <c r="W57" s="41"/>
      <c r="X57" s="39"/>
      <c r="Y57" s="37"/>
      <c r="Z57" s="39"/>
      <c r="AA57" s="39"/>
      <c r="AB57" s="39"/>
      <c r="AC57" s="39"/>
      <c r="AD57" s="39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5" customHeight="1">
      <c r="A58" s="37"/>
      <c r="B58" s="39"/>
      <c r="C58" s="39"/>
      <c r="D58" s="39"/>
      <c r="E58" s="39"/>
      <c r="F58" s="40"/>
      <c r="G58" s="39"/>
      <c r="H58" s="39"/>
      <c r="I58" s="38"/>
      <c r="J58" s="39"/>
      <c r="K58" s="39"/>
      <c r="L58" s="39"/>
      <c r="M58" s="39"/>
      <c r="N58" s="39"/>
      <c r="O58" s="39"/>
      <c r="P58" s="41"/>
      <c r="Q58" s="39"/>
      <c r="R58" s="39"/>
      <c r="S58" s="39"/>
      <c r="T58" s="39"/>
      <c r="U58" s="39"/>
      <c r="V58" s="39"/>
      <c r="W58" s="41"/>
      <c r="X58" s="39"/>
      <c r="Y58" s="37"/>
      <c r="Z58" s="39"/>
      <c r="AA58" s="39"/>
      <c r="AB58" s="39"/>
      <c r="AC58" s="39"/>
      <c r="AD58" s="39"/>
      <c r="AE58" s="38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1:40" ht="15" customHeight="1">
      <c r="A59" s="37"/>
      <c r="B59" s="39"/>
      <c r="C59" s="39"/>
      <c r="D59" s="39"/>
      <c r="E59" s="39"/>
      <c r="F59" s="40"/>
      <c r="G59" s="39"/>
      <c r="H59" s="39"/>
      <c r="I59" s="38"/>
      <c r="J59" s="39"/>
      <c r="K59" s="39"/>
      <c r="L59" s="39"/>
      <c r="M59" s="39"/>
      <c r="N59" s="39"/>
      <c r="O59" s="39"/>
      <c r="P59" s="41"/>
      <c r="Q59" s="39"/>
      <c r="R59" s="39"/>
      <c r="S59" s="39"/>
      <c r="T59" s="39"/>
      <c r="U59" s="39"/>
      <c r="V59" s="39"/>
      <c r="W59" s="41"/>
      <c r="X59" s="39"/>
      <c r="Y59" s="37"/>
      <c r="Z59" s="39"/>
      <c r="AA59" s="39"/>
      <c r="AB59" s="39"/>
      <c r="AC59" s="39"/>
      <c r="AD59" s="39"/>
      <c r="AE59" s="38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1:40" ht="15" customHeight="1">
      <c r="A60" s="37"/>
      <c r="B60" s="39"/>
      <c r="C60" s="39"/>
      <c r="D60" s="39"/>
      <c r="E60" s="39"/>
      <c r="F60" s="40"/>
      <c r="G60" s="39"/>
      <c r="H60" s="39"/>
      <c r="I60" s="38"/>
      <c r="J60" s="39"/>
      <c r="K60" s="39"/>
      <c r="L60" s="39"/>
      <c r="M60" s="39"/>
      <c r="N60" s="39"/>
      <c r="O60" s="39"/>
      <c r="P60" s="41"/>
      <c r="Q60" s="39"/>
      <c r="R60" s="39"/>
      <c r="S60" s="39"/>
      <c r="T60" s="39"/>
      <c r="U60" s="39"/>
      <c r="V60" s="39"/>
      <c r="W60" s="41"/>
      <c r="X60" s="39"/>
      <c r="Y60" s="37"/>
      <c r="Z60" s="39"/>
      <c r="AA60" s="39"/>
      <c r="AB60" s="39"/>
      <c r="AC60" s="39"/>
      <c r="AD60" s="39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0" ht="15" customHeight="1">
      <c r="A61" s="37"/>
      <c r="B61" s="39"/>
      <c r="C61" s="39"/>
      <c r="D61" s="39"/>
      <c r="E61" s="39"/>
      <c r="F61" s="40"/>
      <c r="G61" s="39"/>
      <c r="H61" s="39"/>
      <c r="I61" s="38"/>
      <c r="J61" s="39"/>
      <c r="K61" s="39"/>
      <c r="L61" s="39"/>
      <c r="M61" s="39"/>
      <c r="N61" s="39"/>
      <c r="O61" s="39"/>
      <c r="P61" s="41"/>
      <c r="Q61" s="39"/>
      <c r="R61" s="39"/>
      <c r="S61" s="39"/>
      <c r="T61" s="39"/>
      <c r="U61" s="39"/>
      <c r="V61" s="39"/>
      <c r="W61" s="41"/>
      <c r="X61" s="39"/>
      <c r="Y61" s="37"/>
      <c r="Z61" s="39"/>
      <c r="AA61" s="39"/>
      <c r="AB61" s="39"/>
      <c r="AC61" s="39"/>
      <c r="AD61" s="39"/>
      <c r="AE61" s="38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1:40" ht="15" customHeight="1">
      <c r="A62" s="37"/>
      <c r="B62" s="39"/>
      <c r="C62" s="39"/>
      <c r="D62" s="39"/>
      <c r="E62" s="39"/>
      <c r="F62" s="40"/>
      <c r="G62" s="39"/>
      <c r="H62" s="39"/>
      <c r="I62" s="38"/>
      <c r="J62" s="39"/>
      <c r="K62" s="39"/>
      <c r="L62" s="39"/>
      <c r="M62" s="39"/>
      <c r="N62" s="39"/>
      <c r="O62" s="39"/>
      <c r="P62" s="41"/>
      <c r="Q62" s="39"/>
      <c r="R62" s="39"/>
      <c r="S62" s="39"/>
      <c r="T62" s="39"/>
      <c r="U62" s="39"/>
      <c r="V62" s="39"/>
      <c r="W62" s="41"/>
      <c r="X62" s="39"/>
      <c r="Y62" s="37"/>
      <c r="Z62" s="39"/>
      <c r="AA62" s="39"/>
      <c r="AB62" s="39"/>
      <c r="AC62" s="39"/>
      <c r="AD62" s="39"/>
      <c r="AE62" s="38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1:40" ht="15" customHeight="1">
      <c r="A63" s="37"/>
      <c r="B63" s="39"/>
      <c r="C63" s="39"/>
      <c r="D63" s="39"/>
      <c r="E63" s="39"/>
      <c r="F63" s="40"/>
      <c r="G63" s="39"/>
      <c r="H63" s="39"/>
      <c r="I63" s="38"/>
      <c r="J63" s="39"/>
      <c r="K63" s="39"/>
      <c r="L63" s="39"/>
      <c r="M63" s="39"/>
      <c r="N63" s="39"/>
      <c r="O63" s="39"/>
      <c r="P63" s="41"/>
      <c r="Q63" s="39"/>
      <c r="R63" s="39"/>
      <c r="S63" s="39"/>
      <c r="T63" s="39"/>
      <c r="U63" s="39"/>
      <c r="V63" s="39"/>
      <c r="W63" s="41"/>
      <c r="X63" s="39"/>
      <c r="Y63" s="37"/>
      <c r="Z63" s="39"/>
      <c r="AA63" s="39"/>
      <c r="AB63" s="39"/>
      <c r="AC63" s="39"/>
      <c r="AD63" s="39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1:40" ht="15" customHeight="1">
      <c r="A64" s="37"/>
      <c r="B64" s="39"/>
      <c r="C64" s="39"/>
      <c r="D64" s="39"/>
      <c r="E64" s="39"/>
      <c r="F64" s="40"/>
      <c r="G64" s="39"/>
      <c r="H64" s="39"/>
      <c r="I64" s="38"/>
      <c r="J64" s="39"/>
      <c r="K64" s="39"/>
      <c r="L64" s="39"/>
      <c r="M64" s="39"/>
      <c r="N64" s="39"/>
      <c r="O64" s="39"/>
      <c r="P64" s="41"/>
      <c r="Q64" s="39"/>
      <c r="R64" s="39"/>
      <c r="S64" s="39"/>
      <c r="T64" s="39"/>
      <c r="U64" s="39"/>
      <c r="V64" s="39"/>
      <c r="W64" s="41"/>
      <c r="X64" s="39"/>
      <c r="Y64" s="37"/>
      <c r="Z64" s="39"/>
      <c r="AA64" s="39"/>
      <c r="AB64" s="39"/>
      <c r="AC64" s="39"/>
      <c r="AD64" s="39"/>
      <c r="AE64" s="38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1:40" ht="15" customHeight="1">
      <c r="A65" s="37"/>
      <c r="B65" s="39"/>
      <c r="C65" s="39"/>
      <c r="D65" s="39"/>
      <c r="E65" s="39"/>
      <c r="F65" s="40"/>
      <c r="G65" s="39"/>
      <c r="H65" s="39"/>
      <c r="I65" s="38"/>
      <c r="J65" s="39"/>
      <c r="K65" s="39"/>
      <c r="L65" s="39"/>
      <c r="M65" s="39"/>
      <c r="N65" s="39"/>
      <c r="O65" s="39"/>
      <c r="P65" s="41"/>
      <c r="Q65" s="39"/>
      <c r="R65" s="39"/>
      <c r="S65" s="39"/>
      <c r="T65" s="39"/>
      <c r="U65" s="39"/>
      <c r="V65" s="39"/>
      <c r="W65" s="41"/>
      <c r="X65" s="39"/>
      <c r="Y65" s="37"/>
      <c r="Z65" s="39"/>
      <c r="AA65" s="39"/>
      <c r="AB65" s="39"/>
      <c r="AC65" s="39"/>
      <c r="AD65" s="39"/>
      <c r="AE65" s="38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1:40" ht="15" customHeight="1">
      <c r="A66" s="37"/>
      <c r="B66" s="39"/>
      <c r="C66" s="39"/>
      <c r="D66" s="39"/>
      <c r="E66" s="39"/>
      <c r="F66" s="40"/>
      <c r="G66" s="39"/>
      <c r="H66" s="39"/>
      <c r="I66" s="38"/>
      <c r="J66" s="39"/>
      <c r="K66" s="39"/>
      <c r="L66" s="39"/>
      <c r="M66" s="39"/>
      <c r="N66" s="39"/>
      <c r="O66" s="39"/>
      <c r="P66" s="41"/>
      <c r="Q66" s="39"/>
      <c r="R66" s="39"/>
      <c r="S66" s="39"/>
      <c r="T66" s="39"/>
      <c r="U66" s="39"/>
      <c r="V66" s="39"/>
      <c r="W66" s="41"/>
      <c r="X66" s="39"/>
      <c r="Y66" s="37"/>
      <c r="Z66" s="39"/>
      <c r="AA66" s="39"/>
      <c r="AB66" s="39"/>
      <c r="AC66" s="39"/>
      <c r="AD66" s="39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1:40" ht="15" customHeight="1">
      <c r="A67" s="37"/>
      <c r="B67" s="39"/>
      <c r="C67" s="39"/>
      <c r="D67" s="39"/>
      <c r="E67" s="39"/>
      <c r="F67" s="40"/>
      <c r="G67" s="39"/>
      <c r="H67" s="39"/>
      <c r="I67" s="38"/>
      <c r="J67" s="39"/>
      <c r="K67" s="39"/>
      <c r="L67" s="39"/>
      <c r="M67" s="39"/>
      <c r="N67" s="39"/>
      <c r="O67" s="39"/>
      <c r="P67" s="41"/>
      <c r="Q67" s="39"/>
      <c r="R67" s="39"/>
      <c r="S67" s="39"/>
      <c r="T67" s="39"/>
      <c r="U67" s="39"/>
      <c r="V67" s="39"/>
      <c r="W67" s="41"/>
      <c r="X67" s="39"/>
      <c r="Y67" s="37"/>
      <c r="Z67" s="39"/>
      <c r="AA67" s="39"/>
      <c r="AB67" s="39"/>
      <c r="AC67" s="39"/>
      <c r="AD67" s="39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1:40" ht="15" customHeight="1">
      <c r="A68" s="37"/>
      <c r="B68" s="39"/>
      <c r="C68" s="39"/>
      <c r="D68" s="39"/>
      <c r="E68" s="39"/>
      <c r="F68" s="40"/>
      <c r="G68" s="39"/>
      <c r="H68" s="39"/>
      <c r="I68" s="38"/>
      <c r="J68" s="39"/>
      <c r="K68" s="39"/>
      <c r="L68" s="39"/>
      <c r="M68" s="39"/>
      <c r="N68" s="39"/>
      <c r="O68" s="39"/>
      <c r="P68" s="41"/>
      <c r="Q68" s="39"/>
      <c r="R68" s="39"/>
      <c r="S68" s="39"/>
      <c r="T68" s="39"/>
      <c r="U68" s="39"/>
      <c r="V68" s="39"/>
      <c r="W68" s="41"/>
      <c r="X68" s="39"/>
      <c r="Y68" s="37"/>
      <c r="Z68" s="39"/>
      <c r="AA68" s="39"/>
      <c r="AB68" s="39"/>
      <c r="AC68" s="39"/>
      <c r="AD68" s="39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1:40" ht="15" customHeight="1">
      <c r="A69" s="37"/>
      <c r="B69" s="39"/>
      <c r="C69" s="39"/>
      <c r="D69" s="39"/>
      <c r="E69" s="39"/>
      <c r="F69" s="40"/>
      <c r="G69" s="39"/>
      <c r="H69" s="39"/>
      <c r="I69" s="38"/>
      <c r="J69" s="39"/>
      <c r="K69" s="39"/>
      <c r="L69" s="39"/>
      <c r="M69" s="39"/>
      <c r="N69" s="39"/>
      <c r="O69" s="39"/>
      <c r="P69" s="41"/>
      <c r="Q69" s="39"/>
      <c r="R69" s="39"/>
      <c r="S69" s="39"/>
      <c r="T69" s="39"/>
      <c r="U69" s="39"/>
      <c r="V69" s="39"/>
      <c r="W69" s="41"/>
      <c r="X69" s="39"/>
      <c r="Y69" s="37"/>
      <c r="Z69" s="39"/>
      <c r="AA69" s="39"/>
      <c r="AB69" s="39"/>
      <c r="AC69" s="39"/>
      <c r="AD69" s="39"/>
      <c r="AE69" s="38"/>
      <c r="AF69" s="38"/>
      <c r="AG69" s="38"/>
      <c r="AH69" s="38"/>
      <c r="AI69" s="38"/>
      <c r="AJ69" s="38"/>
      <c r="AK69" s="38"/>
      <c r="AL69" s="38"/>
      <c r="AM69" s="38"/>
      <c r="AN69" s="38"/>
    </row>
    <row r="70" spans="1:40" ht="15" customHeight="1">
      <c r="A70" s="37"/>
      <c r="B70" s="39"/>
      <c r="C70" s="39"/>
      <c r="D70" s="39"/>
      <c r="E70" s="39"/>
      <c r="F70" s="40"/>
      <c r="G70" s="39"/>
      <c r="H70" s="39"/>
      <c r="I70" s="38"/>
      <c r="J70" s="39"/>
      <c r="K70" s="39"/>
      <c r="L70" s="39"/>
      <c r="M70" s="39"/>
      <c r="N70" s="39"/>
      <c r="O70" s="39"/>
      <c r="P70" s="41"/>
      <c r="Q70" s="39"/>
      <c r="R70" s="39"/>
      <c r="S70" s="39"/>
      <c r="T70" s="39"/>
      <c r="U70" s="39"/>
      <c r="V70" s="39"/>
      <c r="W70" s="41"/>
      <c r="X70" s="39"/>
      <c r="Y70" s="37"/>
      <c r="Z70" s="39"/>
      <c r="AA70" s="39"/>
      <c r="AB70" s="39"/>
      <c r="AC70" s="39"/>
      <c r="AD70" s="39"/>
      <c r="AE70" s="38"/>
      <c r="AF70" s="38"/>
      <c r="AG70" s="38"/>
      <c r="AH70" s="38"/>
      <c r="AI70" s="38"/>
      <c r="AJ70" s="38"/>
      <c r="AK70" s="38"/>
      <c r="AL70" s="38"/>
      <c r="AM70" s="38"/>
      <c r="AN70" s="38"/>
    </row>
    <row r="71" spans="1:40" ht="15" customHeight="1">
      <c r="A71" s="37"/>
      <c r="B71" s="39"/>
      <c r="C71" s="39"/>
      <c r="D71" s="39"/>
      <c r="E71" s="39"/>
      <c r="F71" s="40"/>
      <c r="G71" s="39"/>
      <c r="H71" s="39"/>
      <c r="I71" s="38"/>
      <c r="J71" s="39"/>
      <c r="K71" s="39"/>
      <c r="L71" s="39"/>
      <c r="M71" s="39"/>
      <c r="N71" s="39"/>
      <c r="O71" s="39"/>
      <c r="P71" s="41"/>
      <c r="Q71" s="39"/>
      <c r="R71" s="39"/>
      <c r="S71" s="39"/>
      <c r="T71" s="39"/>
      <c r="U71" s="39"/>
      <c r="V71" s="39"/>
      <c r="W71" s="41"/>
      <c r="X71" s="39"/>
      <c r="Y71" s="37"/>
      <c r="Z71" s="39"/>
      <c r="AA71" s="39"/>
      <c r="AB71" s="39"/>
      <c r="AC71" s="39"/>
      <c r="AD71" s="39"/>
      <c r="AE71" s="38"/>
      <c r="AF71" s="38"/>
      <c r="AG71" s="38"/>
      <c r="AH71" s="38"/>
      <c r="AI71" s="38"/>
      <c r="AJ71" s="38"/>
      <c r="AK71" s="38"/>
      <c r="AL71" s="38"/>
      <c r="AM71" s="38"/>
      <c r="AN71" s="38"/>
    </row>
    <row r="72" spans="1:40" ht="15" customHeight="1">
      <c r="A72" s="37"/>
      <c r="B72" s="39"/>
      <c r="C72" s="39"/>
      <c r="D72" s="39"/>
      <c r="E72" s="39"/>
      <c r="F72" s="40"/>
      <c r="G72" s="39"/>
      <c r="H72" s="39"/>
      <c r="I72" s="38"/>
      <c r="J72" s="39"/>
      <c r="K72" s="39"/>
      <c r="L72" s="39"/>
      <c r="M72" s="39"/>
      <c r="N72" s="39"/>
      <c r="O72" s="39"/>
      <c r="P72" s="41"/>
      <c r="Q72" s="39"/>
      <c r="R72" s="39"/>
      <c r="S72" s="39"/>
      <c r="T72" s="39"/>
      <c r="U72" s="39"/>
      <c r="V72" s="39"/>
      <c r="W72" s="41"/>
      <c r="X72" s="39"/>
      <c r="Y72" s="37"/>
      <c r="Z72" s="39"/>
      <c r="AA72" s="39"/>
      <c r="AB72" s="39"/>
      <c r="AC72" s="39"/>
      <c r="AD72" s="39"/>
      <c r="AE72" s="38"/>
      <c r="AF72" s="38"/>
      <c r="AG72" s="38"/>
      <c r="AH72" s="38"/>
      <c r="AI72" s="38"/>
      <c r="AJ72" s="38"/>
      <c r="AK72" s="38"/>
      <c r="AL72" s="38"/>
      <c r="AM72" s="38"/>
      <c r="AN72" s="38"/>
    </row>
    <row r="73" spans="1:40" ht="15" customHeight="1">
      <c r="A73" s="37"/>
      <c r="B73" s="39"/>
      <c r="C73" s="39"/>
      <c r="D73" s="39"/>
      <c r="E73" s="39"/>
      <c r="F73" s="40"/>
      <c r="G73" s="39"/>
      <c r="H73" s="39"/>
      <c r="I73" s="38"/>
      <c r="J73" s="39"/>
      <c r="K73" s="39"/>
      <c r="L73" s="39"/>
      <c r="M73" s="39"/>
      <c r="N73" s="39"/>
      <c r="O73" s="39"/>
      <c r="P73" s="41"/>
      <c r="Q73" s="39"/>
      <c r="R73" s="39"/>
      <c r="S73" s="39"/>
      <c r="T73" s="39"/>
      <c r="U73" s="39"/>
      <c r="V73" s="39"/>
      <c r="W73" s="41"/>
      <c r="X73" s="39"/>
      <c r="Y73" s="37"/>
      <c r="Z73" s="39"/>
      <c r="AA73" s="39"/>
      <c r="AB73" s="39"/>
      <c r="AC73" s="39"/>
      <c r="AD73" s="39"/>
      <c r="AE73" s="38"/>
      <c r="AF73" s="38"/>
      <c r="AG73" s="38"/>
      <c r="AH73" s="38"/>
      <c r="AI73" s="38"/>
      <c r="AJ73" s="38"/>
      <c r="AK73" s="38"/>
      <c r="AL73" s="38"/>
      <c r="AM73" s="38"/>
      <c r="AN73" s="38"/>
    </row>
    <row r="74" spans="1:40" ht="15" customHeight="1">
      <c r="A74" s="37"/>
      <c r="B74" s="39"/>
      <c r="C74" s="39"/>
      <c r="D74" s="39"/>
      <c r="E74" s="39"/>
      <c r="F74" s="40"/>
      <c r="G74" s="39"/>
      <c r="H74" s="39"/>
      <c r="I74" s="38"/>
      <c r="J74" s="39"/>
      <c r="K74" s="39"/>
      <c r="L74" s="39"/>
      <c r="M74" s="39"/>
      <c r="N74" s="39"/>
      <c r="O74" s="39"/>
      <c r="P74" s="41"/>
      <c r="Q74" s="39"/>
      <c r="R74" s="39"/>
      <c r="S74" s="39"/>
      <c r="T74" s="39"/>
      <c r="U74" s="39"/>
      <c r="V74" s="39"/>
      <c r="W74" s="41"/>
      <c r="X74" s="39"/>
      <c r="Y74" s="37"/>
      <c r="Z74" s="39"/>
      <c r="AA74" s="39"/>
      <c r="AB74" s="39"/>
      <c r="AC74" s="39"/>
      <c r="AD74" s="39"/>
      <c r="AE74" s="38"/>
      <c r="AF74" s="38"/>
      <c r="AG74" s="38"/>
      <c r="AH74" s="38"/>
      <c r="AI74" s="38"/>
      <c r="AJ74" s="38"/>
      <c r="AK74" s="38"/>
      <c r="AL74" s="38"/>
      <c r="AM74" s="38"/>
      <c r="AN74" s="38"/>
    </row>
    <row r="75" spans="1:40" ht="15" customHeight="1">
      <c r="A75" s="37"/>
      <c r="B75" s="39"/>
      <c r="C75" s="39"/>
      <c r="D75" s="39"/>
      <c r="E75" s="39"/>
      <c r="F75" s="40"/>
      <c r="G75" s="39"/>
      <c r="H75" s="39"/>
      <c r="I75" s="38"/>
      <c r="J75" s="39"/>
      <c r="K75" s="39"/>
      <c r="L75" s="39"/>
      <c r="M75" s="39"/>
      <c r="N75" s="39"/>
      <c r="O75" s="39"/>
      <c r="P75" s="41"/>
      <c r="Q75" s="39"/>
      <c r="R75" s="39"/>
      <c r="S75" s="39"/>
      <c r="T75" s="39"/>
      <c r="U75" s="39"/>
      <c r="V75" s="39"/>
      <c r="W75" s="41"/>
      <c r="X75" s="39"/>
      <c r="Y75" s="37"/>
      <c r="Z75" s="39"/>
      <c r="AA75" s="39"/>
      <c r="AB75" s="39"/>
      <c r="AC75" s="39"/>
      <c r="AD75" s="39"/>
      <c r="AE75" s="38"/>
      <c r="AF75" s="38"/>
      <c r="AG75" s="38"/>
      <c r="AH75" s="38"/>
      <c r="AI75" s="38"/>
      <c r="AJ75" s="38"/>
      <c r="AK75" s="38"/>
      <c r="AL75" s="38"/>
      <c r="AM75" s="38"/>
      <c r="AN75" s="38"/>
    </row>
    <row r="76" spans="1:40" ht="15" customHeight="1">
      <c r="A76" s="37"/>
      <c r="B76" s="39"/>
      <c r="C76" s="39"/>
      <c r="D76" s="39"/>
      <c r="E76" s="39"/>
      <c r="F76" s="40"/>
      <c r="G76" s="39"/>
      <c r="H76" s="39"/>
      <c r="I76" s="38"/>
      <c r="J76" s="39"/>
      <c r="K76" s="39"/>
      <c r="L76" s="39"/>
      <c r="M76" s="39"/>
      <c r="N76" s="39"/>
      <c r="O76" s="39"/>
      <c r="P76" s="41"/>
      <c r="Q76" s="39"/>
      <c r="R76" s="39"/>
      <c r="S76" s="39"/>
      <c r="T76" s="39"/>
      <c r="U76" s="39"/>
      <c r="V76" s="39"/>
      <c r="W76" s="41"/>
      <c r="X76" s="39"/>
      <c r="Y76" s="37"/>
      <c r="Z76" s="39"/>
      <c r="AA76" s="39"/>
      <c r="AB76" s="39"/>
      <c r="AC76" s="39"/>
      <c r="AD76" s="39"/>
      <c r="AE76" s="38"/>
      <c r="AF76" s="38"/>
      <c r="AG76" s="38"/>
      <c r="AH76" s="38"/>
      <c r="AI76" s="38"/>
      <c r="AJ76" s="38"/>
      <c r="AK76" s="38"/>
      <c r="AL76" s="38"/>
      <c r="AM76" s="38"/>
      <c r="AN76" s="38"/>
    </row>
    <row r="77" spans="1:40" ht="15" customHeight="1">
      <c r="A77" s="37"/>
      <c r="B77" s="39"/>
      <c r="C77" s="39"/>
      <c r="D77" s="39"/>
      <c r="E77" s="39"/>
      <c r="F77" s="40"/>
      <c r="G77" s="39"/>
      <c r="H77" s="39"/>
      <c r="I77" s="38"/>
      <c r="J77" s="39"/>
      <c r="K77" s="39"/>
      <c r="L77" s="39"/>
      <c r="M77" s="39"/>
      <c r="N77" s="39"/>
      <c r="O77" s="39"/>
      <c r="P77" s="41"/>
      <c r="Q77" s="39"/>
      <c r="R77" s="39"/>
      <c r="S77" s="39"/>
      <c r="T77" s="39"/>
      <c r="U77" s="39"/>
      <c r="V77" s="39"/>
      <c r="W77" s="41"/>
      <c r="X77" s="39"/>
      <c r="Y77" s="37"/>
      <c r="Z77" s="39"/>
      <c r="AA77" s="39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1:40" ht="15" customHeight="1">
      <c r="A78" s="37"/>
      <c r="B78" s="39"/>
      <c r="C78" s="39"/>
      <c r="D78" s="39"/>
      <c r="E78" s="39"/>
      <c r="F78" s="40"/>
      <c r="G78" s="39"/>
      <c r="H78" s="39"/>
      <c r="I78" s="38"/>
      <c r="J78" s="39"/>
      <c r="K78" s="39"/>
      <c r="L78" s="39"/>
      <c r="M78" s="39"/>
      <c r="N78" s="39"/>
      <c r="O78" s="39"/>
      <c r="P78" s="41"/>
      <c r="Q78" s="39"/>
      <c r="R78" s="39"/>
      <c r="S78" s="39"/>
      <c r="T78" s="39"/>
      <c r="U78" s="39"/>
      <c r="V78" s="39"/>
      <c r="W78" s="41"/>
      <c r="X78" s="39"/>
      <c r="Y78" s="37"/>
      <c r="Z78" s="39"/>
      <c r="AA78" s="39"/>
      <c r="AB78" s="39"/>
      <c r="AC78" s="39"/>
      <c r="AD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</row>
    <row r="79" spans="1:40" ht="15" customHeight="1">
      <c r="A79" s="60"/>
      <c r="B79" s="38"/>
      <c r="C79" s="38"/>
      <c r="D79" s="38"/>
      <c r="E79" s="38"/>
      <c r="F79" s="61"/>
      <c r="G79" s="38"/>
      <c r="H79" s="38"/>
      <c r="I79" s="38"/>
      <c r="J79" s="38"/>
      <c r="K79" s="38"/>
      <c r="L79" s="38"/>
      <c r="M79" s="38"/>
      <c r="N79" s="38"/>
      <c r="O79" s="38"/>
      <c r="P79" s="51"/>
      <c r="Q79" s="38"/>
      <c r="R79" s="38"/>
      <c r="S79" s="38"/>
      <c r="T79" s="38"/>
      <c r="U79" s="38"/>
      <c r="V79" s="38"/>
      <c r="W79" s="51"/>
      <c r="X79" s="38"/>
      <c r="Y79" s="60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</row>
    <row r="80" spans="1:40" ht="15" customHeight="1">
      <c r="A80" s="62" t="s">
        <v>16</v>
      </c>
      <c r="B80" s="63">
        <f aca="true" t="shared" si="52" ref="B80:X80">B10+B13+B25+B35+B38+B47+B50+B53</f>
        <v>26234613</v>
      </c>
      <c r="C80" s="63">
        <f t="shared" si="52"/>
        <v>84925189</v>
      </c>
      <c r="D80" s="63">
        <f t="shared" si="52"/>
        <v>3996</v>
      </c>
      <c r="E80" s="63">
        <f t="shared" si="52"/>
        <v>111163798</v>
      </c>
      <c r="F80" s="63">
        <f t="shared" si="52"/>
        <v>14219364</v>
      </c>
      <c r="G80" s="63">
        <f t="shared" si="52"/>
        <v>296266</v>
      </c>
      <c r="H80" s="63">
        <f t="shared" si="52"/>
        <v>0</v>
      </c>
      <c r="I80" s="63">
        <f t="shared" si="52"/>
        <v>296266</v>
      </c>
      <c r="J80" s="63">
        <f t="shared" si="52"/>
        <v>26347</v>
      </c>
      <c r="K80" s="63">
        <f t="shared" si="52"/>
        <v>7120898</v>
      </c>
      <c r="L80" s="63">
        <f t="shared" si="52"/>
        <v>10517</v>
      </c>
      <c r="M80" s="63">
        <f t="shared" si="52"/>
        <v>1293447</v>
      </c>
      <c r="N80" s="63">
        <f t="shared" si="52"/>
        <v>938141</v>
      </c>
      <c r="O80" s="63">
        <f t="shared" si="52"/>
        <v>3372285</v>
      </c>
      <c r="P80" s="63">
        <f t="shared" si="52"/>
        <v>12735288</v>
      </c>
      <c r="Q80" s="63">
        <f t="shared" si="52"/>
        <v>1048253</v>
      </c>
      <c r="R80" s="63">
        <f t="shared" si="52"/>
        <v>148172</v>
      </c>
      <c r="S80" s="63">
        <f t="shared" si="52"/>
        <v>1465</v>
      </c>
      <c r="T80" s="63">
        <f t="shared" si="52"/>
        <v>12535</v>
      </c>
      <c r="U80" s="63">
        <f t="shared" si="52"/>
        <v>78335</v>
      </c>
      <c r="V80" s="63">
        <f t="shared" si="52"/>
        <v>124</v>
      </c>
      <c r="W80" s="63">
        <f t="shared" si="52"/>
        <v>240631</v>
      </c>
      <c r="X80" s="63">
        <f t="shared" si="52"/>
        <v>86392</v>
      </c>
      <c r="Y80" s="62" t="s">
        <v>16</v>
      </c>
      <c r="Z80" s="63">
        <f aca="true" t="shared" si="53" ref="Z80:AN80">Z10+Z13+Z25+Z35+Z38+Z47+Z50+Z53</f>
        <v>185287</v>
      </c>
      <c r="AA80" s="63">
        <f t="shared" si="53"/>
        <v>0</v>
      </c>
      <c r="AB80" s="63">
        <f t="shared" si="53"/>
        <v>4711</v>
      </c>
      <c r="AC80" s="63">
        <f t="shared" si="53"/>
        <v>2052</v>
      </c>
      <c r="AD80" s="63">
        <f t="shared" si="53"/>
        <v>10622</v>
      </c>
      <c r="AE80" s="63">
        <f t="shared" si="53"/>
        <v>202672</v>
      </c>
      <c r="AF80" s="63">
        <f t="shared" si="53"/>
        <v>11499</v>
      </c>
      <c r="AG80" s="63">
        <f t="shared" si="53"/>
        <v>26419900</v>
      </c>
      <c r="AH80" s="63">
        <f t="shared" si="53"/>
        <v>7269070</v>
      </c>
      <c r="AI80" s="63">
        <f t="shared" si="53"/>
        <v>11982</v>
      </c>
      <c r="AJ80" s="63">
        <f t="shared" si="53"/>
        <v>1310693</v>
      </c>
      <c r="AK80" s="63">
        <f t="shared" si="53"/>
        <v>86239983</v>
      </c>
      <c r="AL80" s="63">
        <f t="shared" si="53"/>
        <v>3387027</v>
      </c>
      <c r="AM80" s="63">
        <f t="shared" si="53"/>
        <v>124638655</v>
      </c>
      <c r="AN80" s="63">
        <f t="shared" si="53"/>
        <v>15391855</v>
      </c>
    </row>
    <row r="81" spans="1:40" s="2" customFormat="1" ht="14.25" customHeight="1" thickBot="1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</row>
    <row r="82" spans="1:19" ht="20.25" customHeight="1">
      <c r="A82" s="66" t="s">
        <v>88</v>
      </c>
      <c r="B82" s="67"/>
      <c r="H82" s="12"/>
      <c r="N82" s="12"/>
      <c r="O82" s="12"/>
      <c r="P82" s="68"/>
      <c r="Q82" s="12"/>
      <c r="R82" s="12"/>
      <c r="S82" s="12"/>
    </row>
    <row r="83" spans="1:16" s="2" customFormat="1" ht="18" customHeight="1">
      <c r="A83" s="69" t="s">
        <v>89</v>
      </c>
      <c r="B83" s="70"/>
      <c r="F83" s="3"/>
      <c r="P83" s="71"/>
    </row>
    <row r="84" spans="1:16" s="2" customFormat="1" ht="18" customHeight="1">
      <c r="A84" s="66"/>
      <c r="B84" s="70"/>
      <c r="F84" s="3"/>
      <c r="P84" s="71"/>
    </row>
    <row r="85" spans="1:16" s="73" customFormat="1" ht="18" customHeight="1">
      <c r="A85" s="72"/>
      <c r="F85" s="74"/>
      <c r="P85" s="75"/>
    </row>
    <row r="86" spans="1:16" s="73" customFormat="1" ht="15" customHeight="1">
      <c r="A86" s="72"/>
      <c r="F86" s="74"/>
      <c r="P86" s="75"/>
    </row>
    <row r="87" spans="1:16" s="73" customFormat="1" ht="15" customHeight="1">
      <c r="A87" s="72"/>
      <c r="F87" s="74"/>
      <c r="P87" s="75"/>
    </row>
    <row r="88" ht="15" customHeight="1">
      <c r="A88" s="76"/>
    </row>
    <row r="89" ht="15" customHeight="1">
      <c r="A89" s="76"/>
    </row>
    <row r="90" ht="15" customHeight="1">
      <c r="A90" s="76"/>
    </row>
    <row r="91" ht="15" customHeight="1">
      <c r="A91" s="76"/>
    </row>
    <row r="92" ht="15" customHeight="1">
      <c r="A92" s="76"/>
    </row>
    <row r="93" ht="15" customHeight="1">
      <c r="A93" s="76"/>
    </row>
    <row r="94" ht="15" customHeight="1">
      <c r="A94" s="76"/>
    </row>
    <row r="95" ht="15" customHeight="1">
      <c r="A95" s="76"/>
    </row>
    <row r="96" ht="15" customHeight="1">
      <c r="A96" s="76"/>
    </row>
    <row r="97" ht="15" customHeight="1">
      <c r="A97" s="76"/>
    </row>
    <row r="98" ht="15" customHeight="1">
      <c r="A98" s="76"/>
    </row>
    <row r="99" ht="15" customHeight="1">
      <c r="A99" s="76"/>
    </row>
    <row r="100" ht="15" customHeight="1">
      <c r="A100" s="76"/>
    </row>
    <row r="101" ht="15.75">
      <c r="A101" s="76"/>
    </row>
    <row r="102" ht="15.75">
      <c r="A102" s="76"/>
    </row>
    <row r="103" ht="15.75">
      <c r="A103" s="76"/>
    </row>
    <row r="104" ht="15.75">
      <c r="A104" s="76"/>
    </row>
    <row r="105" ht="15.75">
      <c r="A105" s="76"/>
    </row>
    <row r="106" ht="15.75">
      <c r="A106" s="76"/>
    </row>
    <row r="107" ht="15.75">
      <c r="A107" s="76"/>
    </row>
    <row r="108" ht="15.75">
      <c r="A108" s="76"/>
    </row>
    <row r="109" ht="15.75">
      <c r="A109" s="76"/>
    </row>
    <row r="110" ht="15.75">
      <c r="A110" s="76"/>
    </row>
    <row r="111" ht="15.75">
      <c r="A111" s="76"/>
    </row>
    <row r="112" ht="15.75">
      <c r="A112" s="76"/>
    </row>
    <row r="113" ht="15.75">
      <c r="A113" s="76"/>
    </row>
    <row r="114" ht="15.75">
      <c r="A114" s="76"/>
    </row>
    <row r="115" ht="15.75">
      <c r="A115" s="76"/>
    </row>
    <row r="116" ht="15.75">
      <c r="A116" s="76"/>
    </row>
    <row r="117" ht="15.75">
      <c r="A117" s="76"/>
    </row>
    <row r="169" ht="14.25" customHeight="1"/>
  </sheetData>
  <mergeCells count="11">
    <mergeCell ref="Z7:AF7"/>
    <mergeCell ref="A3:X3"/>
    <mergeCell ref="Y3:AN3"/>
    <mergeCell ref="B6:J6"/>
    <mergeCell ref="K6:X6"/>
    <mergeCell ref="Z6:AF6"/>
    <mergeCell ref="AG6:AN7"/>
    <mergeCell ref="B7:F7"/>
    <mergeCell ref="G7:J7"/>
    <mergeCell ref="K7:Q7"/>
    <mergeCell ref="R7:X7"/>
  </mergeCells>
  <printOptions horizontalCentered="1"/>
  <pageMargins left="0.3937007874015748" right="0.4724409448818898" top="0.4330708661417323" bottom="0.3937007874015748" header="0" footer="0"/>
  <pageSetup fitToWidth="4" horizontalDpi="300" verticalDpi="300" orientation="portrait" pageOrder="overThenDown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117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X3"/>
    </sheetView>
  </sheetViews>
  <sheetFormatPr defaultColWidth="11.77734375" defaultRowHeight="15.75"/>
  <cols>
    <col min="1" max="1" width="26.5546875" style="77" customWidth="1"/>
    <col min="2" max="2" width="10.99609375" style="5" customWidth="1"/>
    <col min="3" max="3" width="11.99609375" style="5" customWidth="1"/>
    <col min="4" max="4" width="7.77734375" style="5" customWidth="1"/>
    <col min="5" max="5" width="12.3359375" style="5" customWidth="1"/>
    <col min="6" max="6" width="9.6640625" style="10" customWidth="1"/>
    <col min="7" max="7" width="10.5546875" style="5" customWidth="1"/>
    <col min="8" max="8" width="7.77734375" style="5" customWidth="1"/>
    <col min="9" max="9" width="12.10546875" style="5" customWidth="1"/>
    <col min="10" max="10" width="11.3359375" style="5" customWidth="1"/>
    <col min="11" max="11" width="10.3359375" style="5" customWidth="1"/>
    <col min="12" max="12" width="7.10546875" style="5" customWidth="1"/>
    <col min="13" max="13" width="9.77734375" style="5" customWidth="1"/>
    <col min="14" max="14" width="10.4453125" style="5" customWidth="1"/>
    <col min="15" max="15" width="8.6640625" style="5" customWidth="1"/>
    <col min="16" max="16" width="11.4453125" style="6" customWidth="1"/>
    <col min="17" max="17" width="10.4453125" style="5" customWidth="1"/>
    <col min="18" max="18" width="8.3359375" style="5" customWidth="1"/>
    <col min="19" max="19" width="5.3359375" style="5" customWidth="1"/>
    <col min="20" max="20" width="8.3359375" style="5" customWidth="1"/>
    <col min="21" max="21" width="10.88671875" style="5" customWidth="1"/>
    <col min="22" max="22" width="5.88671875" style="5" customWidth="1"/>
    <col min="23" max="23" width="11.4453125" style="5" customWidth="1"/>
    <col min="24" max="24" width="9.4453125" style="5" customWidth="1"/>
    <col min="25" max="25" width="26.5546875" style="5" customWidth="1"/>
    <col min="26" max="26" width="12.77734375" style="5" customWidth="1"/>
    <col min="27" max="27" width="12.88671875" style="5" customWidth="1"/>
    <col min="28" max="28" width="12.77734375" style="5" customWidth="1"/>
    <col min="29" max="29" width="12.99609375" style="5" customWidth="1"/>
    <col min="30" max="30" width="12.77734375" style="5" customWidth="1"/>
    <col min="31" max="31" width="13.4453125" style="5" customWidth="1"/>
    <col min="32" max="32" width="15.3359375" style="5" customWidth="1"/>
    <col min="33" max="33" width="13.3359375" style="5" customWidth="1"/>
    <col min="34" max="40" width="14.99609375" style="5" customWidth="1"/>
    <col min="41" max="16384" width="11.77734375" style="5" customWidth="1"/>
  </cols>
  <sheetData>
    <row r="2" spans="1:40" s="2" customFormat="1" ht="21.75" customHeight="1">
      <c r="A2" s="1" t="s">
        <v>35</v>
      </c>
      <c r="F2" s="3"/>
      <c r="K2" s="4"/>
      <c r="L2" s="5"/>
      <c r="M2" s="5"/>
      <c r="N2" s="5"/>
      <c r="O2" s="5"/>
      <c r="P2" s="6"/>
      <c r="Q2" s="5"/>
      <c r="R2" s="1"/>
      <c r="S2" s="7"/>
      <c r="X2" s="8" t="s">
        <v>63</v>
      </c>
      <c r="Y2" s="1" t="s">
        <v>64</v>
      </c>
      <c r="AN2" s="8" t="s">
        <v>65</v>
      </c>
    </row>
    <row r="3" spans="1:40" s="2" customFormat="1" ht="37.5" customHeight="1">
      <c r="A3" s="79" t="s">
        <v>92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79" t="s">
        <v>85</v>
      </c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1:40" s="2" customFormat="1" ht="23.25" customHeight="1" thickBot="1">
      <c r="A4" s="9" t="s">
        <v>0</v>
      </c>
      <c r="B4" s="5"/>
      <c r="C4" s="5"/>
      <c r="D4" s="5"/>
      <c r="E4" s="5"/>
      <c r="F4" s="10"/>
      <c r="G4" s="11"/>
      <c r="H4" s="5"/>
      <c r="I4" s="5"/>
      <c r="J4" s="5"/>
      <c r="K4" s="5"/>
      <c r="L4" s="5"/>
      <c r="M4" s="12"/>
      <c r="N4" s="5"/>
      <c r="O4" s="5"/>
      <c r="P4" s="6"/>
      <c r="Q4" s="13"/>
      <c r="R4" s="14"/>
      <c r="S4" s="5"/>
      <c r="T4" s="5"/>
      <c r="U4" s="5"/>
      <c r="V4" s="5"/>
      <c r="W4" s="5"/>
      <c r="X4" s="15" t="s">
        <v>23</v>
      </c>
      <c r="Y4" s="15"/>
      <c r="AN4" s="15" t="s">
        <v>23</v>
      </c>
    </row>
    <row r="5" spans="1:40" s="21" customFormat="1" ht="21.75" customHeight="1">
      <c r="A5" s="16"/>
      <c r="B5" s="17"/>
      <c r="C5" s="18"/>
      <c r="D5" s="18"/>
      <c r="E5" s="18"/>
      <c r="F5" s="18"/>
      <c r="G5" s="19" t="s">
        <v>49</v>
      </c>
      <c r="H5" s="18"/>
      <c r="I5" s="18"/>
      <c r="J5" s="18"/>
      <c r="K5" s="18"/>
      <c r="L5" s="18"/>
      <c r="M5" s="18"/>
      <c r="N5" s="19" t="s">
        <v>50</v>
      </c>
      <c r="O5" s="18"/>
      <c r="P5" s="18"/>
      <c r="Q5" s="18"/>
      <c r="R5" s="18"/>
      <c r="S5" s="18"/>
      <c r="T5" s="18"/>
      <c r="U5" s="19" t="s">
        <v>51</v>
      </c>
      <c r="V5" s="18"/>
      <c r="W5" s="18"/>
      <c r="X5" s="18"/>
      <c r="Y5" s="20"/>
      <c r="Z5" s="18"/>
      <c r="AA5" s="18"/>
      <c r="AB5" s="18"/>
      <c r="AC5" s="19" t="s">
        <v>49</v>
      </c>
      <c r="AD5" s="18"/>
      <c r="AE5" s="18"/>
      <c r="AF5" s="18"/>
      <c r="AG5" s="18"/>
      <c r="AH5" s="19" t="s">
        <v>50</v>
      </c>
      <c r="AI5" s="18"/>
      <c r="AJ5" s="18"/>
      <c r="AK5" s="18"/>
      <c r="AL5" s="19" t="s">
        <v>51</v>
      </c>
      <c r="AM5" s="18"/>
      <c r="AN5" s="18"/>
    </row>
    <row r="6" spans="1:40" s="21" customFormat="1" ht="21.75" customHeight="1">
      <c r="A6" s="22"/>
      <c r="B6" s="81" t="s">
        <v>19</v>
      </c>
      <c r="C6" s="82"/>
      <c r="D6" s="82"/>
      <c r="E6" s="82"/>
      <c r="F6" s="82"/>
      <c r="G6" s="82"/>
      <c r="H6" s="82"/>
      <c r="I6" s="82"/>
      <c r="J6" s="83"/>
      <c r="K6" s="81" t="s">
        <v>24</v>
      </c>
      <c r="L6" s="82"/>
      <c r="M6" s="82"/>
      <c r="N6" s="82"/>
      <c r="O6" s="82"/>
      <c r="P6" s="82"/>
      <c r="Q6" s="82"/>
      <c r="R6" s="82"/>
      <c r="S6" s="82"/>
      <c r="T6" s="84"/>
      <c r="U6" s="84"/>
      <c r="V6" s="84"/>
      <c r="W6" s="84"/>
      <c r="X6" s="85"/>
      <c r="Y6" s="22"/>
      <c r="Z6" s="86" t="s">
        <v>22</v>
      </c>
      <c r="AA6" s="87"/>
      <c r="AB6" s="87"/>
      <c r="AC6" s="87"/>
      <c r="AD6" s="87"/>
      <c r="AE6" s="87"/>
      <c r="AF6" s="88"/>
      <c r="AG6" s="89" t="s">
        <v>48</v>
      </c>
      <c r="AH6" s="90"/>
      <c r="AI6" s="90"/>
      <c r="AJ6" s="90"/>
      <c r="AK6" s="90"/>
      <c r="AL6" s="90"/>
      <c r="AM6" s="90"/>
      <c r="AN6" s="90"/>
    </row>
    <row r="7" spans="1:40" s="21" customFormat="1" ht="21.75" customHeight="1">
      <c r="A7" s="22" t="s">
        <v>1</v>
      </c>
      <c r="B7" s="93" t="s">
        <v>18</v>
      </c>
      <c r="C7" s="94"/>
      <c r="D7" s="94"/>
      <c r="E7" s="94"/>
      <c r="F7" s="95"/>
      <c r="G7" s="93" t="s">
        <v>20</v>
      </c>
      <c r="H7" s="94"/>
      <c r="I7" s="94"/>
      <c r="J7" s="95"/>
      <c r="K7" s="96" t="s">
        <v>17</v>
      </c>
      <c r="L7" s="97"/>
      <c r="M7" s="97"/>
      <c r="N7" s="97"/>
      <c r="O7" s="97"/>
      <c r="P7" s="97"/>
      <c r="Q7" s="98"/>
      <c r="R7" s="96" t="s">
        <v>21</v>
      </c>
      <c r="S7" s="97"/>
      <c r="T7" s="97"/>
      <c r="U7" s="97"/>
      <c r="V7" s="97"/>
      <c r="W7" s="97"/>
      <c r="X7" s="98"/>
      <c r="Y7" s="22" t="s">
        <v>1</v>
      </c>
      <c r="Z7" s="99" t="s">
        <v>25</v>
      </c>
      <c r="AA7" s="100"/>
      <c r="AB7" s="100"/>
      <c r="AC7" s="100"/>
      <c r="AD7" s="100"/>
      <c r="AE7" s="100"/>
      <c r="AF7" s="101"/>
      <c r="AG7" s="91"/>
      <c r="AH7" s="92"/>
      <c r="AI7" s="92"/>
      <c r="AJ7" s="92"/>
      <c r="AK7" s="92"/>
      <c r="AL7" s="92"/>
      <c r="AM7" s="92"/>
      <c r="AN7" s="92"/>
    </row>
    <row r="8" spans="1:43" s="21" customFormat="1" ht="43.5" customHeight="1" thickBot="1">
      <c r="A8" s="23"/>
      <c r="B8" s="24" t="s">
        <v>26</v>
      </c>
      <c r="C8" s="25" t="s">
        <v>27</v>
      </c>
      <c r="D8" s="26" t="s">
        <v>28</v>
      </c>
      <c r="E8" s="26" t="s">
        <v>52</v>
      </c>
      <c r="F8" s="24" t="s">
        <v>53</v>
      </c>
      <c r="G8" s="25" t="s">
        <v>27</v>
      </c>
      <c r="H8" s="26" t="s">
        <v>66</v>
      </c>
      <c r="I8" s="26" t="s">
        <v>52</v>
      </c>
      <c r="J8" s="24" t="s">
        <v>53</v>
      </c>
      <c r="K8" s="26" t="s">
        <v>29</v>
      </c>
      <c r="L8" s="26" t="s">
        <v>30</v>
      </c>
      <c r="M8" s="26" t="s">
        <v>31</v>
      </c>
      <c r="N8" s="25" t="s">
        <v>27</v>
      </c>
      <c r="O8" s="26" t="s">
        <v>28</v>
      </c>
      <c r="P8" s="26" t="s">
        <v>52</v>
      </c>
      <c r="Q8" s="24" t="s">
        <v>53</v>
      </c>
      <c r="R8" s="26" t="s">
        <v>29</v>
      </c>
      <c r="S8" s="26" t="s">
        <v>30</v>
      </c>
      <c r="T8" s="26" t="s">
        <v>31</v>
      </c>
      <c r="U8" s="25" t="s">
        <v>27</v>
      </c>
      <c r="V8" s="26" t="s">
        <v>28</v>
      </c>
      <c r="W8" s="26" t="s">
        <v>52</v>
      </c>
      <c r="X8" s="24" t="s">
        <v>53</v>
      </c>
      <c r="Y8" s="23"/>
      <c r="Z8" s="24" t="s">
        <v>26</v>
      </c>
      <c r="AA8" s="26" t="s">
        <v>29</v>
      </c>
      <c r="AB8" s="26" t="s">
        <v>31</v>
      </c>
      <c r="AC8" s="25" t="s">
        <v>27</v>
      </c>
      <c r="AD8" s="26" t="s">
        <v>28</v>
      </c>
      <c r="AE8" s="26" t="s">
        <v>52</v>
      </c>
      <c r="AF8" s="24" t="s">
        <v>32</v>
      </c>
      <c r="AG8" s="27" t="s">
        <v>26</v>
      </c>
      <c r="AH8" s="26" t="s">
        <v>29</v>
      </c>
      <c r="AI8" s="26" t="s">
        <v>30</v>
      </c>
      <c r="AJ8" s="26" t="s">
        <v>31</v>
      </c>
      <c r="AK8" s="25" t="s">
        <v>67</v>
      </c>
      <c r="AL8" s="26" t="s">
        <v>68</v>
      </c>
      <c r="AM8" s="26" t="s">
        <v>33</v>
      </c>
      <c r="AN8" s="26" t="s">
        <v>53</v>
      </c>
      <c r="AP8" s="21" t="s">
        <v>74</v>
      </c>
      <c r="AQ8" s="21" t="s">
        <v>75</v>
      </c>
    </row>
    <row r="9" spans="1:40" s="21" customFormat="1" ht="15" customHeight="1">
      <c r="A9" s="22"/>
      <c r="B9" s="28"/>
      <c r="C9" s="29"/>
      <c r="D9" s="30"/>
      <c r="E9" s="31"/>
      <c r="F9" s="32"/>
      <c r="G9" s="33"/>
      <c r="H9" s="29"/>
      <c r="I9" s="3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2"/>
      <c r="Z9" s="29"/>
      <c r="AA9" s="29"/>
      <c r="AB9" s="29"/>
      <c r="AC9" s="29"/>
      <c r="AD9" s="29"/>
      <c r="AE9" s="29"/>
      <c r="AF9" s="30"/>
      <c r="AG9" s="29"/>
      <c r="AH9" s="29"/>
      <c r="AI9" s="29"/>
      <c r="AJ9" s="29"/>
      <c r="AK9" s="29"/>
      <c r="AL9" s="29"/>
      <c r="AM9" s="29"/>
      <c r="AN9" s="29"/>
    </row>
    <row r="10" spans="1:40" s="36" customFormat="1" ht="15" customHeight="1">
      <c r="A10" s="34" t="s">
        <v>55</v>
      </c>
      <c r="B10" s="35">
        <f aca="true" t="shared" si="0" ref="B10:X10">B11</f>
        <v>20194</v>
      </c>
      <c r="C10" s="35">
        <f t="shared" si="0"/>
        <v>184408</v>
      </c>
      <c r="D10" s="35">
        <f t="shared" si="0"/>
        <v>0</v>
      </c>
      <c r="E10" s="35">
        <f t="shared" si="0"/>
        <v>204602</v>
      </c>
      <c r="F10" s="35">
        <f t="shared" si="0"/>
        <v>877</v>
      </c>
      <c r="G10" s="35">
        <f t="shared" si="0"/>
        <v>1476</v>
      </c>
      <c r="H10" s="35">
        <f t="shared" si="0"/>
        <v>0</v>
      </c>
      <c r="I10" s="35">
        <f t="shared" si="0"/>
        <v>1476</v>
      </c>
      <c r="J10" s="35">
        <f t="shared" si="0"/>
        <v>0</v>
      </c>
      <c r="K10" s="35">
        <f t="shared" si="0"/>
        <v>9794</v>
      </c>
      <c r="L10" s="35">
        <f t="shared" si="0"/>
        <v>0</v>
      </c>
      <c r="M10" s="35">
        <f t="shared" si="0"/>
        <v>3472</v>
      </c>
      <c r="N10" s="35">
        <f t="shared" si="0"/>
        <v>2100</v>
      </c>
      <c r="O10" s="35">
        <f t="shared" si="0"/>
        <v>0</v>
      </c>
      <c r="P10" s="35">
        <f t="shared" si="0"/>
        <v>15366</v>
      </c>
      <c r="Q10" s="35">
        <f t="shared" si="0"/>
        <v>1380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35">
        <f t="shared" si="0"/>
        <v>0</v>
      </c>
      <c r="X10" s="35">
        <f t="shared" si="0"/>
        <v>107</v>
      </c>
      <c r="Y10" s="34" t="s">
        <v>55</v>
      </c>
      <c r="Z10" s="35">
        <f aca="true" t="shared" si="1" ref="Z10:AN10">Z11</f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5">
        <f t="shared" si="1"/>
        <v>2678</v>
      </c>
      <c r="AE10" s="35">
        <f t="shared" si="1"/>
        <v>2678</v>
      </c>
      <c r="AF10" s="35">
        <f t="shared" si="1"/>
        <v>0</v>
      </c>
      <c r="AG10" s="35">
        <f t="shared" si="1"/>
        <v>20194</v>
      </c>
      <c r="AH10" s="35">
        <f t="shared" si="1"/>
        <v>9794</v>
      </c>
      <c r="AI10" s="35">
        <f t="shared" si="1"/>
        <v>0</v>
      </c>
      <c r="AJ10" s="35">
        <f t="shared" si="1"/>
        <v>3472</v>
      </c>
      <c r="AK10" s="35">
        <f t="shared" si="1"/>
        <v>187984</v>
      </c>
      <c r="AL10" s="35">
        <f t="shared" si="1"/>
        <v>2678</v>
      </c>
      <c r="AM10" s="35">
        <f t="shared" si="1"/>
        <v>224122</v>
      </c>
      <c r="AN10" s="35">
        <f t="shared" si="1"/>
        <v>2364</v>
      </c>
    </row>
    <row r="11" spans="1:40" ht="15" customHeight="1">
      <c r="A11" s="37" t="s">
        <v>2</v>
      </c>
      <c r="B11" s="38">
        <v>20194</v>
      </c>
      <c r="C11" s="38">
        <v>184408</v>
      </c>
      <c r="D11" s="38"/>
      <c r="E11" s="39">
        <f>SUM(B11:D11)</f>
        <v>204602</v>
      </c>
      <c r="F11" s="40">
        <v>877</v>
      </c>
      <c r="G11" s="38">
        <v>1476</v>
      </c>
      <c r="H11" s="38"/>
      <c r="I11" s="38">
        <f>SUM(G11:H11)</f>
        <v>1476</v>
      </c>
      <c r="J11" s="38"/>
      <c r="K11" s="38">
        <v>9794</v>
      </c>
      <c r="L11" s="38"/>
      <c r="M11" s="38">
        <v>3472</v>
      </c>
      <c r="N11" s="38">
        <v>2100</v>
      </c>
      <c r="O11" s="38"/>
      <c r="P11" s="41">
        <f>SUM(K11:O11)</f>
        <v>15366</v>
      </c>
      <c r="Q11" s="38">
        <v>1380</v>
      </c>
      <c r="R11" s="38"/>
      <c r="S11" s="38"/>
      <c r="T11" s="38"/>
      <c r="U11" s="38"/>
      <c r="V11" s="38"/>
      <c r="W11" s="41">
        <f>SUM(R11:V11)</f>
        <v>0</v>
      </c>
      <c r="X11" s="38">
        <v>107</v>
      </c>
      <c r="Y11" s="37" t="s">
        <v>2</v>
      </c>
      <c r="Z11" s="38"/>
      <c r="AA11" s="38"/>
      <c r="AB11" s="38"/>
      <c r="AC11" s="38"/>
      <c r="AD11" s="38">
        <v>2678</v>
      </c>
      <c r="AE11" s="38">
        <f>SUM(Z11:AD11)</f>
        <v>2678</v>
      </c>
      <c r="AF11" s="38"/>
      <c r="AG11" s="38">
        <f>B11+Z11</f>
        <v>20194</v>
      </c>
      <c r="AH11" s="38">
        <f>K11+R11+AA11</f>
        <v>9794</v>
      </c>
      <c r="AI11" s="38">
        <f>L11+S11</f>
        <v>0</v>
      </c>
      <c r="AJ11" s="38">
        <f>M11+T11+AB11</f>
        <v>3472</v>
      </c>
      <c r="AK11" s="38">
        <f>C11+G11+N11+U11+AC11</f>
        <v>187984</v>
      </c>
      <c r="AL11" s="38">
        <f>D11+H11+O11+V11+AD11</f>
        <v>2678</v>
      </c>
      <c r="AM11" s="38">
        <f>SUM(AG11:AL11)</f>
        <v>224122</v>
      </c>
      <c r="AN11" s="38">
        <f>F11+J11+Q11+X11+AF11</f>
        <v>2364</v>
      </c>
    </row>
    <row r="12" spans="1:40" s="2" customFormat="1" ht="15" customHeight="1">
      <c r="A12" s="42"/>
      <c r="B12" s="43"/>
      <c r="C12" s="43"/>
      <c r="D12" s="43"/>
      <c r="E12" s="44"/>
      <c r="F12" s="45"/>
      <c r="G12" s="43"/>
      <c r="H12" s="43"/>
      <c r="I12" s="43"/>
      <c r="J12" s="43"/>
      <c r="K12" s="43"/>
      <c r="L12" s="43"/>
      <c r="M12" s="43"/>
      <c r="N12" s="43"/>
      <c r="O12" s="43"/>
      <c r="P12" s="46"/>
      <c r="Q12" s="43"/>
      <c r="R12" s="43"/>
      <c r="S12" s="43"/>
      <c r="T12" s="43"/>
      <c r="U12" s="43"/>
      <c r="V12" s="43"/>
      <c r="W12" s="46"/>
      <c r="X12" s="43"/>
      <c r="Y12" s="42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s="36" customFormat="1" ht="15" customHeight="1">
      <c r="A13" s="34" t="s">
        <v>56</v>
      </c>
      <c r="B13" s="47">
        <f aca="true" t="shared" si="2" ref="B13:X13">SUM(B14:B23)</f>
        <v>4976287</v>
      </c>
      <c r="C13" s="47">
        <f t="shared" si="2"/>
        <v>68519355</v>
      </c>
      <c r="D13" s="47">
        <f t="shared" si="2"/>
        <v>6530</v>
      </c>
      <c r="E13" s="47">
        <f t="shared" si="2"/>
        <v>73502172</v>
      </c>
      <c r="F13" s="47">
        <f t="shared" si="2"/>
        <v>11775562</v>
      </c>
      <c r="G13" s="47">
        <f t="shared" si="2"/>
        <v>410536</v>
      </c>
      <c r="H13" s="47">
        <f t="shared" si="2"/>
        <v>0</v>
      </c>
      <c r="I13" s="47">
        <f t="shared" si="2"/>
        <v>410536</v>
      </c>
      <c r="J13" s="47">
        <f t="shared" si="2"/>
        <v>48060</v>
      </c>
      <c r="K13" s="47">
        <f t="shared" si="2"/>
        <v>4899799</v>
      </c>
      <c r="L13" s="47">
        <f t="shared" si="2"/>
        <v>0</v>
      </c>
      <c r="M13" s="47">
        <f t="shared" si="2"/>
        <v>857151</v>
      </c>
      <c r="N13" s="47">
        <f t="shared" si="2"/>
        <v>106057</v>
      </c>
      <c r="O13" s="47">
        <f t="shared" si="2"/>
        <v>639</v>
      </c>
      <c r="P13" s="47">
        <f t="shared" si="2"/>
        <v>5863646</v>
      </c>
      <c r="Q13" s="47">
        <f t="shared" si="2"/>
        <v>1030421</v>
      </c>
      <c r="R13" s="47">
        <f t="shared" si="2"/>
        <v>241370</v>
      </c>
      <c r="S13" s="47">
        <f t="shared" si="2"/>
        <v>0</v>
      </c>
      <c r="T13" s="47">
        <f t="shared" si="2"/>
        <v>11600</v>
      </c>
      <c r="U13" s="47">
        <f t="shared" si="2"/>
        <v>33643</v>
      </c>
      <c r="V13" s="47">
        <f t="shared" si="2"/>
        <v>0</v>
      </c>
      <c r="W13" s="47">
        <f t="shared" si="2"/>
        <v>286613</v>
      </c>
      <c r="X13" s="47">
        <f t="shared" si="2"/>
        <v>230506</v>
      </c>
      <c r="Y13" s="34" t="s">
        <v>56</v>
      </c>
      <c r="Z13" s="47">
        <f aca="true" t="shared" si="3" ref="Z13:AN13">SUM(Z14:Z23)</f>
        <v>0</v>
      </c>
      <c r="AA13" s="47">
        <f t="shared" si="3"/>
        <v>0</v>
      </c>
      <c r="AB13" s="47">
        <f t="shared" si="3"/>
        <v>380</v>
      </c>
      <c r="AC13" s="47">
        <f t="shared" si="3"/>
        <v>23176</v>
      </c>
      <c r="AD13" s="47">
        <f t="shared" si="3"/>
        <v>5133</v>
      </c>
      <c r="AE13" s="47">
        <f t="shared" si="3"/>
        <v>28689</v>
      </c>
      <c r="AF13" s="47">
        <f t="shared" si="3"/>
        <v>2114</v>
      </c>
      <c r="AG13" s="47">
        <f t="shared" si="3"/>
        <v>4976287</v>
      </c>
      <c r="AH13" s="47">
        <f t="shared" si="3"/>
        <v>5141169</v>
      </c>
      <c r="AI13" s="47">
        <f t="shared" si="3"/>
        <v>0</v>
      </c>
      <c r="AJ13" s="47">
        <f t="shared" si="3"/>
        <v>869131</v>
      </c>
      <c r="AK13" s="47">
        <f t="shared" si="3"/>
        <v>69092767</v>
      </c>
      <c r="AL13" s="47">
        <f t="shared" si="3"/>
        <v>12302</v>
      </c>
      <c r="AM13" s="47">
        <f t="shared" si="3"/>
        <v>80091656</v>
      </c>
      <c r="AN13" s="47">
        <f t="shared" si="3"/>
        <v>13086663</v>
      </c>
    </row>
    <row r="14" spans="1:42" ht="15" customHeight="1">
      <c r="A14" s="37" t="s">
        <v>3</v>
      </c>
      <c r="B14" s="38"/>
      <c r="C14" s="38">
        <v>871908</v>
      </c>
      <c r="D14" s="38">
        <v>150</v>
      </c>
      <c r="E14" s="39">
        <f aca="true" t="shared" si="4" ref="E14:E23">SUM(B14:D14)</f>
        <v>872058</v>
      </c>
      <c r="F14" s="40">
        <v>3702</v>
      </c>
      <c r="G14" s="38">
        <v>988</v>
      </c>
      <c r="H14" s="38"/>
      <c r="I14" s="38">
        <f aca="true" t="shared" si="5" ref="I14:I23">SUM(G14:H14)</f>
        <v>988</v>
      </c>
      <c r="J14" s="38"/>
      <c r="K14" s="38">
        <v>2222296</v>
      </c>
      <c r="L14" s="38"/>
      <c r="M14" s="38">
        <v>100745</v>
      </c>
      <c r="N14" s="38">
        <v>9650</v>
      </c>
      <c r="O14" s="38">
        <v>389</v>
      </c>
      <c r="P14" s="41">
        <f aca="true" t="shared" si="6" ref="P14:P23">SUM(K14:O14)</f>
        <v>2333080</v>
      </c>
      <c r="Q14" s="38">
        <v>42198</v>
      </c>
      <c r="R14" s="38"/>
      <c r="S14" s="38"/>
      <c r="T14" s="38"/>
      <c r="U14" s="38"/>
      <c r="V14" s="38"/>
      <c r="W14" s="41">
        <f aca="true" t="shared" si="7" ref="W14:W23">SUM(R14:V14)</f>
        <v>0</v>
      </c>
      <c r="X14" s="38">
        <v>84</v>
      </c>
      <c r="Y14" s="37" t="s">
        <v>3</v>
      </c>
      <c r="Z14" s="38">
        <v>0</v>
      </c>
      <c r="AA14" s="38"/>
      <c r="AB14" s="38">
        <v>380</v>
      </c>
      <c r="AC14" s="38">
        <v>23176</v>
      </c>
      <c r="AD14" s="38">
        <v>2430</v>
      </c>
      <c r="AE14" s="38">
        <f aca="true" t="shared" si="8" ref="AE14:AE23">SUM(Z14:AD14)</f>
        <v>25986</v>
      </c>
      <c r="AF14" s="38">
        <v>2104</v>
      </c>
      <c r="AG14" s="38">
        <f aca="true" t="shared" si="9" ref="AG14:AG23">B14+Z14</f>
        <v>0</v>
      </c>
      <c r="AH14" s="38">
        <f aca="true" t="shared" si="10" ref="AH14:AH23">K14+R14+AA14</f>
        <v>2222296</v>
      </c>
      <c r="AI14" s="38">
        <f aca="true" t="shared" si="11" ref="AI14:AI23">L14+S14</f>
        <v>0</v>
      </c>
      <c r="AJ14" s="38">
        <f aca="true" t="shared" si="12" ref="AJ14:AJ23">M14+T14+AB14</f>
        <v>101125</v>
      </c>
      <c r="AK14" s="38">
        <f aca="true" t="shared" si="13" ref="AK14:AL23">C14+G14+N14+U14+AC14</f>
        <v>905722</v>
      </c>
      <c r="AL14" s="38">
        <f t="shared" si="13"/>
        <v>2969</v>
      </c>
      <c r="AM14" s="38">
        <f aca="true" t="shared" si="14" ref="AM14:AM23">SUM(AG14:AL14)</f>
        <v>3232112</v>
      </c>
      <c r="AN14" s="38">
        <f aca="true" t="shared" si="15" ref="AN14:AN23">F14+J14+Q14+X14+AF14</f>
        <v>48088</v>
      </c>
      <c r="AP14" s="5">
        <v>1230763</v>
      </c>
    </row>
    <row r="15" spans="1:42" ht="15" customHeight="1">
      <c r="A15" s="37" t="s">
        <v>4</v>
      </c>
      <c r="B15" s="38">
        <v>93121</v>
      </c>
      <c r="C15" s="38">
        <v>20621</v>
      </c>
      <c r="D15" s="38"/>
      <c r="E15" s="39">
        <f t="shared" si="4"/>
        <v>113742</v>
      </c>
      <c r="F15" s="40">
        <v>229</v>
      </c>
      <c r="G15" s="38"/>
      <c r="H15" s="38"/>
      <c r="I15" s="38">
        <f t="shared" si="5"/>
        <v>0</v>
      </c>
      <c r="J15" s="38"/>
      <c r="K15" s="38">
        <v>20577</v>
      </c>
      <c r="L15" s="38"/>
      <c r="M15" s="38">
        <v>3792</v>
      </c>
      <c r="N15" s="38">
        <v>617</v>
      </c>
      <c r="O15" s="38">
        <v>250</v>
      </c>
      <c r="P15" s="41">
        <f t="shared" si="6"/>
        <v>25236</v>
      </c>
      <c r="Q15" s="38">
        <v>11507</v>
      </c>
      <c r="R15" s="38"/>
      <c r="S15" s="38"/>
      <c r="T15" s="38"/>
      <c r="U15" s="38"/>
      <c r="V15" s="38"/>
      <c r="W15" s="41">
        <f t="shared" si="7"/>
        <v>0</v>
      </c>
      <c r="X15" s="38"/>
      <c r="Y15" s="37" t="s">
        <v>4</v>
      </c>
      <c r="Z15" s="38"/>
      <c r="AA15" s="38"/>
      <c r="AB15" s="38"/>
      <c r="AC15" s="38"/>
      <c r="AD15" s="38"/>
      <c r="AE15" s="38">
        <f t="shared" si="8"/>
        <v>0</v>
      </c>
      <c r="AF15" s="38"/>
      <c r="AG15" s="38">
        <f t="shared" si="9"/>
        <v>93121</v>
      </c>
      <c r="AH15" s="38">
        <f t="shared" si="10"/>
        <v>20577</v>
      </c>
      <c r="AI15" s="38">
        <f t="shared" si="11"/>
        <v>0</v>
      </c>
      <c r="AJ15" s="38">
        <f t="shared" si="12"/>
        <v>3792</v>
      </c>
      <c r="AK15" s="38">
        <f t="shared" si="13"/>
        <v>21238</v>
      </c>
      <c r="AL15" s="38">
        <f t="shared" si="13"/>
        <v>250</v>
      </c>
      <c r="AM15" s="38">
        <f t="shared" si="14"/>
        <v>138978</v>
      </c>
      <c r="AN15" s="38">
        <f t="shared" si="15"/>
        <v>11736</v>
      </c>
      <c r="AP15" s="5">
        <v>17273</v>
      </c>
    </row>
    <row r="16" spans="1:40" ht="15" customHeight="1">
      <c r="A16" s="37" t="s">
        <v>5</v>
      </c>
      <c r="B16" s="38"/>
      <c r="C16" s="38">
        <v>5</v>
      </c>
      <c r="D16" s="38"/>
      <c r="E16" s="39">
        <f t="shared" si="4"/>
        <v>5</v>
      </c>
      <c r="F16" s="40">
        <v>5422</v>
      </c>
      <c r="G16" s="38">
        <v>3083</v>
      </c>
      <c r="H16" s="38"/>
      <c r="I16" s="38">
        <f t="shared" si="5"/>
        <v>3083</v>
      </c>
      <c r="J16" s="38"/>
      <c r="K16" s="38">
        <v>26604</v>
      </c>
      <c r="L16" s="38"/>
      <c r="M16" s="38">
        <v>21205</v>
      </c>
      <c r="N16" s="38">
        <v>1625</v>
      </c>
      <c r="O16" s="38"/>
      <c r="P16" s="41">
        <f t="shared" si="6"/>
        <v>49434</v>
      </c>
      <c r="Q16" s="38">
        <v>11345</v>
      </c>
      <c r="R16" s="38"/>
      <c r="S16" s="38"/>
      <c r="T16" s="38"/>
      <c r="U16" s="38">
        <v>82</v>
      </c>
      <c r="V16" s="38"/>
      <c r="W16" s="41">
        <f t="shared" si="7"/>
        <v>82</v>
      </c>
      <c r="X16" s="38"/>
      <c r="Y16" s="37" t="s">
        <v>5</v>
      </c>
      <c r="Z16" s="38"/>
      <c r="AA16" s="38"/>
      <c r="AB16" s="38"/>
      <c r="AC16" s="38"/>
      <c r="AD16" s="38"/>
      <c r="AE16" s="38">
        <f t="shared" si="8"/>
        <v>0</v>
      </c>
      <c r="AF16" s="38"/>
      <c r="AG16" s="38">
        <f t="shared" si="9"/>
        <v>0</v>
      </c>
      <c r="AH16" s="38">
        <f t="shared" si="10"/>
        <v>26604</v>
      </c>
      <c r="AI16" s="38">
        <f t="shared" si="11"/>
        <v>0</v>
      </c>
      <c r="AJ16" s="38">
        <f t="shared" si="12"/>
        <v>21205</v>
      </c>
      <c r="AK16" s="38">
        <f t="shared" si="13"/>
        <v>4795</v>
      </c>
      <c r="AL16" s="38">
        <f t="shared" si="13"/>
        <v>0</v>
      </c>
      <c r="AM16" s="38">
        <f t="shared" si="14"/>
        <v>52604</v>
      </c>
      <c r="AN16" s="38">
        <f t="shared" si="15"/>
        <v>16767</v>
      </c>
    </row>
    <row r="17" spans="1:42" ht="15" customHeight="1">
      <c r="A17" s="37" t="s">
        <v>6</v>
      </c>
      <c r="B17" s="39">
        <v>1907050</v>
      </c>
      <c r="C17" s="39">
        <v>67555631</v>
      </c>
      <c r="D17" s="39">
        <v>6380</v>
      </c>
      <c r="E17" s="39">
        <f t="shared" si="4"/>
        <v>69469061</v>
      </c>
      <c r="F17" s="40">
        <v>10776393</v>
      </c>
      <c r="G17" s="39">
        <v>42035</v>
      </c>
      <c r="H17" s="39"/>
      <c r="I17" s="38">
        <f t="shared" si="5"/>
        <v>42035</v>
      </c>
      <c r="J17" s="39">
        <v>3490</v>
      </c>
      <c r="K17" s="39">
        <v>983319</v>
      </c>
      <c r="L17" s="39"/>
      <c r="M17" s="39">
        <v>435713</v>
      </c>
      <c r="N17" s="39">
        <v>28024</v>
      </c>
      <c r="O17" s="39"/>
      <c r="P17" s="41">
        <f t="shared" si="6"/>
        <v>1447056</v>
      </c>
      <c r="Q17" s="39">
        <v>878525</v>
      </c>
      <c r="R17" s="39">
        <v>1370</v>
      </c>
      <c r="S17" s="39"/>
      <c r="T17" s="39">
        <v>0</v>
      </c>
      <c r="U17" s="39">
        <v>4445</v>
      </c>
      <c r="V17" s="39"/>
      <c r="W17" s="41">
        <f t="shared" si="7"/>
        <v>5815</v>
      </c>
      <c r="X17" s="39">
        <v>8590</v>
      </c>
      <c r="Y17" s="37" t="s">
        <v>6</v>
      </c>
      <c r="Z17" s="39"/>
      <c r="AA17" s="39"/>
      <c r="AB17" s="39"/>
      <c r="AC17" s="39"/>
      <c r="AD17" s="39"/>
      <c r="AE17" s="38">
        <f t="shared" si="8"/>
        <v>0</v>
      </c>
      <c r="AF17" s="38"/>
      <c r="AG17" s="38">
        <f t="shared" si="9"/>
        <v>1907050</v>
      </c>
      <c r="AH17" s="38">
        <f t="shared" si="10"/>
        <v>984689</v>
      </c>
      <c r="AI17" s="38">
        <f t="shared" si="11"/>
        <v>0</v>
      </c>
      <c r="AJ17" s="38">
        <f t="shared" si="12"/>
        <v>435713</v>
      </c>
      <c r="AK17" s="38">
        <f t="shared" si="13"/>
        <v>67630135</v>
      </c>
      <c r="AL17" s="38">
        <f t="shared" si="13"/>
        <v>6380</v>
      </c>
      <c r="AM17" s="38">
        <f t="shared" si="14"/>
        <v>70963967</v>
      </c>
      <c r="AN17" s="38">
        <f t="shared" si="15"/>
        <v>11666998</v>
      </c>
      <c r="AP17" s="5">
        <v>17876313</v>
      </c>
    </row>
    <row r="18" spans="1:42" ht="15" customHeight="1">
      <c r="A18" s="37" t="s">
        <v>7</v>
      </c>
      <c r="B18" s="38">
        <v>2976116</v>
      </c>
      <c r="C18" s="38"/>
      <c r="D18" s="38"/>
      <c r="E18" s="39">
        <f t="shared" si="4"/>
        <v>2976116</v>
      </c>
      <c r="F18" s="40">
        <v>969628</v>
      </c>
      <c r="G18" s="38">
        <v>364430</v>
      </c>
      <c r="H18" s="38">
        <v>0</v>
      </c>
      <c r="I18" s="38">
        <f t="shared" si="5"/>
        <v>364430</v>
      </c>
      <c r="J18" s="38">
        <v>44570</v>
      </c>
      <c r="K18" s="38">
        <v>1075513</v>
      </c>
      <c r="L18" s="38"/>
      <c r="M18" s="38">
        <v>236372</v>
      </c>
      <c r="N18" s="38">
        <v>42738</v>
      </c>
      <c r="O18" s="38"/>
      <c r="P18" s="41">
        <f t="shared" si="6"/>
        <v>1354623</v>
      </c>
      <c r="Q18" s="38">
        <v>62097</v>
      </c>
      <c r="R18" s="38">
        <v>240000</v>
      </c>
      <c r="S18" s="38"/>
      <c r="T18" s="38">
        <v>11600</v>
      </c>
      <c r="U18" s="38">
        <v>24850</v>
      </c>
      <c r="V18" s="38"/>
      <c r="W18" s="41">
        <f t="shared" si="7"/>
        <v>276450</v>
      </c>
      <c r="X18" s="38">
        <v>221400</v>
      </c>
      <c r="Y18" s="37" t="s">
        <v>7</v>
      </c>
      <c r="AA18" s="38"/>
      <c r="AB18" s="38"/>
      <c r="AC18" s="38"/>
      <c r="AD18" s="38">
        <v>2703</v>
      </c>
      <c r="AE18" s="38">
        <f t="shared" si="8"/>
        <v>2703</v>
      </c>
      <c r="AF18" s="38">
        <v>10</v>
      </c>
      <c r="AG18" s="38">
        <f t="shared" si="9"/>
        <v>2976116</v>
      </c>
      <c r="AH18" s="38">
        <f t="shared" si="10"/>
        <v>1315513</v>
      </c>
      <c r="AI18" s="38">
        <f t="shared" si="11"/>
        <v>0</v>
      </c>
      <c r="AJ18" s="38">
        <f t="shared" si="12"/>
        <v>247972</v>
      </c>
      <c r="AK18" s="38">
        <f t="shared" si="13"/>
        <v>432018</v>
      </c>
      <c r="AL18" s="38">
        <f t="shared" si="13"/>
        <v>2703</v>
      </c>
      <c r="AM18" s="38">
        <f t="shared" si="14"/>
        <v>4974322</v>
      </c>
      <c r="AN18" s="38">
        <f t="shared" si="15"/>
        <v>1297705</v>
      </c>
      <c r="AP18" s="5">
        <v>8419596</v>
      </c>
    </row>
    <row r="19" spans="1:42" ht="15" customHeight="1">
      <c r="A19" s="37" t="s">
        <v>8</v>
      </c>
      <c r="B19" s="38"/>
      <c r="C19" s="38">
        <v>43072</v>
      </c>
      <c r="D19" s="38"/>
      <c r="E19" s="39">
        <f t="shared" si="4"/>
        <v>43072</v>
      </c>
      <c r="F19" s="40"/>
      <c r="G19" s="38"/>
      <c r="H19" s="38"/>
      <c r="I19" s="38">
        <f t="shared" si="5"/>
        <v>0</v>
      </c>
      <c r="J19" s="38"/>
      <c r="K19" s="38"/>
      <c r="L19" s="38"/>
      <c r="M19" s="38">
        <v>16123</v>
      </c>
      <c r="N19" s="38">
        <v>5283</v>
      </c>
      <c r="O19" s="38"/>
      <c r="P19" s="41">
        <f t="shared" si="6"/>
        <v>21406</v>
      </c>
      <c r="Q19" s="38">
        <v>11302</v>
      </c>
      <c r="R19" s="38"/>
      <c r="S19" s="38"/>
      <c r="T19" s="38"/>
      <c r="U19" s="38"/>
      <c r="V19" s="38"/>
      <c r="W19" s="41">
        <f t="shared" si="7"/>
        <v>0</v>
      </c>
      <c r="X19" s="38"/>
      <c r="Y19" s="37" t="s">
        <v>8</v>
      </c>
      <c r="Z19" s="38">
        <v>0</v>
      </c>
      <c r="AA19" s="38"/>
      <c r="AB19" s="38">
        <v>0</v>
      </c>
      <c r="AC19" s="38"/>
      <c r="AD19" s="38"/>
      <c r="AE19" s="38">
        <f t="shared" si="8"/>
        <v>0</v>
      </c>
      <c r="AF19" s="38"/>
      <c r="AG19" s="38">
        <f t="shared" si="9"/>
        <v>0</v>
      </c>
      <c r="AH19" s="38">
        <f t="shared" si="10"/>
        <v>0</v>
      </c>
      <c r="AI19" s="38">
        <f t="shared" si="11"/>
        <v>0</v>
      </c>
      <c r="AJ19" s="38">
        <f t="shared" si="12"/>
        <v>16123</v>
      </c>
      <c r="AK19" s="38">
        <f t="shared" si="13"/>
        <v>48355</v>
      </c>
      <c r="AL19" s="38">
        <f t="shared" si="13"/>
        <v>0</v>
      </c>
      <c r="AM19" s="38">
        <f t="shared" si="14"/>
        <v>64478</v>
      </c>
      <c r="AN19" s="38">
        <f t="shared" si="15"/>
        <v>11302</v>
      </c>
      <c r="AP19" s="5">
        <v>87893</v>
      </c>
    </row>
    <row r="20" spans="1:40" ht="15" customHeight="1">
      <c r="A20" s="48" t="s">
        <v>36</v>
      </c>
      <c r="B20" s="38">
        <v>0</v>
      </c>
      <c r="C20" s="38">
        <v>25101</v>
      </c>
      <c r="D20" s="38"/>
      <c r="E20" s="39">
        <f t="shared" si="4"/>
        <v>25101</v>
      </c>
      <c r="F20" s="40">
        <v>463</v>
      </c>
      <c r="G20" s="38"/>
      <c r="H20" s="38"/>
      <c r="I20" s="38">
        <f t="shared" si="5"/>
        <v>0</v>
      </c>
      <c r="J20" s="38"/>
      <c r="K20" s="38">
        <v>278917</v>
      </c>
      <c r="L20" s="38"/>
      <c r="M20" s="38">
        <v>1938</v>
      </c>
      <c r="N20" s="38">
        <v>85</v>
      </c>
      <c r="O20" s="38"/>
      <c r="P20" s="41">
        <f t="shared" si="6"/>
        <v>280940</v>
      </c>
      <c r="Q20" s="38">
        <v>940</v>
      </c>
      <c r="R20" s="38"/>
      <c r="S20" s="38"/>
      <c r="T20" s="38"/>
      <c r="U20" s="38"/>
      <c r="V20" s="38"/>
      <c r="W20" s="41">
        <f t="shared" si="7"/>
        <v>0</v>
      </c>
      <c r="X20" s="38"/>
      <c r="Y20" s="48" t="s">
        <v>36</v>
      </c>
      <c r="Z20" s="38"/>
      <c r="AA20" s="38"/>
      <c r="AB20" s="38"/>
      <c r="AC20" s="38"/>
      <c r="AD20" s="38"/>
      <c r="AE20" s="38">
        <f t="shared" si="8"/>
        <v>0</v>
      </c>
      <c r="AF20" s="38"/>
      <c r="AG20" s="38">
        <f t="shared" si="9"/>
        <v>0</v>
      </c>
      <c r="AH20" s="38">
        <f t="shared" si="10"/>
        <v>278917</v>
      </c>
      <c r="AI20" s="38">
        <f t="shared" si="11"/>
        <v>0</v>
      </c>
      <c r="AJ20" s="38">
        <f t="shared" si="12"/>
        <v>1938</v>
      </c>
      <c r="AK20" s="38">
        <f t="shared" si="13"/>
        <v>25186</v>
      </c>
      <c r="AL20" s="38">
        <f t="shared" si="13"/>
        <v>0</v>
      </c>
      <c r="AM20" s="38">
        <f t="shared" si="14"/>
        <v>306041</v>
      </c>
      <c r="AN20" s="38">
        <f t="shared" si="15"/>
        <v>1403</v>
      </c>
    </row>
    <row r="21" spans="1:40" ht="15" customHeight="1">
      <c r="A21" s="48" t="s">
        <v>37</v>
      </c>
      <c r="B21" s="38"/>
      <c r="C21" s="38">
        <v>3017</v>
      </c>
      <c r="D21" s="38"/>
      <c r="E21" s="39">
        <f t="shared" si="4"/>
        <v>3017</v>
      </c>
      <c r="F21" s="40">
        <v>3860</v>
      </c>
      <c r="G21" s="38"/>
      <c r="H21" s="38"/>
      <c r="I21" s="38">
        <f t="shared" si="5"/>
        <v>0</v>
      </c>
      <c r="J21" s="38"/>
      <c r="K21" s="38">
        <v>76570</v>
      </c>
      <c r="L21" s="38"/>
      <c r="M21" s="38">
        <v>3040</v>
      </c>
      <c r="N21" s="38"/>
      <c r="O21" s="38"/>
      <c r="P21" s="41">
        <f t="shared" si="6"/>
        <v>79610</v>
      </c>
      <c r="Q21" s="38"/>
      <c r="R21" s="38"/>
      <c r="S21" s="38"/>
      <c r="T21" s="38"/>
      <c r="U21" s="38"/>
      <c r="V21" s="38"/>
      <c r="W21" s="41">
        <f t="shared" si="7"/>
        <v>0</v>
      </c>
      <c r="X21" s="38"/>
      <c r="Y21" s="48" t="s">
        <v>37</v>
      </c>
      <c r="Z21" s="38"/>
      <c r="AA21" s="38"/>
      <c r="AB21" s="38"/>
      <c r="AC21" s="38"/>
      <c r="AD21" s="38"/>
      <c r="AE21" s="38">
        <f t="shared" si="8"/>
        <v>0</v>
      </c>
      <c r="AF21" s="38"/>
      <c r="AG21" s="38">
        <f t="shared" si="9"/>
        <v>0</v>
      </c>
      <c r="AH21" s="38">
        <f t="shared" si="10"/>
        <v>76570</v>
      </c>
      <c r="AI21" s="38">
        <f t="shared" si="11"/>
        <v>0</v>
      </c>
      <c r="AJ21" s="38">
        <f t="shared" si="12"/>
        <v>3040</v>
      </c>
      <c r="AK21" s="38">
        <f t="shared" si="13"/>
        <v>3017</v>
      </c>
      <c r="AL21" s="38">
        <f t="shared" si="13"/>
        <v>0</v>
      </c>
      <c r="AM21" s="38">
        <f t="shared" si="14"/>
        <v>82627</v>
      </c>
      <c r="AN21" s="38">
        <f t="shared" si="15"/>
        <v>3860</v>
      </c>
    </row>
    <row r="22" spans="1:40" ht="15" customHeight="1">
      <c r="A22" s="48" t="s">
        <v>38</v>
      </c>
      <c r="B22" s="38"/>
      <c r="C22" s="38"/>
      <c r="D22" s="38"/>
      <c r="E22" s="39">
        <f t="shared" si="4"/>
        <v>0</v>
      </c>
      <c r="F22" s="40">
        <v>10098</v>
      </c>
      <c r="G22" s="38"/>
      <c r="H22" s="38"/>
      <c r="I22" s="38">
        <f t="shared" si="5"/>
        <v>0</v>
      </c>
      <c r="J22" s="38"/>
      <c r="K22" s="38">
        <v>98342</v>
      </c>
      <c r="L22" s="38"/>
      <c r="M22" s="38">
        <v>17400</v>
      </c>
      <c r="N22" s="38">
        <v>8557</v>
      </c>
      <c r="O22" s="38"/>
      <c r="P22" s="41">
        <f t="shared" si="6"/>
        <v>124299</v>
      </c>
      <c r="Q22" s="38">
        <v>6714</v>
      </c>
      <c r="R22" s="38"/>
      <c r="S22" s="38"/>
      <c r="T22" s="38"/>
      <c r="U22" s="38"/>
      <c r="V22" s="38"/>
      <c r="W22" s="41">
        <f t="shared" si="7"/>
        <v>0</v>
      </c>
      <c r="X22" s="38"/>
      <c r="Y22" s="48" t="s">
        <v>38</v>
      </c>
      <c r="Z22" s="38"/>
      <c r="AA22" s="38"/>
      <c r="AB22" s="38"/>
      <c r="AC22" s="38"/>
      <c r="AD22" s="38"/>
      <c r="AE22" s="38">
        <f t="shared" si="8"/>
        <v>0</v>
      </c>
      <c r="AF22" s="38"/>
      <c r="AG22" s="38">
        <f t="shared" si="9"/>
        <v>0</v>
      </c>
      <c r="AH22" s="38">
        <f t="shared" si="10"/>
        <v>98342</v>
      </c>
      <c r="AI22" s="38">
        <f t="shared" si="11"/>
        <v>0</v>
      </c>
      <c r="AJ22" s="38">
        <f t="shared" si="12"/>
        <v>17400</v>
      </c>
      <c r="AK22" s="38">
        <f t="shared" si="13"/>
        <v>8557</v>
      </c>
      <c r="AL22" s="38">
        <f t="shared" si="13"/>
        <v>0</v>
      </c>
      <c r="AM22" s="38">
        <f t="shared" si="14"/>
        <v>124299</v>
      </c>
      <c r="AN22" s="38">
        <f t="shared" si="15"/>
        <v>16812</v>
      </c>
    </row>
    <row r="23" spans="1:43" ht="15" customHeight="1">
      <c r="A23" s="48" t="s">
        <v>39</v>
      </c>
      <c r="B23" s="38"/>
      <c r="C23" s="38"/>
      <c r="D23" s="38"/>
      <c r="E23" s="39">
        <f t="shared" si="4"/>
        <v>0</v>
      </c>
      <c r="F23" s="40">
        <v>5767</v>
      </c>
      <c r="G23" s="38"/>
      <c r="H23" s="38"/>
      <c r="I23" s="38">
        <f t="shared" si="5"/>
        <v>0</v>
      </c>
      <c r="J23" s="38"/>
      <c r="K23" s="38">
        <v>117661</v>
      </c>
      <c r="L23" s="38"/>
      <c r="M23" s="38">
        <v>20823</v>
      </c>
      <c r="N23" s="38">
        <v>9478</v>
      </c>
      <c r="O23" s="38"/>
      <c r="P23" s="41">
        <f t="shared" si="6"/>
        <v>147962</v>
      </c>
      <c r="Q23" s="38">
        <v>5793</v>
      </c>
      <c r="R23" s="38"/>
      <c r="S23" s="38"/>
      <c r="T23" s="38"/>
      <c r="U23" s="38">
        <v>4266</v>
      </c>
      <c r="V23" s="38"/>
      <c r="W23" s="41">
        <f t="shared" si="7"/>
        <v>4266</v>
      </c>
      <c r="X23" s="38">
        <v>432</v>
      </c>
      <c r="Y23" s="48" t="s">
        <v>39</v>
      </c>
      <c r="Z23" s="38"/>
      <c r="AA23" s="38"/>
      <c r="AB23" s="38"/>
      <c r="AC23" s="38"/>
      <c r="AD23" s="38"/>
      <c r="AE23" s="38">
        <f t="shared" si="8"/>
        <v>0</v>
      </c>
      <c r="AF23" s="38"/>
      <c r="AG23" s="38">
        <f t="shared" si="9"/>
        <v>0</v>
      </c>
      <c r="AH23" s="38">
        <f t="shared" si="10"/>
        <v>117661</v>
      </c>
      <c r="AI23" s="38">
        <f t="shared" si="11"/>
        <v>0</v>
      </c>
      <c r="AJ23" s="38">
        <f t="shared" si="12"/>
        <v>20823</v>
      </c>
      <c r="AK23" s="38">
        <f t="shared" si="13"/>
        <v>13744</v>
      </c>
      <c r="AL23" s="38">
        <f t="shared" si="13"/>
        <v>0</v>
      </c>
      <c r="AM23" s="38">
        <f t="shared" si="14"/>
        <v>152228</v>
      </c>
      <c r="AN23" s="38">
        <f t="shared" si="15"/>
        <v>11992</v>
      </c>
      <c r="AP23" s="5">
        <v>495692</v>
      </c>
      <c r="AQ23" s="5">
        <v>335</v>
      </c>
    </row>
    <row r="24" spans="1:40" ht="15" customHeight="1">
      <c r="A24" s="49"/>
      <c r="B24" s="38"/>
      <c r="C24" s="38"/>
      <c r="D24" s="38"/>
      <c r="E24" s="39"/>
      <c r="F24" s="40"/>
      <c r="G24" s="50"/>
      <c r="H24" s="38"/>
      <c r="I24" s="38"/>
      <c r="J24" s="38"/>
      <c r="K24" s="38"/>
      <c r="L24" s="38"/>
      <c r="M24" s="38"/>
      <c r="N24" s="38"/>
      <c r="O24" s="38"/>
      <c r="P24" s="51"/>
      <c r="Q24" s="38"/>
      <c r="R24" s="38"/>
      <c r="S24" s="38"/>
      <c r="T24" s="38"/>
      <c r="U24" s="38"/>
      <c r="V24" s="38"/>
      <c r="W24" s="51"/>
      <c r="X24" s="38"/>
      <c r="Y24" s="4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5" customHeight="1">
      <c r="A25" s="34" t="s">
        <v>57</v>
      </c>
      <c r="B25" s="50">
        <f aca="true" t="shared" si="16" ref="B25:X25">SUM(B26:B33)</f>
        <v>8381800</v>
      </c>
      <c r="C25" s="50">
        <f t="shared" si="16"/>
        <v>43023211</v>
      </c>
      <c r="D25" s="50">
        <f t="shared" si="16"/>
        <v>0</v>
      </c>
      <c r="E25" s="50">
        <f t="shared" si="16"/>
        <v>51405011</v>
      </c>
      <c r="F25" s="50">
        <f t="shared" si="16"/>
        <v>25431</v>
      </c>
      <c r="G25" s="50">
        <f t="shared" si="16"/>
        <v>5501</v>
      </c>
      <c r="H25" s="50">
        <f t="shared" si="16"/>
        <v>0</v>
      </c>
      <c r="I25" s="50">
        <f t="shared" si="16"/>
        <v>5501</v>
      </c>
      <c r="J25" s="50">
        <f t="shared" si="16"/>
        <v>0</v>
      </c>
      <c r="K25" s="50">
        <f t="shared" si="16"/>
        <v>2935048</v>
      </c>
      <c r="L25" s="50">
        <f t="shared" si="16"/>
        <v>0</v>
      </c>
      <c r="M25" s="50">
        <f t="shared" si="16"/>
        <v>371257</v>
      </c>
      <c r="N25" s="50">
        <f t="shared" si="16"/>
        <v>1316936</v>
      </c>
      <c r="O25" s="50">
        <f t="shared" si="16"/>
        <v>4852875</v>
      </c>
      <c r="P25" s="50">
        <f t="shared" si="16"/>
        <v>9476116</v>
      </c>
      <c r="Q25" s="50">
        <f t="shared" si="16"/>
        <v>170997</v>
      </c>
      <c r="R25" s="50">
        <f t="shared" si="16"/>
        <v>0</v>
      </c>
      <c r="S25" s="50">
        <f t="shared" si="16"/>
        <v>500</v>
      </c>
      <c r="T25" s="50">
        <f t="shared" si="16"/>
        <v>0</v>
      </c>
      <c r="U25" s="50">
        <f t="shared" si="16"/>
        <v>50</v>
      </c>
      <c r="V25" s="50">
        <f t="shared" si="16"/>
        <v>0</v>
      </c>
      <c r="W25" s="50">
        <f t="shared" si="16"/>
        <v>550</v>
      </c>
      <c r="X25" s="50">
        <f t="shared" si="16"/>
        <v>20</v>
      </c>
      <c r="Y25" s="34" t="s">
        <v>57</v>
      </c>
      <c r="Z25" s="50">
        <f aca="true" t="shared" si="17" ref="Z25:AN25">SUM(Z26:Z33)</f>
        <v>184695</v>
      </c>
      <c r="AA25" s="50">
        <f t="shared" si="17"/>
        <v>0</v>
      </c>
      <c r="AB25" s="50">
        <f t="shared" si="17"/>
        <v>40</v>
      </c>
      <c r="AC25" s="50">
        <f t="shared" si="17"/>
        <v>24631</v>
      </c>
      <c r="AD25" s="50">
        <f t="shared" si="17"/>
        <v>6003</v>
      </c>
      <c r="AE25" s="50">
        <f t="shared" si="17"/>
        <v>215369</v>
      </c>
      <c r="AF25" s="50">
        <f t="shared" si="17"/>
        <v>9679</v>
      </c>
      <c r="AG25" s="50">
        <f t="shared" si="17"/>
        <v>8566495</v>
      </c>
      <c r="AH25" s="50">
        <f t="shared" si="17"/>
        <v>2935048</v>
      </c>
      <c r="AI25" s="50">
        <f t="shared" si="17"/>
        <v>500</v>
      </c>
      <c r="AJ25" s="50">
        <f t="shared" si="17"/>
        <v>371297</v>
      </c>
      <c r="AK25" s="50">
        <f t="shared" si="17"/>
        <v>44370329</v>
      </c>
      <c r="AL25" s="50">
        <f t="shared" si="17"/>
        <v>4858878</v>
      </c>
      <c r="AM25" s="50">
        <f t="shared" si="17"/>
        <v>61102547</v>
      </c>
      <c r="AN25" s="50">
        <f t="shared" si="17"/>
        <v>206127</v>
      </c>
    </row>
    <row r="26" spans="1:40" ht="15" customHeight="1">
      <c r="A26" s="37" t="s">
        <v>9</v>
      </c>
      <c r="B26" s="39">
        <v>212045</v>
      </c>
      <c r="C26" s="39">
        <v>96152</v>
      </c>
      <c r="D26" s="39"/>
      <c r="E26" s="39">
        <f aca="true" t="shared" si="18" ref="E26:E33">SUM(B26:D26)</f>
        <v>308197</v>
      </c>
      <c r="F26" s="40">
        <v>897</v>
      </c>
      <c r="G26" s="39">
        <v>508</v>
      </c>
      <c r="H26" s="39"/>
      <c r="I26" s="38">
        <f aca="true" t="shared" si="19" ref="I26:I33">SUM(G26:H26)</f>
        <v>508</v>
      </c>
      <c r="J26" s="39"/>
      <c r="K26" s="39">
        <v>1057</v>
      </c>
      <c r="L26" s="39"/>
      <c r="M26" s="39">
        <v>1855</v>
      </c>
      <c r="N26" s="39">
        <v>8979</v>
      </c>
      <c r="O26" s="39"/>
      <c r="P26" s="41">
        <f aca="true" t="shared" si="20" ref="P26:P33">SUM(K26:O26)</f>
        <v>11891</v>
      </c>
      <c r="Q26" s="39">
        <v>86</v>
      </c>
      <c r="R26" s="39"/>
      <c r="S26" s="39"/>
      <c r="T26" s="39"/>
      <c r="U26" s="39"/>
      <c r="V26" s="39"/>
      <c r="W26" s="41">
        <f aca="true" t="shared" si="21" ref="W26:W33">SUM(R26:V26)</f>
        <v>0</v>
      </c>
      <c r="X26" s="39"/>
      <c r="Y26" s="37" t="s">
        <v>9</v>
      </c>
      <c r="Z26" s="39"/>
      <c r="AA26" s="39"/>
      <c r="AB26" s="39"/>
      <c r="AC26" s="39"/>
      <c r="AD26" s="39"/>
      <c r="AE26" s="38">
        <f aca="true" t="shared" si="22" ref="AE26:AE33">SUM(Z26:AD26)</f>
        <v>0</v>
      </c>
      <c r="AF26" s="38">
        <v>405</v>
      </c>
      <c r="AG26" s="38">
        <f aca="true" t="shared" si="23" ref="AG26:AG33">B26+Z26</f>
        <v>212045</v>
      </c>
      <c r="AH26" s="38">
        <f aca="true" t="shared" si="24" ref="AH26:AH33">K26+R26+AA26</f>
        <v>1057</v>
      </c>
      <c r="AI26" s="38">
        <f aca="true" t="shared" si="25" ref="AI26:AI33">L26+S26</f>
        <v>0</v>
      </c>
      <c r="AJ26" s="38">
        <f aca="true" t="shared" si="26" ref="AJ26:AJ33">M26+T26+AB26</f>
        <v>1855</v>
      </c>
      <c r="AK26" s="38">
        <f aca="true" t="shared" si="27" ref="AK26:AL33">C26+G26+N26+U26+AC26</f>
        <v>105639</v>
      </c>
      <c r="AL26" s="38">
        <f t="shared" si="27"/>
        <v>0</v>
      </c>
      <c r="AM26" s="38">
        <f aca="true" t="shared" si="28" ref="AM26:AM33">SUM(AG26:AL26)</f>
        <v>320596</v>
      </c>
      <c r="AN26" s="38">
        <f aca="true" t="shared" si="29" ref="AN26:AN33">F26+J26+Q26+X26+AF26</f>
        <v>1388</v>
      </c>
    </row>
    <row r="27" spans="1:40" ht="15" customHeight="1">
      <c r="A27" s="37" t="s">
        <v>10</v>
      </c>
      <c r="B27" s="39">
        <v>331884</v>
      </c>
      <c r="C27" s="39">
        <v>337251</v>
      </c>
      <c r="D27" s="39"/>
      <c r="E27" s="39">
        <f t="shared" si="18"/>
        <v>669135</v>
      </c>
      <c r="F27" s="40">
        <v>1302</v>
      </c>
      <c r="G27" s="39">
        <v>4993</v>
      </c>
      <c r="H27" s="39"/>
      <c r="I27" s="38">
        <f t="shared" si="19"/>
        <v>4993</v>
      </c>
      <c r="J27" s="39"/>
      <c r="K27" s="39">
        <v>74795</v>
      </c>
      <c r="L27" s="39"/>
      <c r="M27" s="39">
        <v>17110</v>
      </c>
      <c r="N27" s="39">
        <v>34501</v>
      </c>
      <c r="O27" s="39"/>
      <c r="P27" s="41">
        <f t="shared" si="20"/>
        <v>126406</v>
      </c>
      <c r="Q27" s="39">
        <v>3593</v>
      </c>
      <c r="R27" s="39"/>
      <c r="S27" s="39"/>
      <c r="T27" s="39"/>
      <c r="U27" s="39"/>
      <c r="V27" s="39"/>
      <c r="W27" s="41">
        <f t="shared" si="21"/>
        <v>0</v>
      </c>
      <c r="X27" s="39"/>
      <c r="Y27" s="37" t="s">
        <v>10</v>
      </c>
      <c r="Z27" s="39"/>
      <c r="AA27" s="39"/>
      <c r="AB27" s="39"/>
      <c r="AC27" s="39">
        <v>5</v>
      </c>
      <c r="AD27" s="39">
        <v>3</v>
      </c>
      <c r="AE27" s="38">
        <f t="shared" si="22"/>
        <v>8</v>
      </c>
      <c r="AF27" s="38">
        <v>16</v>
      </c>
      <c r="AG27" s="38">
        <f t="shared" si="23"/>
        <v>331884</v>
      </c>
      <c r="AH27" s="38">
        <f t="shared" si="24"/>
        <v>74795</v>
      </c>
      <c r="AI27" s="38">
        <f t="shared" si="25"/>
        <v>0</v>
      </c>
      <c r="AJ27" s="38">
        <f t="shared" si="26"/>
        <v>17110</v>
      </c>
      <c r="AK27" s="38">
        <f t="shared" si="27"/>
        <v>376750</v>
      </c>
      <c r="AL27" s="38">
        <f t="shared" si="27"/>
        <v>3</v>
      </c>
      <c r="AM27" s="38">
        <f t="shared" si="28"/>
        <v>800542</v>
      </c>
      <c r="AN27" s="38">
        <f t="shared" si="29"/>
        <v>4911</v>
      </c>
    </row>
    <row r="28" spans="1:40" ht="15" customHeight="1">
      <c r="A28" s="37" t="s">
        <v>11</v>
      </c>
      <c r="B28" s="52"/>
      <c r="C28" s="52">
        <v>66933</v>
      </c>
      <c r="D28" s="52"/>
      <c r="E28" s="39">
        <f t="shared" si="18"/>
        <v>66933</v>
      </c>
      <c r="F28" s="52">
        <v>150</v>
      </c>
      <c r="G28" s="52"/>
      <c r="H28" s="52"/>
      <c r="I28" s="38">
        <f t="shared" si="19"/>
        <v>0</v>
      </c>
      <c r="J28" s="52"/>
      <c r="K28" s="52">
        <v>1000</v>
      </c>
      <c r="L28" s="52"/>
      <c r="M28" s="52">
        <v>2500</v>
      </c>
      <c r="N28" s="52">
        <v>13602</v>
      </c>
      <c r="O28" s="52"/>
      <c r="P28" s="41">
        <f t="shared" si="20"/>
        <v>17102</v>
      </c>
      <c r="Q28" s="52">
        <v>270</v>
      </c>
      <c r="R28" s="52"/>
      <c r="S28" s="52">
        <v>500</v>
      </c>
      <c r="T28" s="52"/>
      <c r="U28" s="52">
        <v>50</v>
      </c>
      <c r="V28" s="52"/>
      <c r="W28" s="41">
        <f t="shared" si="21"/>
        <v>550</v>
      </c>
      <c r="X28" s="52">
        <v>20</v>
      </c>
      <c r="Y28" s="37" t="s">
        <v>11</v>
      </c>
      <c r="Z28" s="38"/>
      <c r="AA28" s="38"/>
      <c r="AB28" s="38"/>
      <c r="AC28" s="38"/>
      <c r="AD28" s="38"/>
      <c r="AE28" s="38">
        <f t="shared" si="22"/>
        <v>0</v>
      </c>
      <c r="AF28" s="38"/>
      <c r="AG28" s="38">
        <f t="shared" si="23"/>
        <v>0</v>
      </c>
      <c r="AH28" s="38">
        <f t="shared" si="24"/>
        <v>1000</v>
      </c>
      <c r="AI28" s="38">
        <f t="shared" si="25"/>
        <v>500</v>
      </c>
      <c r="AJ28" s="38">
        <f t="shared" si="26"/>
        <v>2500</v>
      </c>
      <c r="AK28" s="38">
        <f t="shared" si="27"/>
        <v>80585</v>
      </c>
      <c r="AL28" s="38">
        <f t="shared" si="27"/>
        <v>0</v>
      </c>
      <c r="AM28" s="38">
        <f t="shared" si="28"/>
        <v>84585</v>
      </c>
      <c r="AN28" s="38">
        <f t="shared" si="29"/>
        <v>440</v>
      </c>
    </row>
    <row r="29" spans="1:40" ht="15" customHeight="1">
      <c r="A29" s="53" t="s">
        <v>40</v>
      </c>
      <c r="B29" s="38">
        <v>3186632</v>
      </c>
      <c r="C29" s="38">
        <v>2349594</v>
      </c>
      <c r="D29" s="38"/>
      <c r="E29" s="39">
        <f t="shared" si="18"/>
        <v>5536226</v>
      </c>
      <c r="F29" s="40">
        <v>10416</v>
      </c>
      <c r="G29" s="38"/>
      <c r="H29" s="38"/>
      <c r="I29" s="38">
        <f t="shared" si="19"/>
        <v>0</v>
      </c>
      <c r="J29" s="38"/>
      <c r="K29" s="38">
        <v>1311419</v>
      </c>
      <c r="L29" s="38"/>
      <c r="M29" s="38">
        <v>53195</v>
      </c>
      <c r="N29" s="38">
        <v>468492</v>
      </c>
      <c r="O29" s="38"/>
      <c r="P29" s="41">
        <f t="shared" si="20"/>
        <v>1833106</v>
      </c>
      <c r="Q29" s="38">
        <v>10204</v>
      </c>
      <c r="R29" s="38"/>
      <c r="S29" s="38"/>
      <c r="T29" s="38"/>
      <c r="U29" s="38"/>
      <c r="V29" s="38"/>
      <c r="W29" s="41">
        <f t="shared" si="21"/>
        <v>0</v>
      </c>
      <c r="X29" s="38"/>
      <c r="Y29" s="53" t="s">
        <v>40</v>
      </c>
      <c r="Z29" s="38">
        <v>166073</v>
      </c>
      <c r="AA29" s="38"/>
      <c r="AB29" s="38">
        <v>40</v>
      </c>
      <c r="AC29" s="38">
        <v>2535</v>
      </c>
      <c r="AD29" s="38"/>
      <c r="AE29" s="38">
        <f t="shared" si="22"/>
        <v>168648</v>
      </c>
      <c r="AF29" s="38">
        <v>7626</v>
      </c>
      <c r="AG29" s="38">
        <f t="shared" si="23"/>
        <v>3352705</v>
      </c>
      <c r="AH29" s="38">
        <f t="shared" si="24"/>
        <v>1311419</v>
      </c>
      <c r="AI29" s="38">
        <f t="shared" si="25"/>
        <v>0</v>
      </c>
      <c r="AJ29" s="38">
        <f t="shared" si="26"/>
        <v>53235</v>
      </c>
      <c r="AK29" s="38">
        <f t="shared" si="27"/>
        <v>2820621</v>
      </c>
      <c r="AL29" s="38">
        <f t="shared" si="27"/>
        <v>0</v>
      </c>
      <c r="AM29" s="38">
        <f t="shared" si="28"/>
        <v>7537980</v>
      </c>
      <c r="AN29" s="38">
        <f t="shared" si="29"/>
        <v>28246</v>
      </c>
    </row>
    <row r="30" spans="1:40" ht="15" customHeight="1">
      <c r="A30" s="54" t="s">
        <v>41</v>
      </c>
      <c r="B30" s="38">
        <v>1633927</v>
      </c>
      <c r="C30" s="38">
        <v>1847973</v>
      </c>
      <c r="D30" s="38"/>
      <c r="E30" s="39">
        <f t="shared" si="18"/>
        <v>3481900</v>
      </c>
      <c r="F30" s="40">
        <v>1269</v>
      </c>
      <c r="G30" s="38"/>
      <c r="H30" s="38"/>
      <c r="I30" s="38">
        <f t="shared" si="19"/>
        <v>0</v>
      </c>
      <c r="J30" s="38"/>
      <c r="K30" s="38">
        <v>912405</v>
      </c>
      <c r="L30" s="38"/>
      <c r="M30" s="38">
        <v>41602</v>
      </c>
      <c r="N30" s="38">
        <v>379147</v>
      </c>
      <c r="O30" s="38"/>
      <c r="P30" s="41">
        <f t="shared" si="20"/>
        <v>1333154</v>
      </c>
      <c r="Q30" s="38">
        <v>6500</v>
      </c>
      <c r="R30" s="38"/>
      <c r="S30" s="38"/>
      <c r="T30" s="38"/>
      <c r="U30" s="38"/>
      <c r="V30" s="38"/>
      <c r="W30" s="41">
        <f t="shared" si="21"/>
        <v>0</v>
      </c>
      <c r="X30" s="38"/>
      <c r="Y30" s="54" t="s">
        <v>41</v>
      </c>
      <c r="Z30" s="38">
        <v>0</v>
      </c>
      <c r="AA30" s="38"/>
      <c r="AB30" s="38"/>
      <c r="AC30" s="38">
        <v>21600</v>
      </c>
      <c r="AD30" s="38">
        <v>189</v>
      </c>
      <c r="AE30" s="38">
        <f t="shared" si="22"/>
        <v>21789</v>
      </c>
      <c r="AF30" s="38"/>
      <c r="AG30" s="38">
        <f t="shared" si="23"/>
        <v>1633927</v>
      </c>
      <c r="AH30" s="38">
        <f t="shared" si="24"/>
        <v>912405</v>
      </c>
      <c r="AI30" s="38">
        <f t="shared" si="25"/>
        <v>0</v>
      </c>
      <c r="AJ30" s="38">
        <f t="shared" si="26"/>
        <v>41602</v>
      </c>
      <c r="AK30" s="38">
        <f t="shared" si="27"/>
        <v>2248720</v>
      </c>
      <c r="AL30" s="38">
        <f t="shared" si="27"/>
        <v>189</v>
      </c>
      <c r="AM30" s="38">
        <f t="shared" si="28"/>
        <v>4836843</v>
      </c>
      <c r="AN30" s="38">
        <f t="shared" si="29"/>
        <v>7769</v>
      </c>
    </row>
    <row r="31" spans="1:40" ht="15" customHeight="1">
      <c r="A31" s="53" t="s">
        <v>69</v>
      </c>
      <c r="B31" s="38">
        <v>1221674</v>
      </c>
      <c r="C31" s="38">
        <v>2028513</v>
      </c>
      <c r="D31" s="38"/>
      <c r="E31" s="39">
        <f t="shared" si="18"/>
        <v>3250187</v>
      </c>
      <c r="F31" s="40">
        <v>8040</v>
      </c>
      <c r="G31" s="38"/>
      <c r="H31" s="38"/>
      <c r="I31" s="38">
        <f t="shared" si="19"/>
        <v>0</v>
      </c>
      <c r="J31" s="38"/>
      <c r="K31" s="38">
        <v>256855</v>
      </c>
      <c r="L31" s="38"/>
      <c r="M31" s="38">
        <v>99696</v>
      </c>
      <c r="N31" s="38">
        <v>408713</v>
      </c>
      <c r="O31" s="38"/>
      <c r="P31" s="41">
        <f t="shared" si="20"/>
        <v>765264</v>
      </c>
      <c r="Q31" s="38">
        <v>26045</v>
      </c>
      <c r="R31" s="38"/>
      <c r="S31" s="38"/>
      <c r="T31" s="38"/>
      <c r="U31" s="38"/>
      <c r="V31" s="38"/>
      <c r="W31" s="41">
        <f t="shared" si="21"/>
        <v>0</v>
      </c>
      <c r="X31" s="38"/>
      <c r="Y31" s="53" t="s">
        <v>69</v>
      </c>
      <c r="Z31" s="38">
        <v>18622</v>
      </c>
      <c r="AA31" s="38"/>
      <c r="AB31" s="38"/>
      <c r="AC31" s="38">
        <v>491</v>
      </c>
      <c r="AD31" s="38">
        <v>5811</v>
      </c>
      <c r="AE31" s="38">
        <f t="shared" si="22"/>
        <v>24924</v>
      </c>
      <c r="AF31" s="38">
        <v>1632</v>
      </c>
      <c r="AG31" s="38">
        <f t="shared" si="23"/>
        <v>1240296</v>
      </c>
      <c r="AH31" s="38">
        <f t="shared" si="24"/>
        <v>256855</v>
      </c>
      <c r="AI31" s="38">
        <f t="shared" si="25"/>
        <v>0</v>
      </c>
      <c r="AJ31" s="38">
        <f t="shared" si="26"/>
        <v>99696</v>
      </c>
      <c r="AK31" s="38">
        <f t="shared" si="27"/>
        <v>2437717</v>
      </c>
      <c r="AL31" s="38">
        <f t="shared" si="27"/>
        <v>5811</v>
      </c>
      <c r="AM31" s="38">
        <f t="shared" si="28"/>
        <v>4040375</v>
      </c>
      <c r="AN31" s="38">
        <f t="shared" si="29"/>
        <v>35717</v>
      </c>
    </row>
    <row r="32" spans="1:42" ht="15" customHeight="1">
      <c r="A32" s="53" t="s">
        <v>42</v>
      </c>
      <c r="B32" s="38">
        <v>3366</v>
      </c>
      <c r="C32" s="38"/>
      <c r="D32" s="38"/>
      <c r="E32" s="39">
        <f t="shared" si="18"/>
        <v>3366</v>
      </c>
      <c r="F32" s="40">
        <v>26</v>
      </c>
      <c r="G32" s="38"/>
      <c r="H32" s="38"/>
      <c r="I32" s="38">
        <f t="shared" si="19"/>
        <v>0</v>
      </c>
      <c r="J32" s="38"/>
      <c r="K32" s="38">
        <v>400</v>
      </c>
      <c r="L32" s="38"/>
      <c r="M32" s="38">
        <v>20</v>
      </c>
      <c r="N32" s="38">
        <v>152</v>
      </c>
      <c r="O32" s="38"/>
      <c r="P32" s="41">
        <f t="shared" si="20"/>
        <v>572</v>
      </c>
      <c r="Q32" s="38">
        <v>55</v>
      </c>
      <c r="R32" s="38"/>
      <c r="S32" s="38"/>
      <c r="T32" s="38"/>
      <c r="U32" s="38"/>
      <c r="V32" s="38"/>
      <c r="W32" s="41">
        <f t="shared" si="21"/>
        <v>0</v>
      </c>
      <c r="X32" s="38"/>
      <c r="Y32" s="53" t="s">
        <v>42</v>
      </c>
      <c r="Z32" s="38"/>
      <c r="AA32" s="38"/>
      <c r="AB32" s="38"/>
      <c r="AC32" s="38"/>
      <c r="AD32" s="38"/>
      <c r="AE32" s="38">
        <f t="shared" si="22"/>
        <v>0</v>
      </c>
      <c r="AF32" s="38"/>
      <c r="AG32" s="38">
        <f t="shared" si="23"/>
        <v>3366</v>
      </c>
      <c r="AH32" s="38">
        <f t="shared" si="24"/>
        <v>400</v>
      </c>
      <c r="AI32" s="38">
        <f t="shared" si="25"/>
        <v>0</v>
      </c>
      <c r="AJ32" s="38">
        <f t="shared" si="26"/>
        <v>20</v>
      </c>
      <c r="AK32" s="38">
        <f t="shared" si="27"/>
        <v>152</v>
      </c>
      <c r="AL32" s="38">
        <f t="shared" si="27"/>
        <v>0</v>
      </c>
      <c r="AM32" s="38">
        <f t="shared" si="28"/>
        <v>3938</v>
      </c>
      <c r="AN32" s="38">
        <f t="shared" si="29"/>
        <v>81</v>
      </c>
      <c r="AP32" s="5">
        <v>20585</v>
      </c>
    </row>
    <row r="33" spans="1:42" ht="15" customHeight="1">
      <c r="A33" s="53" t="s">
        <v>83</v>
      </c>
      <c r="B33" s="38">
        <v>1792272</v>
      </c>
      <c r="C33" s="38">
        <v>36296795</v>
      </c>
      <c r="D33" s="38"/>
      <c r="E33" s="39">
        <f t="shared" si="18"/>
        <v>38089067</v>
      </c>
      <c r="F33" s="40">
        <v>3331</v>
      </c>
      <c r="G33" s="38"/>
      <c r="H33" s="38"/>
      <c r="I33" s="38">
        <f t="shared" si="19"/>
        <v>0</v>
      </c>
      <c r="J33" s="38"/>
      <c r="K33" s="38">
        <v>377117</v>
      </c>
      <c r="L33" s="38"/>
      <c r="M33" s="38">
        <v>155279</v>
      </c>
      <c r="N33" s="38">
        <v>3350</v>
      </c>
      <c r="O33" s="38">
        <v>4852875</v>
      </c>
      <c r="P33" s="41">
        <f t="shared" si="20"/>
        <v>5388621</v>
      </c>
      <c r="Q33" s="38">
        <v>124244</v>
      </c>
      <c r="R33" s="38"/>
      <c r="S33" s="38"/>
      <c r="T33" s="38"/>
      <c r="U33" s="38"/>
      <c r="V33" s="38"/>
      <c r="W33" s="41">
        <f t="shared" si="21"/>
        <v>0</v>
      </c>
      <c r="X33" s="38"/>
      <c r="Y33" s="53" t="s">
        <v>83</v>
      </c>
      <c r="Z33" s="38"/>
      <c r="AA33" s="38"/>
      <c r="AB33" s="38"/>
      <c r="AC33" s="38"/>
      <c r="AD33" s="38"/>
      <c r="AE33" s="38">
        <f t="shared" si="22"/>
        <v>0</v>
      </c>
      <c r="AF33" s="38"/>
      <c r="AG33" s="38">
        <f t="shared" si="23"/>
        <v>1792272</v>
      </c>
      <c r="AH33" s="38">
        <f t="shared" si="24"/>
        <v>377117</v>
      </c>
      <c r="AI33" s="38">
        <f t="shared" si="25"/>
        <v>0</v>
      </c>
      <c r="AJ33" s="38">
        <f t="shared" si="26"/>
        <v>155279</v>
      </c>
      <c r="AK33" s="38">
        <f t="shared" si="27"/>
        <v>36300145</v>
      </c>
      <c r="AL33" s="38">
        <f t="shared" si="27"/>
        <v>4852875</v>
      </c>
      <c r="AM33" s="38">
        <f t="shared" si="28"/>
        <v>43477688</v>
      </c>
      <c r="AN33" s="38">
        <f t="shared" si="29"/>
        <v>127575</v>
      </c>
      <c r="AP33" s="5">
        <v>3028142</v>
      </c>
    </row>
    <row r="34" spans="1:40" ht="15" customHeight="1">
      <c r="A34" s="53"/>
      <c r="B34" s="38"/>
      <c r="C34" s="38"/>
      <c r="D34" s="38"/>
      <c r="E34" s="39"/>
      <c r="F34" s="40"/>
      <c r="G34" s="38"/>
      <c r="H34" s="38"/>
      <c r="I34" s="38"/>
      <c r="J34" s="38"/>
      <c r="K34" s="38"/>
      <c r="L34" s="38"/>
      <c r="M34" s="38"/>
      <c r="N34" s="38"/>
      <c r="O34" s="38"/>
      <c r="P34" s="41"/>
      <c r="Q34" s="38"/>
      <c r="R34" s="38"/>
      <c r="S34" s="38"/>
      <c r="T34" s="38"/>
      <c r="U34" s="38"/>
      <c r="V34" s="38"/>
      <c r="W34" s="41"/>
      <c r="X34" s="38"/>
      <c r="Y34" s="53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5" customHeight="1">
      <c r="A35" s="55" t="s">
        <v>58</v>
      </c>
      <c r="B35" s="47">
        <f aca="true" t="shared" si="30" ref="B35:X35">B36</f>
        <v>589</v>
      </c>
      <c r="C35" s="47">
        <f t="shared" si="30"/>
        <v>2000</v>
      </c>
      <c r="D35" s="47">
        <f t="shared" si="30"/>
        <v>0</v>
      </c>
      <c r="E35" s="47">
        <f t="shared" si="30"/>
        <v>2589</v>
      </c>
      <c r="F35" s="47">
        <f t="shared" si="30"/>
        <v>21</v>
      </c>
      <c r="G35" s="47">
        <f t="shared" si="30"/>
        <v>0</v>
      </c>
      <c r="H35" s="47">
        <f t="shared" si="30"/>
        <v>0</v>
      </c>
      <c r="I35" s="47">
        <f t="shared" si="30"/>
        <v>0</v>
      </c>
      <c r="J35" s="47">
        <f t="shared" si="30"/>
        <v>0</v>
      </c>
      <c r="K35" s="47">
        <f t="shared" si="30"/>
        <v>1800</v>
      </c>
      <c r="L35" s="47">
        <f t="shared" si="30"/>
        <v>0</v>
      </c>
      <c r="M35" s="47">
        <f t="shared" si="30"/>
        <v>1550</v>
      </c>
      <c r="N35" s="47">
        <f t="shared" si="30"/>
        <v>36</v>
      </c>
      <c r="O35" s="47">
        <f t="shared" si="30"/>
        <v>0</v>
      </c>
      <c r="P35" s="47">
        <f t="shared" si="30"/>
        <v>3386</v>
      </c>
      <c r="Q35" s="47">
        <f t="shared" si="30"/>
        <v>150</v>
      </c>
      <c r="R35" s="47">
        <f t="shared" si="30"/>
        <v>0</v>
      </c>
      <c r="S35" s="47">
        <f t="shared" si="30"/>
        <v>0</v>
      </c>
      <c r="T35" s="47">
        <f t="shared" si="30"/>
        <v>0</v>
      </c>
      <c r="U35" s="47">
        <f t="shared" si="30"/>
        <v>0</v>
      </c>
      <c r="V35" s="47">
        <f t="shared" si="30"/>
        <v>0</v>
      </c>
      <c r="W35" s="47">
        <f t="shared" si="30"/>
        <v>0</v>
      </c>
      <c r="X35" s="47">
        <f t="shared" si="30"/>
        <v>0</v>
      </c>
      <c r="Y35" s="55" t="s">
        <v>58</v>
      </c>
      <c r="Z35" s="47">
        <f aca="true" t="shared" si="31" ref="Z35:AN35">Z36</f>
        <v>0</v>
      </c>
      <c r="AA35" s="47">
        <f t="shared" si="31"/>
        <v>0</v>
      </c>
      <c r="AB35" s="47">
        <f t="shared" si="31"/>
        <v>0</v>
      </c>
      <c r="AC35" s="47">
        <f t="shared" si="31"/>
        <v>0</v>
      </c>
      <c r="AD35" s="47">
        <f t="shared" si="31"/>
        <v>0</v>
      </c>
      <c r="AE35" s="47">
        <f t="shared" si="31"/>
        <v>0</v>
      </c>
      <c r="AF35" s="47">
        <f t="shared" si="31"/>
        <v>0</v>
      </c>
      <c r="AG35" s="47">
        <f t="shared" si="31"/>
        <v>589</v>
      </c>
      <c r="AH35" s="47">
        <f t="shared" si="31"/>
        <v>1800</v>
      </c>
      <c r="AI35" s="47">
        <f t="shared" si="31"/>
        <v>0</v>
      </c>
      <c r="AJ35" s="47">
        <f t="shared" si="31"/>
        <v>1550</v>
      </c>
      <c r="AK35" s="47">
        <f t="shared" si="31"/>
        <v>2036</v>
      </c>
      <c r="AL35" s="47">
        <f t="shared" si="31"/>
        <v>0</v>
      </c>
      <c r="AM35" s="47">
        <f t="shared" si="31"/>
        <v>5975</v>
      </c>
      <c r="AN35" s="47">
        <f t="shared" si="31"/>
        <v>171</v>
      </c>
    </row>
    <row r="36" spans="1:40" ht="15" customHeight="1">
      <c r="A36" s="56" t="s">
        <v>54</v>
      </c>
      <c r="B36" s="38">
        <v>589</v>
      </c>
      <c r="C36" s="38">
        <v>2000</v>
      </c>
      <c r="D36" s="38"/>
      <c r="E36" s="39">
        <f>SUM(B36:D36)</f>
        <v>2589</v>
      </c>
      <c r="F36" s="40">
        <v>21</v>
      </c>
      <c r="G36" s="38"/>
      <c r="H36" s="38"/>
      <c r="I36" s="39">
        <f>SUM(G36:H36)</f>
        <v>0</v>
      </c>
      <c r="J36" s="38"/>
      <c r="K36" s="38">
        <v>1800</v>
      </c>
      <c r="L36" s="38"/>
      <c r="M36" s="38">
        <v>1550</v>
      </c>
      <c r="N36" s="38">
        <v>36</v>
      </c>
      <c r="O36" s="38"/>
      <c r="P36" s="39">
        <f>SUM(K36:O36)</f>
        <v>3386</v>
      </c>
      <c r="Q36" s="38">
        <v>150</v>
      </c>
      <c r="R36" s="38"/>
      <c r="S36" s="38"/>
      <c r="T36" s="38"/>
      <c r="U36" s="38"/>
      <c r="V36" s="38"/>
      <c r="W36" s="39">
        <f>SUM(R36:V36)</f>
        <v>0</v>
      </c>
      <c r="X36" s="38"/>
      <c r="Y36" s="56" t="s">
        <v>54</v>
      </c>
      <c r="Z36" s="38"/>
      <c r="AA36" s="38"/>
      <c r="AB36" s="38"/>
      <c r="AC36" s="38"/>
      <c r="AD36" s="38"/>
      <c r="AE36" s="39">
        <f>SUM(Z36:AD36)</f>
        <v>0</v>
      </c>
      <c r="AF36" s="38"/>
      <c r="AG36" s="38">
        <f>B36+Z36</f>
        <v>589</v>
      </c>
      <c r="AH36" s="38">
        <f>K36+R36+AA36</f>
        <v>1800</v>
      </c>
      <c r="AI36" s="38">
        <f>L36+S36</f>
        <v>0</v>
      </c>
      <c r="AJ36" s="38">
        <f>M36+T36+AB36</f>
        <v>1550</v>
      </c>
      <c r="AK36" s="38">
        <f>C36+G36+N36+U36+AC36</f>
        <v>2036</v>
      </c>
      <c r="AL36" s="38">
        <f>D36+H36+O36+V36+AD36</f>
        <v>0</v>
      </c>
      <c r="AM36" s="38">
        <f>SUM(AG36:AL36)</f>
        <v>5975</v>
      </c>
      <c r="AN36" s="38">
        <f>F36+J36+Q36+X36+AF36</f>
        <v>171</v>
      </c>
    </row>
    <row r="37" spans="1:40" ht="15" customHeight="1">
      <c r="A37" s="49"/>
      <c r="B37" s="39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  <c r="N37" s="39"/>
      <c r="O37" s="39"/>
      <c r="P37" s="51"/>
      <c r="Q37" s="39"/>
      <c r="R37" s="39"/>
      <c r="S37" s="39"/>
      <c r="T37" s="39"/>
      <c r="U37" s="39"/>
      <c r="V37" s="39"/>
      <c r="W37" s="51"/>
      <c r="X37" s="39"/>
      <c r="Y37" s="4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57" s="57" customFormat="1" ht="15" customHeight="1">
      <c r="A38" s="34" t="s">
        <v>59</v>
      </c>
      <c r="B38" s="50">
        <f aca="true" t="shared" si="32" ref="B38:X38">SUM(B39:B45)</f>
        <v>13115492</v>
      </c>
      <c r="C38" s="50">
        <f t="shared" si="32"/>
        <v>0</v>
      </c>
      <c r="D38" s="50">
        <f t="shared" si="32"/>
        <v>44</v>
      </c>
      <c r="E38" s="50">
        <f t="shared" si="32"/>
        <v>13115536</v>
      </c>
      <c r="F38" s="50">
        <f t="shared" si="32"/>
        <v>3738269</v>
      </c>
      <c r="G38" s="50">
        <f t="shared" si="32"/>
        <v>26230</v>
      </c>
      <c r="H38" s="50">
        <f t="shared" si="32"/>
        <v>0</v>
      </c>
      <c r="I38" s="50">
        <f t="shared" si="32"/>
        <v>26230</v>
      </c>
      <c r="J38" s="50">
        <f t="shared" si="32"/>
        <v>4341</v>
      </c>
      <c r="K38" s="50">
        <f t="shared" si="32"/>
        <v>1598019</v>
      </c>
      <c r="L38" s="50">
        <f t="shared" si="32"/>
        <v>200</v>
      </c>
      <c r="M38" s="50">
        <f t="shared" si="32"/>
        <v>362266</v>
      </c>
      <c r="N38" s="50">
        <f t="shared" si="32"/>
        <v>75449</v>
      </c>
      <c r="O38" s="50">
        <f t="shared" si="32"/>
        <v>0</v>
      </c>
      <c r="P38" s="50">
        <f t="shared" si="32"/>
        <v>2035934</v>
      </c>
      <c r="Q38" s="50">
        <f t="shared" si="32"/>
        <v>532501</v>
      </c>
      <c r="R38" s="50">
        <f t="shared" si="32"/>
        <v>131</v>
      </c>
      <c r="S38" s="50">
        <f t="shared" si="32"/>
        <v>0</v>
      </c>
      <c r="T38" s="50">
        <f t="shared" si="32"/>
        <v>21927</v>
      </c>
      <c r="U38" s="50">
        <f t="shared" si="32"/>
        <v>6358</v>
      </c>
      <c r="V38" s="50">
        <f t="shared" si="32"/>
        <v>0</v>
      </c>
      <c r="W38" s="50">
        <f t="shared" si="32"/>
        <v>28416</v>
      </c>
      <c r="X38" s="50">
        <f t="shared" si="32"/>
        <v>1205</v>
      </c>
      <c r="Y38" s="34" t="s">
        <v>59</v>
      </c>
      <c r="Z38" s="50">
        <f aca="true" t="shared" si="33" ref="Z38:AN38">SUM(Z39:Z45)</f>
        <v>0</v>
      </c>
      <c r="AA38" s="50">
        <f t="shared" si="33"/>
        <v>0</v>
      </c>
      <c r="AB38" s="50">
        <f t="shared" si="33"/>
        <v>0</v>
      </c>
      <c r="AC38" s="50">
        <f t="shared" si="33"/>
        <v>0</v>
      </c>
      <c r="AD38" s="50">
        <f t="shared" si="33"/>
        <v>0</v>
      </c>
      <c r="AE38" s="50">
        <f t="shared" si="33"/>
        <v>0</v>
      </c>
      <c r="AF38" s="50">
        <f t="shared" si="33"/>
        <v>0</v>
      </c>
      <c r="AG38" s="50">
        <f t="shared" si="33"/>
        <v>13115492</v>
      </c>
      <c r="AH38" s="50">
        <f t="shared" si="33"/>
        <v>1598150</v>
      </c>
      <c r="AI38" s="50">
        <f t="shared" si="33"/>
        <v>200</v>
      </c>
      <c r="AJ38" s="50">
        <f t="shared" si="33"/>
        <v>384193</v>
      </c>
      <c r="AK38" s="50">
        <f t="shared" si="33"/>
        <v>108037</v>
      </c>
      <c r="AL38" s="50">
        <f t="shared" si="33"/>
        <v>44</v>
      </c>
      <c r="AM38" s="50">
        <f t="shared" si="33"/>
        <v>15206116</v>
      </c>
      <c r="AN38" s="50">
        <f t="shared" si="33"/>
        <v>4276316</v>
      </c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40" ht="15" customHeight="1">
      <c r="A39" s="37" t="s">
        <v>84</v>
      </c>
      <c r="B39" s="38"/>
      <c r="C39" s="38"/>
      <c r="D39" s="38"/>
      <c r="E39" s="39">
        <f aca="true" t="shared" si="34" ref="E39:E45">SUM(B39:D39)</f>
        <v>0</v>
      </c>
      <c r="F39" s="40">
        <v>363</v>
      </c>
      <c r="G39" s="38"/>
      <c r="H39" s="38"/>
      <c r="I39" s="38">
        <f aca="true" t="shared" si="35" ref="I39:I45">SUM(G39:H39)</f>
        <v>0</v>
      </c>
      <c r="J39" s="38"/>
      <c r="K39" s="38"/>
      <c r="L39" s="38"/>
      <c r="M39" s="38"/>
      <c r="N39" s="38">
        <v>2939</v>
      </c>
      <c r="O39" s="38"/>
      <c r="P39" s="41">
        <f aca="true" t="shared" si="36" ref="P39:P45">SUM(K39:O39)</f>
        <v>2939</v>
      </c>
      <c r="Q39" s="38">
        <v>4</v>
      </c>
      <c r="R39" s="38"/>
      <c r="S39" s="38"/>
      <c r="T39" s="38"/>
      <c r="U39" s="38"/>
      <c r="V39" s="38"/>
      <c r="W39" s="41">
        <f aca="true" t="shared" si="37" ref="W39:W45">SUM(R39:V39)</f>
        <v>0</v>
      </c>
      <c r="X39" s="38"/>
      <c r="Y39" s="37" t="s">
        <v>12</v>
      </c>
      <c r="Z39" s="38"/>
      <c r="AA39" s="38"/>
      <c r="AB39" s="38"/>
      <c r="AC39" s="38"/>
      <c r="AD39" s="38"/>
      <c r="AE39" s="38">
        <f aca="true" t="shared" si="38" ref="AE39:AE45">SUM(Z39:AD39)</f>
        <v>0</v>
      </c>
      <c r="AF39" s="38"/>
      <c r="AG39" s="38">
        <f aca="true" t="shared" si="39" ref="AG39:AG45">B39+Z39</f>
        <v>0</v>
      </c>
      <c r="AH39" s="38">
        <f aca="true" t="shared" si="40" ref="AH39:AH45">K39+R39+AA39</f>
        <v>0</v>
      </c>
      <c r="AI39" s="38">
        <f aca="true" t="shared" si="41" ref="AI39:AI45">L39+S39</f>
        <v>0</v>
      </c>
      <c r="AJ39" s="38">
        <f aca="true" t="shared" si="42" ref="AJ39:AJ45">M39+T39+AB39</f>
        <v>0</v>
      </c>
      <c r="AK39" s="38">
        <f aca="true" t="shared" si="43" ref="AK39:AL45">C39+G39+N39+U39+AC39</f>
        <v>2939</v>
      </c>
      <c r="AL39" s="38">
        <f t="shared" si="43"/>
        <v>0</v>
      </c>
      <c r="AM39" s="38">
        <f aca="true" t="shared" si="44" ref="AM39:AM45">SUM(AG39:AL39)</f>
        <v>2939</v>
      </c>
      <c r="AN39" s="38">
        <f aca="true" t="shared" si="45" ref="AN39:AN45">F39+J39+Q39+X39+AF39</f>
        <v>367</v>
      </c>
    </row>
    <row r="40" spans="1:42" ht="15" customHeight="1">
      <c r="A40" s="37" t="s">
        <v>13</v>
      </c>
      <c r="B40" s="38">
        <v>13080853</v>
      </c>
      <c r="C40" s="38">
        <v>0</v>
      </c>
      <c r="D40" s="38"/>
      <c r="E40" s="39">
        <f t="shared" si="34"/>
        <v>13080853</v>
      </c>
      <c r="F40" s="40">
        <v>3699543</v>
      </c>
      <c r="G40" s="38">
        <v>26230</v>
      </c>
      <c r="H40" s="38">
        <v>0</v>
      </c>
      <c r="I40" s="38">
        <f t="shared" si="35"/>
        <v>26230</v>
      </c>
      <c r="J40" s="38">
        <v>4341</v>
      </c>
      <c r="K40" s="38">
        <v>1197922</v>
      </c>
      <c r="L40" s="38"/>
      <c r="M40" s="38">
        <v>283951</v>
      </c>
      <c r="N40" s="38">
        <v>63556</v>
      </c>
      <c r="O40" s="38"/>
      <c r="P40" s="41">
        <f t="shared" si="36"/>
        <v>1545429</v>
      </c>
      <c r="Q40" s="38">
        <v>15633</v>
      </c>
      <c r="R40" s="38">
        <v>131</v>
      </c>
      <c r="S40" s="38"/>
      <c r="T40" s="38">
        <v>21927</v>
      </c>
      <c r="U40" s="38">
        <v>6358</v>
      </c>
      <c r="V40" s="38"/>
      <c r="W40" s="41">
        <f t="shared" si="37"/>
        <v>28416</v>
      </c>
      <c r="X40" s="38">
        <v>1205</v>
      </c>
      <c r="Y40" s="37" t="s">
        <v>13</v>
      </c>
      <c r="Z40" s="38"/>
      <c r="AA40" s="38"/>
      <c r="AB40" s="38"/>
      <c r="AC40" s="38"/>
      <c r="AD40" s="38"/>
      <c r="AE40" s="38">
        <f t="shared" si="38"/>
        <v>0</v>
      </c>
      <c r="AF40" s="38"/>
      <c r="AG40" s="38">
        <f t="shared" si="39"/>
        <v>13080853</v>
      </c>
      <c r="AH40" s="38">
        <f t="shared" si="40"/>
        <v>1198053</v>
      </c>
      <c r="AI40" s="38">
        <f t="shared" si="41"/>
        <v>0</v>
      </c>
      <c r="AJ40" s="38">
        <f t="shared" si="42"/>
        <v>305878</v>
      </c>
      <c r="AK40" s="38">
        <f t="shared" si="43"/>
        <v>96144</v>
      </c>
      <c r="AL40" s="38">
        <f t="shared" si="43"/>
        <v>0</v>
      </c>
      <c r="AM40" s="38">
        <f t="shared" si="44"/>
        <v>14680928</v>
      </c>
      <c r="AN40" s="38">
        <f t="shared" si="45"/>
        <v>3720722</v>
      </c>
      <c r="AP40" s="5">
        <v>5283857</v>
      </c>
    </row>
    <row r="41" spans="1:40" ht="15" customHeight="1">
      <c r="A41" s="48" t="s">
        <v>78</v>
      </c>
      <c r="B41" s="38">
        <v>34639</v>
      </c>
      <c r="C41" s="38"/>
      <c r="D41" s="38"/>
      <c r="E41" s="39">
        <f t="shared" si="34"/>
        <v>34639</v>
      </c>
      <c r="F41" s="40">
        <v>5062</v>
      </c>
      <c r="G41" s="38"/>
      <c r="H41" s="38"/>
      <c r="I41" s="38">
        <f t="shared" si="35"/>
        <v>0</v>
      </c>
      <c r="J41" s="38"/>
      <c r="K41" s="38">
        <v>91705</v>
      </c>
      <c r="L41" s="38">
        <v>200</v>
      </c>
      <c r="M41" s="38">
        <v>13210</v>
      </c>
      <c r="N41" s="38">
        <v>4692</v>
      </c>
      <c r="O41" s="38"/>
      <c r="P41" s="41">
        <f t="shared" si="36"/>
        <v>109807</v>
      </c>
      <c r="Q41" s="38">
        <v>513430</v>
      </c>
      <c r="R41" s="38"/>
      <c r="S41" s="38"/>
      <c r="T41" s="38"/>
      <c r="U41" s="38"/>
      <c r="V41" s="38"/>
      <c r="W41" s="41">
        <f t="shared" si="37"/>
        <v>0</v>
      </c>
      <c r="X41" s="38"/>
      <c r="Y41" s="48" t="s">
        <v>43</v>
      </c>
      <c r="Z41" s="38"/>
      <c r="AA41" s="38"/>
      <c r="AB41" s="38"/>
      <c r="AC41" s="38"/>
      <c r="AD41" s="38"/>
      <c r="AE41" s="38">
        <f t="shared" si="38"/>
        <v>0</v>
      </c>
      <c r="AF41" s="38"/>
      <c r="AG41" s="38">
        <f t="shared" si="39"/>
        <v>34639</v>
      </c>
      <c r="AH41" s="38">
        <f t="shared" si="40"/>
        <v>91705</v>
      </c>
      <c r="AI41" s="38">
        <f t="shared" si="41"/>
        <v>200</v>
      </c>
      <c r="AJ41" s="38">
        <f t="shared" si="42"/>
        <v>13210</v>
      </c>
      <c r="AK41" s="38">
        <f t="shared" si="43"/>
        <v>4692</v>
      </c>
      <c r="AL41" s="38">
        <f t="shared" si="43"/>
        <v>0</v>
      </c>
      <c r="AM41" s="38">
        <f t="shared" si="44"/>
        <v>144446</v>
      </c>
      <c r="AN41" s="38">
        <f t="shared" si="45"/>
        <v>518492</v>
      </c>
    </row>
    <row r="42" spans="1:40" ht="15" customHeight="1">
      <c r="A42" s="48" t="s">
        <v>79</v>
      </c>
      <c r="B42" s="38"/>
      <c r="C42" s="38"/>
      <c r="D42" s="38"/>
      <c r="E42" s="39">
        <f t="shared" si="34"/>
        <v>0</v>
      </c>
      <c r="F42" s="40">
        <v>29025</v>
      </c>
      <c r="G42" s="38"/>
      <c r="H42" s="38"/>
      <c r="I42" s="38">
        <f t="shared" si="35"/>
        <v>0</v>
      </c>
      <c r="J42" s="38"/>
      <c r="K42" s="38">
        <v>66539</v>
      </c>
      <c r="L42" s="38"/>
      <c r="M42" s="38">
        <v>9400</v>
      </c>
      <c r="N42" s="38">
        <v>1015</v>
      </c>
      <c r="O42" s="38"/>
      <c r="P42" s="41">
        <f t="shared" si="36"/>
        <v>76954</v>
      </c>
      <c r="Q42" s="38"/>
      <c r="R42" s="38"/>
      <c r="S42" s="38"/>
      <c r="T42" s="38"/>
      <c r="U42" s="38"/>
      <c r="V42" s="38"/>
      <c r="W42" s="41">
        <f t="shared" si="37"/>
        <v>0</v>
      </c>
      <c r="X42" s="38"/>
      <c r="Y42" s="48" t="s">
        <v>44</v>
      </c>
      <c r="Z42" s="38"/>
      <c r="AA42" s="38"/>
      <c r="AB42" s="38"/>
      <c r="AC42" s="38"/>
      <c r="AD42" s="38"/>
      <c r="AE42" s="38">
        <f t="shared" si="38"/>
        <v>0</v>
      </c>
      <c r="AF42" s="38"/>
      <c r="AG42" s="38">
        <f t="shared" si="39"/>
        <v>0</v>
      </c>
      <c r="AH42" s="38">
        <f t="shared" si="40"/>
        <v>66539</v>
      </c>
      <c r="AI42" s="38">
        <f t="shared" si="41"/>
        <v>0</v>
      </c>
      <c r="AJ42" s="38">
        <f t="shared" si="42"/>
        <v>9400</v>
      </c>
      <c r="AK42" s="38">
        <f t="shared" si="43"/>
        <v>1015</v>
      </c>
      <c r="AL42" s="38">
        <f t="shared" si="43"/>
        <v>0</v>
      </c>
      <c r="AM42" s="38">
        <f t="shared" si="44"/>
        <v>76954</v>
      </c>
      <c r="AN42" s="38">
        <f t="shared" si="45"/>
        <v>29025</v>
      </c>
    </row>
    <row r="43" spans="1:40" ht="15" customHeight="1">
      <c r="A43" s="48" t="s">
        <v>80</v>
      </c>
      <c r="B43" s="38"/>
      <c r="C43" s="38"/>
      <c r="D43" s="38"/>
      <c r="E43" s="39">
        <f t="shared" si="34"/>
        <v>0</v>
      </c>
      <c r="F43" s="40">
        <v>227</v>
      </c>
      <c r="G43" s="38"/>
      <c r="H43" s="38"/>
      <c r="I43" s="38">
        <f t="shared" si="35"/>
        <v>0</v>
      </c>
      <c r="J43" s="38"/>
      <c r="K43" s="38">
        <v>113853</v>
      </c>
      <c r="L43" s="38"/>
      <c r="M43" s="38">
        <v>12475</v>
      </c>
      <c r="N43" s="38">
        <v>1248</v>
      </c>
      <c r="O43" s="38"/>
      <c r="P43" s="41">
        <f t="shared" si="36"/>
        <v>127576</v>
      </c>
      <c r="Q43" s="38">
        <v>2500</v>
      </c>
      <c r="R43" s="38"/>
      <c r="S43" s="38"/>
      <c r="T43" s="38"/>
      <c r="U43" s="38"/>
      <c r="V43" s="38"/>
      <c r="W43" s="41">
        <f t="shared" si="37"/>
        <v>0</v>
      </c>
      <c r="X43" s="38"/>
      <c r="Y43" s="48" t="s">
        <v>45</v>
      </c>
      <c r="Z43" s="38"/>
      <c r="AA43" s="38"/>
      <c r="AB43" s="38"/>
      <c r="AC43" s="38"/>
      <c r="AD43" s="38"/>
      <c r="AE43" s="38">
        <f t="shared" si="38"/>
        <v>0</v>
      </c>
      <c r="AF43" s="38"/>
      <c r="AG43" s="38">
        <f t="shared" si="39"/>
        <v>0</v>
      </c>
      <c r="AH43" s="38">
        <f t="shared" si="40"/>
        <v>113853</v>
      </c>
      <c r="AI43" s="38">
        <f t="shared" si="41"/>
        <v>0</v>
      </c>
      <c r="AJ43" s="38">
        <f t="shared" si="42"/>
        <v>12475</v>
      </c>
      <c r="AK43" s="38">
        <f t="shared" si="43"/>
        <v>1248</v>
      </c>
      <c r="AL43" s="38">
        <f t="shared" si="43"/>
        <v>0</v>
      </c>
      <c r="AM43" s="38">
        <f t="shared" si="44"/>
        <v>127576</v>
      </c>
      <c r="AN43" s="38">
        <f t="shared" si="45"/>
        <v>2727</v>
      </c>
    </row>
    <row r="44" spans="1:40" ht="15" customHeight="1">
      <c r="A44" s="48" t="s">
        <v>81</v>
      </c>
      <c r="B44" s="38"/>
      <c r="C44" s="38"/>
      <c r="D44" s="38"/>
      <c r="E44" s="39">
        <f t="shared" si="34"/>
        <v>0</v>
      </c>
      <c r="F44" s="40">
        <v>150</v>
      </c>
      <c r="G44" s="38"/>
      <c r="H44" s="38"/>
      <c r="I44" s="38">
        <f t="shared" si="35"/>
        <v>0</v>
      </c>
      <c r="J44" s="38"/>
      <c r="K44" s="38">
        <v>124800</v>
      </c>
      <c r="L44" s="38"/>
      <c r="M44" s="38">
        <v>42000</v>
      </c>
      <c r="N44" s="38">
        <v>1662</v>
      </c>
      <c r="O44" s="38"/>
      <c r="P44" s="41">
        <f t="shared" si="36"/>
        <v>168462</v>
      </c>
      <c r="Q44" s="38">
        <v>934</v>
      </c>
      <c r="R44" s="38"/>
      <c r="S44" s="38"/>
      <c r="T44" s="38"/>
      <c r="U44" s="38"/>
      <c r="V44" s="38"/>
      <c r="W44" s="41">
        <f t="shared" si="37"/>
        <v>0</v>
      </c>
      <c r="X44" s="38"/>
      <c r="Y44" s="48" t="s">
        <v>46</v>
      </c>
      <c r="Z44" s="38"/>
      <c r="AA44" s="38"/>
      <c r="AB44" s="38"/>
      <c r="AC44" s="38"/>
      <c r="AD44" s="38"/>
      <c r="AE44" s="38">
        <f t="shared" si="38"/>
        <v>0</v>
      </c>
      <c r="AF44" s="38"/>
      <c r="AG44" s="38">
        <f t="shared" si="39"/>
        <v>0</v>
      </c>
      <c r="AH44" s="38">
        <f t="shared" si="40"/>
        <v>124800</v>
      </c>
      <c r="AI44" s="38">
        <f t="shared" si="41"/>
        <v>0</v>
      </c>
      <c r="AJ44" s="38">
        <f t="shared" si="42"/>
        <v>42000</v>
      </c>
      <c r="AK44" s="38">
        <f t="shared" si="43"/>
        <v>1662</v>
      </c>
      <c r="AL44" s="38">
        <f t="shared" si="43"/>
        <v>0</v>
      </c>
      <c r="AM44" s="38">
        <f t="shared" si="44"/>
        <v>168462</v>
      </c>
      <c r="AN44" s="38">
        <f t="shared" si="45"/>
        <v>1084</v>
      </c>
    </row>
    <row r="45" spans="1:40" ht="15" customHeight="1">
      <c r="A45" s="48" t="s">
        <v>82</v>
      </c>
      <c r="B45" s="38"/>
      <c r="C45" s="38"/>
      <c r="D45" s="38">
        <v>44</v>
      </c>
      <c r="E45" s="39">
        <f t="shared" si="34"/>
        <v>44</v>
      </c>
      <c r="F45" s="40">
        <v>3899</v>
      </c>
      <c r="G45" s="38"/>
      <c r="H45" s="38"/>
      <c r="I45" s="38">
        <f t="shared" si="35"/>
        <v>0</v>
      </c>
      <c r="J45" s="38"/>
      <c r="K45" s="38">
        <v>3200</v>
      </c>
      <c r="L45" s="38"/>
      <c r="M45" s="38">
        <v>1230</v>
      </c>
      <c r="N45" s="38">
        <v>337</v>
      </c>
      <c r="O45" s="38"/>
      <c r="P45" s="41">
        <f t="shared" si="36"/>
        <v>4767</v>
      </c>
      <c r="Q45" s="38"/>
      <c r="R45" s="38"/>
      <c r="S45" s="38"/>
      <c r="T45" s="38"/>
      <c r="U45" s="38"/>
      <c r="V45" s="38"/>
      <c r="W45" s="41">
        <f t="shared" si="37"/>
        <v>0</v>
      </c>
      <c r="X45" s="38"/>
      <c r="Y45" s="48" t="s">
        <v>47</v>
      </c>
      <c r="Z45" s="38"/>
      <c r="AA45" s="38"/>
      <c r="AB45" s="38"/>
      <c r="AC45" s="38"/>
      <c r="AD45" s="38"/>
      <c r="AE45" s="38">
        <f t="shared" si="38"/>
        <v>0</v>
      </c>
      <c r="AF45" s="38"/>
      <c r="AG45" s="38">
        <f t="shared" si="39"/>
        <v>0</v>
      </c>
      <c r="AH45" s="38">
        <f t="shared" si="40"/>
        <v>3200</v>
      </c>
      <c r="AI45" s="38">
        <f t="shared" si="41"/>
        <v>0</v>
      </c>
      <c r="AJ45" s="38">
        <f t="shared" si="42"/>
        <v>1230</v>
      </c>
      <c r="AK45" s="38">
        <f t="shared" si="43"/>
        <v>337</v>
      </c>
      <c r="AL45" s="38">
        <f t="shared" si="43"/>
        <v>44</v>
      </c>
      <c r="AM45" s="38">
        <f t="shared" si="44"/>
        <v>4811</v>
      </c>
      <c r="AN45" s="38">
        <f t="shared" si="45"/>
        <v>3899</v>
      </c>
    </row>
    <row r="46" spans="1:40" ht="16.5">
      <c r="A46" s="37"/>
      <c r="B46" s="38"/>
      <c r="C46" s="38"/>
      <c r="D46" s="38"/>
      <c r="E46" s="39"/>
      <c r="F46" s="40"/>
      <c r="G46" s="38"/>
      <c r="H46" s="38"/>
      <c r="I46" s="38"/>
      <c r="J46" s="38"/>
      <c r="K46" s="38"/>
      <c r="L46" s="38"/>
      <c r="M46" s="38"/>
      <c r="N46" s="38"/>
      <c r="O46" s="38"/>
      <c r="P46" s="41"/>
      <c r="Q46" s="38"/>
      <c r="R46" s="38"/>
      <c r="S46" s="38"/>
      <c r="T46" s="38"/>
      <c r="U46" s="38"/>
      <c r="V46" s="38"/>
      <c r="W46" s="41"/>
      <c r="X46" s="38"/>
      <c r="Y46" s="37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5.75" customHeight="1">
      <c r="A47" s="34" t="s">
        <v>60</v>
      </c>
      <c r="B47" s="47">
        <f aca="true" t="shared" si="46" ref="B47:X47">+B48</f>
        <v>0</v>
      </c>
      <c r="C47" s="47">
        <f t="shared" si="46"/>
        <v>50244</v>
      </c>
      <c r="D47" s="47">
        <f t="shared" si="46"/>
        <v>920</v>
      </c>
      <c r="E47" s="47">
        <f t="shared" si="46"/>
        <v>51164</v>
      </c>
      <c r="F47" s="47">
        <f t="shared" si="46"/>
        <v>10280</v>
      </c>
      <c r="G47" s="47">
        <f t="shared" si="46"/>
        <v>0</v>
      </c>
      <c r="H47" s="47">
        <f t="shared" si="46"/>
        <v>0</v>
      </c>
      <c r="I47" s="47">
        <f t="shared" si="46"/>
        <v>0</v>
      </c>
      <c r="J47" s="47">
        <f t="shared" si="46"/>
        <v>0</v>
      </c>
      <c r="K47" s="47">
        <f t="shared" si="46"/>
        <v>9723</v>
      </c>
      <c r="L47" s="47">
        <f t="shared" si="46"/>
        <v>14585</v>
      </c>
      <c r="M47" s="47">
        <f t="shared" si="46"/>
        <v>7200</v>
      </c>
      <c r="N47" s="47">
        <f t="shared" si="46"/>
        <v>30297</v>
      </c>
      <c r="O47" s="47">
        <f t="shared" si="46"/>
        <v>0</v>
      </c>
      <c r="P47" s="47">
        <f t="shared" si="46"/>
        <v>61805</v>
      </c>
      <c r="Q47" s="47">
        <f t="shared" si="46"/>
        <v>0</v>
      </c>
      <c r="R47" s="47">
        <f t="shared" si="46"/>
        <v>0</v>
      </c>
      <c r="S47" s="47">
        <f t="shared" si="46"/>
        <v>0</v>
      </c>
      <c r="T47" s="47">
        <f t="shared" si="46"/>
        <v>0</v>
      </c>
      <c r="U47" s="47">
        <f t="shared" si="46"/>
        <v>0</v>
      </c>
      <c r="V47" s="47">
        <f t="shared" si="46"/>
        <v>0</v>
      </c>
      <c r="W47" s="47">
        <f t="shared" si="46"/>
        <v>0</v>
      </c>
      <c r="X47" s="47">
        <f t="shared" si="46"/>
        <v>0</v>
      </c>
      <c r="Y47" s="34" t="s">
        <v>60</v>
      </c>
      <c r="Z47" s="47">
        <f aca="true" t="shared" si="47" ref="Z47:AN47">+Z48</f>
        <v>0</v>
      </c>
      <c r="AA47" s="47">
        <f t="shared" si="47"/>
        <v>0</v>
      </c>
      <c r="AB47" s="47">
        <f t="shared" si="47"/>
        <v>0</v>
      </c>
      <c r="AC47" s="47">
        <f t="shared" si="47"/>
        <v>0</v>
      </c>
      <c r="AD47" s="47">
        <f t="shared" si="47"/>
        <v>0</v>
      </c>
      <c r="AE47" s="47">
        <f t="shared" si="47"/>
        <v>0</v>
      </c>
      <c r="AF47" s="47">
        <f t="shared" si="47"/>
        <v>0</v>
      </c>
      <c r="AG47" s="47">
        <f t="shared" si="47"/>
        <v>0</v>
      </c>
      <c r="AH47" s="47">
        <f t="shared" si="47"/>
        <v>9723</v>
      </c>
      <c r="AI47" s="47">
        <f t="shared" si="47"/>
        <v>14585</v>
      </c>
      <c r="AJ47" s="47">
        <f t="shared" si="47"/>
        <v>7200</v>
      </c>
      <c r="AK47" s="47">
        <f t="shared" si="47"/>
        <v>80541</v>
      </c>
      <c r="AL47" s="47">
        <f t="shared" si="47"/>
        <v>920</v>
      </c>
      <c r="AM47" s="47">
        <f t="shared" si="47"/>
        <v>112969</v>
      </c>
      <c r="AN47" s="47">
        <f t="shared" si="47"/>
        <v>10280</v>
      </c>
    </row>
    <row r="48" spans="1:40" ht="15" customHeight="1">
      <c r="A48" s="58" t="s">
        <v>34</v>
      </c>
      <c r="B48" s="38"/>
      <c r="C48" s="38">
        <v>50244</v>
      </c>
      <c r="D48" s="38">
        <v>920</v>
      </c>
      <c r="E48" s="39">
        <f>SUM(B48:D48)</f>
        <v>51164</v>
      </c>
      <c r="F48" s="40">
        <v>10280</v>
      </c>
      <c r="G48" s="38"/>
      <c r="H48" s="38"/>
      <c r="I48" s="38">
        <f>SUM(G48:H48)</f>
        <v>0</v>
      </c>
      <c r="J48" s="38"/>
      <c r="K48" s="38">
        <v>9723</v>
      </c>
      <c r="L48" s="38">
        <v>14585</v>
      </c>
      <c r="M48" s="38">
        <v>7200</v>
      </c>
      <c r="N48" s="38">
        <v>30297</v>
      </c>
      <c r="O48" s="38"/>
      <c r="P48" s="41">
        <f>SUM(K48:O48)</f>
        <v>61805</v>
      </c>
      <c r="Q48" s="38">
        <v>0</v>
      </c>
      <c r="R48" s="38"/>
      <c r="S48" s="38"/>
      <c r="T48" s="38"/>
      <c r="U48" s="38"/>
      <c r="V48" s="38"/>
      <c r="W48" s="41">
        <f>SUM(R48:V48)</f>
        <v>0</v>
      </c>
      <c r="X48" s="38"/>
      <c r="Y48" s="58" t="s">
        <v>34</v>
      </c>
      <c r="Z48" s="38"/>
      <c r="AA48" s="38"/>
      <c r="AB48" s="38"/>
      <c r="AC48" s="38"/>
      <c r="AD48" s="38"/>
      <c r="AE48" s="38">
        <f>SUM(Z48:AD48)</f>
        <v>0</v>
      </c>
      <c r="AF48" s="38"/>
      <c r="AG48" s="38">
        <f>B48+Z48</f>
        <v>0</v>
      </c>
      <c r="AH48" s="38">
        <f>K48+R48+AA48</f>
        <v>9723</v>
      </c>
      <c r="AI48" s="38">
        <f>L48+S48</f>
        <v>14585</v>
      </c>
      <c r="AJ48" s="38">
        <f>M48+T48+AB48</f>
        <v>7200</v>
      </c>
      <c r="AK48" s="38">
        <f>C48+G48+N48+U48+AC48</f>
        <v>80541</v>
      </c>
      <c r="AL48" s="38">
        <f>D48+H48+O48+V48+AD48</f>
        <v>920</v>
      </c>
      <c r="AM48" s="38">
        <f>SUM(AG48:AL48)</f>
        <v>112969</v>
      </c>
      <c r="AN48" s="38">
        <f>F48+J48+Q48+X48+AF48</f>
        <v>10280</v>
      </c>
    </row>
    <row r="49" spans="1:40" ht="15" customHeight="1">
      <c r="A49" s="58"/>
      <c r="B49" s="38"/>
      <c r="C49" s="38"/>
      <c r="D49" s="38"/>
      <c r="E49" s="39"/>
      <c r="F49" s="40"/>
      <c r="G49" s="38"/>
      <c r="H49" s="38"/>
      <c r="I49" s="38"/>
      <c r="J49" s="38"/>
      <c r="K49" s="38"/>
      <c r="L49" s="38"/>
      <c r="M49" s="38"/>
      <c r="N49" s="38"/>
      <c r="O49" s="38"/>
      <c r="P49" s="41"/>
      <c r="Q49" s="38"/>
      <c r="R49" s="38"/>
      <c r="S49" s="38"/>
      <c r="T49" s="38"/>
      <c r="U49" s="38"/>
      <c r="V49" s="38"/>
      <c r="W49" s="41"/>
      <c r="X49" s="38"/>
      <c r="Y49" s="5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5" customHeight="1">
      <c r="A50" s="34" t="s">
        <v>61</v>
      </c>
      <c r="B50" s="47">
        <f aca="true" t="shared" si="48" ref="B50:X50">+B51</f>
        <v>0</v>
      </c>
      <c r="C50" s="47">
        <f t="shared" si="48"/>
        <v>0</v>
      </c>
      <c r="D50" s="47">
        <f t="shared" si="48"/>
        <v>0</v>
      </c>
      <c r="E50" s="47">
        <f t="shared" si="48"/>
        <v>0</v>
      </c>
      <c r="F50" s="47">
        <f t="shared" si="48"/>
        <v>330</v>
      </c>
      <c r="G50" s="47">
        <f t="shared" si="48"/>
        <v>0</v>
      </c>
      <c r="H50" s="47">
        <f t="shared" si="48"/>
        <v>0</v>
      </c>
      <c r="I50" s="47">
        <f t="shared" si="48"/>
        <v>0</v>
      </c>
      <c r="J50" s="47">
        <f t="shared" si="48"/>
        <v>0</v>
      </c>
      <c r="K50" s="47">
        <f t="shared" si="48"/>
        <v>120</v>
      </c>
      <c r="L50" s="47">
        <f t="shared" si="48"/>
        <v>0</v>
      </c>
      <c r="M50" s="47">
        <f t="shared" si="48"/>
        <v>65</v>
      </c>
      <c r="N50" s="47">
        <f t="shared" si="48"/>
        <v>311</v>
      </c>
      <c r="O50" s="47">
        <f t="shared" si="48"/>
        <v>0</v>
      </c>
      <c r="P50" s="47">
        <f t="shared" si="48"/>
        <v>496</v>
      </c>
      <c r="Q50" s="47">
        <f t="shared" si="48"/>
        <v>329</v>
      </c>
      <c r="R50" s="47">
        <f t="shared" si="48"/>
        <v>0</v>
      </c>
      <c r="S50" s="47">
        <f t="shared" si="48"/>
        <v>0</v>
      </c>
      <c r="T50" s="47">
        <f t="shared" si="48"/>
        <v>0</v>
      </c>
      <c r="U50" s="47">
        <f t="shared" si="48"/>
        <v>0</v>
      </c>
      <c r="V50" s="47">
        <f t="shared" si="48"/>
        <v>0</v>
      </c>
      <c r="W50" s="47">
        <f t="shared" si="48"/>
        <v>0</v>
      </c>
      <c r="X50" s="47">
        <f t="shared" si="48"/>
        <v>0</v>
      </c>
      <c r="Y50" s="34" t="s">
        <v>61</v>
      </c>
      <c r="Z50" s="47">
        <f aca="true" t="shared" si="49" ref="Z50:AN50">+Z51</f>
        <v>0</v>
      </c>
      <c r="AA50" s="47">
        <f t="shared" si="49"/>
        <v>0</v>
      </c>
      <c r="AB50" s="47">
        <f t="shared" si="49"/>
        <v>0</v>
      </c>
      <c r="AC50" s="47">
        <f t="shared" si="49"/>
        <v>0</v>
      </c>
      <c r="AD50" s="47">
        <f t="shared" si="49"/>
        <v>0</v>
      </c>
      <c r="AE50" s="47">
        <f t="shared" si="49"/>
        <v>0</v>
      </c>
      <c r="AF50" s="47">
        <f t="shared" si="49"/>
        <v>0</v>
      </c>
      <c r="AG50" s="47">
        <f t="shared" si="49"/>
        <v>0</v>
      </c>
      <c r="AH50" s="47">
        <f t="shared" si="49"/>
        <v>120</v>
      </c>
      <c r="AI50" s="47">
        <f t="shared" si="49"/>
        <v>65</v>
      </c>
      <c r="AJ50" s="47">
        <f t="shared" si="49"/>
        <v>0</v>
      </c>
      <c r="AK50" s="47">
        <f t="shared" si="49"/>
        <v>311</v>
      </c>
      <c r="AL50" s="47">
        <f t="shared" si="49"/>
        <v>0</v>
      </c>
      <c r="AM50" s="47">
        <f t="shared" si="49"/>
        <v>496</v>
      </c>
      <c r="AN50" s="47">
        <f t="shared" si="49"/>
        <v>659</v>
      </c>
    </row>
    <row r="51" spans="1:40" ht="15" customHeight="1">
      <c r="A51" s="58" t="s">
        <v>14</v>
      </c>
      <c r="B51" s="38"/>
      <c r="C51" s="38"/>
      <c r="D51" s="38"/>
      <c r="E51" s="39">
        <f>SUM(B51:D51)</f>
        <v>0</v>
      </c>
      <c r="F51" s="40">
        <v>330</v>
      </c>
      <c r="G51" s="38">
        <v>0</v>
      </c>
      <c r="H51" s="38"/>
      <c r="I51" s="38">
        <f>SUM(G51:H51)</f>
        <v>0</v>
      </c>
      <c r="J51" s="38"/>
      <c r="K51" s="38">
        <v>120</v>
      </c>
      <c r="L51" s="38"/>
      <c r="M51" s="38">
        <v>65</v>
      </c>
      <c r="N51" s="38">
        <v>311</v>
      </c>
      <c r="O51" s="38"/>
      <c r="P51" s="41">
        <f>SUM(K51:O51)</f>
        <v>496</v>
      </c>
      <c r="Q51" s="38">
        <v>329</v>
      </c>
      <c r="R51" s="38"/>
      <c r="S51" s="38"/>
      <c r="T51" s="38"/>
      <c r="U51" s="38"/>
      <c r="V51" s="38"/>
      <c r="W51" s="41">
        <f>SUM(R51:V51)</f>
        <v>0</v>
      </c>
      <c r="X51" s="38"/>
      <c r="Y51" s="58" t="s">
        <v>14</v>
      </c>
      <c r="Z51" s="38"/>
      <c r="AA51" s="38"/>
      <c r="AB51" s="38"/>
      <c r="AC51" s="38"/>
      <c r="AD51" s="38"/>
      <c r="AE51" s="38">
        <f>SUM(Z51:AD51)</f>
        <v>0</v>
      </c>
      <c r="AF51" s="38"/>
      <c r="AG51" s="38">
        <f>B51+Z51</f>
        <v>0</v>
      </c>
      <c r="AH51" s="38">
        <f>K51+R51+AA51</f>
        <v>120</v>
      </c>
      <c r="AI51" s="38">
        <v>65</v>
      </c>
      <c r="AJ51" s="38"/>
      <c r="AK51" s="38">
        <f>C51+G51+N51+U51+AC51</f>
        <v>311</v>
      </c>
      <c r="AL51" s="38">
        <f>D51+H51+O51+V51+AD51</f>
        <v>0</v>
      </c>
      <c r="AM51" s="38">
        <f>SUM(AG51:AL51)</f>
        <v>496</v>
      </c>
      <c r="AN51" s="38">
        <f>F51+J51+Q51+X51+AF51</f>
        <v>659</v>
      </c>
    </row>
    <row r="52" spans="1:40" ht="15" customHeight="1">
      <c r="A52" s="49"/>
      <c r="B52" s="38"/>
      <c r="C52" s="38"/>
      <c r="D52" s="38"/>
      <c r="E52" s="39"/>
      <c r="F52" s="40"/>
      <c r="G52" s="38"/>
      <c r="H52" s="38"/>
      <c r="I52" s="38"/>
      <c r="J52" s="38"/>
      <c r="K52" s="38"/>
      <c r="L52" s="38"/>
      <c r="M52" s="38"/>
      <c r="N52" s="38"/>
      <c r="O52" s="38"/>
      <c r="P52" s="51"/>
      <c r="Q52" s="38"/>
      <c r="R52" s="38"/>
      <c r="S52" s="38"/>
      <c r="T52" s="38"/>
      <c r="U52" s="38"/>
      <c r="V52" s="38"/>
      <c r="W52" s="51"/>
      <c r="X52" s="38"/>
      <c r="Y52" s="4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59" s="57" customFormat="1" ht="15" customHeight="1">
      <c r="A53" s="34" t="s">
        <v>62</v>
      </c>
      <c r="B53" s="47">
        <f aca="true" t="shared" si="50" ref="B53:X53">SUM(B54:B54)</f>
        <v>0</v>
      </c>
      <c r="C53" s="47">
        <f t="shared" si="50"/>
        <v>0</v>
      </c>
      <c r="D53" s="47">
        <f t="shared" si="50"/>
        <v>0</v>
      </c>
      <c r="E53" s="47">
        <f t="shared" si="50"/>
        <v>0</v>
      </c>
      <c r="F53" s="47">
        <f t="shared" si="50"/>
        <v>310</v>
      </c>
      <c r="G53" s="47">
        <f t="shared" si="50"/>
        <v>12460</v>
      </c>
      <c r="H53" s="47">
        <f t="shared" si="50"/>
        <v>0</v>
      </c>
      <c r="I53" s="47">
        <f t="shared" si="50"/>
        <v>12460</v>
      </c>
      <c r="J53" s="47">
        <f t="shared" si="50"/>
        <v>0</v>
      </c>
      <c r="K53" s="47">
        <f t="shared" si="50"/>
        <v>0</v>
      </c>
      <c r="L53" s="47">
        <f t="shared" si="50"/>
        <v>0</v>
      </c>
      <c r="M53" s="47">
        <f t="shared" si="50"/>
        <v>0</v>
      </c>
      <c r="N53" s="47">
        <f t="shared" si="50"/>
        <v>379</v>
      </c>
      <c r="O53" s="47">
        <f t="shared" si="50"/>
        <v>0</v>
      </c>
      <c r="P53" s="47">
        <f t="shared" si="50"/>
        <v>379</v>
      </c>
      <c r="Q53" s="47">
        <f t="shared" si="50"/>
        <v>142</v>
      </c>
      <c r="R53" s="47">
        <f t="shared" si="50"/>
        <v>0</v>
      </c>
      <c r="S53" s="47">
        <f t="shared" si="50"/>
        <v>0</v>
      </c>
      <c r="T53" s="47">
        <f t="shared" si="50"/>
        <v>0</v>
      </c>
      <c r="U53" s="47">
        <f t="shared" si="50"/>
        <v>0</v>
      </c>
      <c r="V53" s="47">
        <f t="shared" si="50"/>
        <v>0</v>
      </c>
      <c r="W53" s="47">
        <f t="shared" si="50"/>
        <v>0</v>
      </c>
      <c r="X53" s="47">
        <f t="shared" si="50"/>
        <v>0</v>
      </c>
      <c r="Y53" s="34" t="s">
        <v>62</v>
      </c>
      <c r="Z53" s="47">
        <f aca="true" t="shared" si="51" ref="Z53:AN53">SUM(Z54:Z54)</f>
        <v>0</v>
      </c>
      <c r="AA53" s="47">
        <f t="shared" si="51"/>
        <v>0</v>
      </c>
      <c r="AB53" s="47">
        <f t="shared" si="51"/>
        <v>0</v>
      </c>
      <c r="AC53" s="47">
        <f t="shared" si="51"/>
        <v>0</v>
      </c>
      <c r="AD53" s="47">
        <f t="shared" si="51"/>
        <v>0</v>
      </c>
      <c r="AE53" s="47">
        <f t="shared" si="51"/>
        <v>0</v>
      </c>
      <c r="AF53" s="47">
        <f t="shared" si="51"/>
        <v>0</v>
      </c>
      <c r="AG53" s="47">
        <f t="shared" si="51"/>
        <v>0</v>
      </c>
      <c r="AH53" s="47">
        <f t="shared" si="51"/>
        <v>0</v>
      </c>
      <c r="AI53" s="47">
        <f t="shared" si="51"/>
        <v>0</v>
      </c>
      <c r="AJ53" s="47">
        <f t="shared" si="51"/>
        <v>0</v>
      </c>
      <c r="AK53" s="47">
        <f t="shared" si="51"/>
        <v>12839</v>
      </c>
      <c r="AL53" s="47">
        <f t="shared" si="51"/>
        <v>0</v>
      </c>
      <c r="AM53" s="47">
        <f t="shared" si="51"/>
        <v>12839</v>
      </c>
      <c r="AN53" s="47">
        <f t="shared" si="51"/>
        <v>452</v>
      </c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</row>
    <row r="54" spans="1:40" ht="15" customHeight="1">
      <c r="A54" s="37" t="s">
        <v>15</v>
      </c>
      <c r="B54" s="39"/>
      <c r="C54" s="39"/>
      <c r="D54" s="39"/>
      <c r="E54" s="39">
        <f>SUM(B54:D54)</f>
        <v>0</v>
      </c>
      <c r="F54" s="40">
        <v>310</v>
      </c>
      <c r="G54" s="39">
        <v>12460</v>
      </c>
      <c r="H54" s="39"/>
      <c r="I54" s="38">
        <f>SUM(G54:H54)</f>
        <v>12460</v>
      </c>
      <c r="J54" s="39"/>
      <c r="K54" s="39"/>
      <c r="L54" s="39"/>
      <c r="M54" s="39"/>
      <c r="N54" s="39">
        <v>379</v>
      </c>
      <c r="O54" s="39"/>
      <c r="P54" s="41">
        <f>SUM(K54:O54)</f>
        <v>379</v>
      </c>
      <c r="Q54" s="39">
        <v>142</v>
      </c>
      <c r="R54" s="39"/>
      <c r="S54" s="39"/>
      <c r="T54" s="39"/>
      <c r="U54" s="39"/>
      <c r="V54" s="39"/>
      <c r="W54" s="41">
        <f>SUM(R54:V54)</f>
        <v>0</v>
      </c>
      <c r="X54" s="39"/>
      <c r="Y54" s="37" t="s">
        <v>15</v>
      </c>
      <c r="Z54" s="39"/>
      <c r="AA54" s="39"/>
      <c r="AB54" s="39"/>
      <c r="AC54" s="39"/>
      <c r="AD54" s="39"/>
      <c r="AE54" s="38">
        <f>SUM(Z54:AD54)</f>
        <v>0</v>
      </c>
      <c r="AF54" s="38"/>
      <c r="AG54" s="38">
        <f>B54+Z54</f>
        <v>0</v>
      </c>
      <c r="AH54" s="38">
        <f>K54+R54+AA54</f>
        <v>0</v>
      </c>
      <c r="AI54" s="38">
        <f>L54+S54</f>
        <v>0</v>
      </c>
      <c r="AJ54" s="38">
        <f>M54+T54+AB54</f>
        <v>0</v>
      </c>
      <c r="AK54" s="38">
        <f>C54+G54+N54+U54+AC54</f>
        <v>12839</v>
      </c>
      <c r="AL54" s="38">
        <f>D54+H54+O54+V54+AD54</f>
        <v>0</v>
      </c>
      <c r="AM54" s="38">
        <f>SUM(AG54:AL54)</f>
        <v>12839</v>
      </c>
      <c r="AN54" s="38">
        <f>F54+J54+Q54+X54+AF54</f>
        <v>452</v>
      </c>
    </row>
    <row r="55" spans="1:40" ht="15" customHeight="1">
      <c r="A55" s="37"/>
      <c r="B55" s="39"/>
      <c r="C55" s="39"/>
      <c r="D55" s="39"/>
      <c r="E55" s="39"/>
      <c r="F55" s="40"/>
      <c r="G55" s="39"/>
      <c r="H55" s="39"/>
      <c r="I55" s="38"/>
      <c r="J55" s="39"/>
      <c r="K55" s="39"/>
      <c r="L55" s="39"/>
      <c r="M55" s="39"/>
      <c r="N55" s="39"/>
      <c r="O55" s="39"/>
      <c r="P55" s="41"/>
      <c r="Q55" s="39"/>
      <c r="R55" s="39"/>
      <c r="S55" s="39"/>
      <c r="T55" s="39"/>
      <c r="U55" s="39"/>
      <c r="V55" s="39"/>
      <c r="W55" s="41"/>
      <c r="X55" s="39"/>
      <c r="Y55" s="37"/>
      <c r="Z55" s="39"/>
      <c r="AA55" s="39"/>
      <c r="AB55" s="39"/>
      <c r="AC55" s="39"/>
      <c r="AD55" s="39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5" customHeight="1">
      <c r="A56" s="37"/>
      <c r="B56" s="39"/>
      <c r="C56" s="39"/>
      <c r="D56" s="39"/>
      <c r="E56" s="39"/>
      <c r="F56" s="40"/>
      <c r="G56" s="39"/>
      <c r="H56" s="39"/>
      <c r="I56" s="38"/>
      <c r="J56" s="39"/>
      <c r="K56" s="39"/>
      <c r="L56" s="39"/>
      <c r="M56" s="39"/>
      <c r="N56" s="39"/>
      <c r="O56" s="39"/>
      <c r="P56" s="41"/>
      <c r="Q56" s="39"/>
      <c r="R56" s="39"/>
      <c r="S56" s="39"/>
      <c r="T56" s="39"/>
      <c r="U56" s="39"/>
      <c r="V56" s="39"/>
      <c r="W56" s="41"/>
      <c r="X56" s="39"/>
      <c r="Y56" s="37"/>
      <c r="Z56" s="39"/>
      <c r="AA56" s="39"/>
      <c r="AB56" s="39"/>
      <c r="AC56" s="39"/>
      <c r="AD56" s="39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ht="15" customHeight="1">
      <c r="A57" s="37"/>
      <c r="B57" s="39"/>
      <c r="C57" s="39"/>
      <c r="D57" s="39"/>
      <c r="E57" s="39"/>
      <c r="F57" s="40"/>
      <c r="G57" s="39"/>
      <c r="H57" s="39"/>
      <c r="I57" s="38"/>
      <c r="J57" s="39"/>
      <c r="K57" s="39"/>
      <c r="L57" s="39"/>
      <c r="M57" s="39"/>
      <c r="N57" s="39"/>
      <c r="O57" s="39"/>
      <c r="P57" s="41"/>
      <c r="Q57" s="39"/>
      <c r="R57" s="39"/>
      <c r="S57" s="39"/>
      <c r="T57" s="39"/>
      <c r="U57" s="39"/>
      <c r="V57" s="39"/>
      <c r="W57" s="41"/>
      <c r="X57" s="39"/>
      <c r="Y57" s="37"/>
      <c r="Z57" s="39"/>
      <c r="AA57" s="39"/>
      <c r="AB57" s="39"/>
      <c r="AC57" s="39"/>
      <c r="AD57" s="39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5" customHeight="1">
      <c r="A58" s="37"/>
      <c r="B58" s="39"/>
      <c r="C58" s="39"/>
      <c r="D58" s="39"/>
      <c r="E58" s="39"/>
      <c r="F58" s="40"/>
      <c r="G58" s="39"/>
      <c r="H58" s="39"/>
      <c r="I58" s="38"/>
      <c r="J58" s="39"/>
      <c r="K58" s="39"/>
      <c r="L58" s="39"/>
      <c r="M58" s="39"/>
      <c r="N58" s="39"/>
      <c r="O58" s="39"/>
      <c r="P58" s="41"/>
      <c r="Q58" s="39"/>
      <c r="R58" s="39"/>
      <c r="S58" s="39"/>
      <c r="T58" s="39"/>
      <c r="U58" s="39"/>
      <c r="V58" s="39"/>
      <c r="W58" s="41"/>
      <c r="X58" s="39"/>
      <c r="Y58" s="37"/>
      <c r="Z58" s="39"/>
      <c r="AA58" s="39"/>
      <c r="AB58" s="39"/>
      <c r="AC58" s="39"/>
      <c r="AD58" s="39"/>
      <c r="AE58" s="38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1:40" ht="15" customHeight="1">
      <c r="A59" s="37"/>
      <c r="B59" s="39"/>
      <c r="C59" s="39"/>
      <c r="D59" s="39"/>
      <c r="E59" s="39"/>
      <c r="F59" s="40"/>
      <c r="G59" s="39"/>
      <c r="H59" s="39"/>
      <c r="I59" s="38"/>
      <c r="J59" s="39"/>
      <c r="K59" s="39"/>
      <c r="L59" s="39"/>
      <c r="M59" s="39"/>
      <c r="N59" s="39"/>
      <c r="O59" s="39"/>
      <c r="P59" s="41"/>
      <c r="Q59" s="39"/>
      <c r="R59" s="39"/>
      <c r="S59" s="39"/>
      <c r="T59" s="39"/>
      <c r="U59" s="39"/>
      <c r="V59" s="39"/>
      <c r="W59" s="41"/>
      <c r="X59" s="39"/>
      <c r="Y59" s="37"/>
      <c r="Z59" s="39"/>
      <c r="AA59" s="39"/>
      <c r="AB59" s="39"/>
      <c r="AC59" s="39"/>
      <c r="AD59" s="39"/>
      <c r="AE59" s="38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1:40" ht="15" customHeight="1">
      <c r="A60" s="37"/>
      <c r="B60" s="39"/>
      <c r="C60" s="39"/>
      <c r="D60" s="39"/>
      <c r="E60" s="39"/>
      <c r="F60" s="40"/>
      <c r="G60" s="39"/>
      <c r="H60" s="39"/>
      <c r="I60" s="38"/>
      <c r="J60" s="39"/>
      <c r="K60" s="39"/>
      <c r="L60" s="39"/>
      <c r="M60" s="39"/>
      <c r="N60" s="39"/>
      <c r="O60" s="39"/>
      <c r="P60" s="41"/>
      <c r="Q60" s="39"/>
      <c r="R60" s="39"/>
      <c r="S60" s="39"/>
      <c r="T60" s="39"/>
      <c r="U60" s="39"/>
      <c r="V60" s="39"/>
      <c r="W60" s="41"/>
      <c r="X60" s="39"/>
      <c r="Y60" s="37"/>
      <c r="Z60" s="39"/>
      <c r="AA60" s="39"/>
      <c r="AB60" s="39"/>
      <c r="AC60" s="39"/>
      <c r="AD60" s="39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0" ht="15" customHeight="1">
      <c r="A61" s="37"/>
      <c r="B61" s="39"/>
      <c r="C61" s="39"/>
      <c r="D61" s="39"/>
      <c r="E61" s="39"/>
      <c r="F61" s="40"/>
      <c r="G61" s="39"/>
      <c r="H61" s="39"/>
      <c r="I61" s="38"/>
      <c r="J61" s="39"/>
      <c r="K61" s="39"/>
      <c r="L61" s="39"/>
      <c r="M61" s="39"/>
      <c r="N61" s="39"/>
      <c r="O61" s="39"/>
      <c r="P61" s="41"/>
      <c r="Q61" s="39"/>
      <c r="R61" s="39"/>
      <c r="S61" s="39"/>
      <c r="T61" s="39"/>
      <c r="U61" s="39"/>
      <c r="V61" s="39"/>
      <c r="W61" s="41"/>
      <c r="X61" s="39"/>
      <c r="Y61" s="37"/>
      <c r="Z61" s="39"/>
      <c r="AA61" s="39"/>
      <c r="AB61" s="39"/>
      <c r="AC61" s="39"/>
      <c r="AD61" s="39"/>
      <c r="AE61" s="38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1:40" ht="15" customHeight="1">
      <c r="A62" s="37"/>
      <c r="B62" s="39"/>
      <c r="C62" s="39"/>
      <c r="D62" s="39"/>
      <c r="E62" s="39"/>
      <c r="F62" s="40"/>
      <c r="G62" s="39"/>
      <c r="H62" s="39"/>
      <c r="I62" s="38"/>
      <c r="J62" s="39"/>
      <c r="K62" s="39"/>
      <c r="L62" s="39"/>
      <c r="M62" s="39"/>
      <c r="N62" s="39"/>
      <c r="O62" s="39"/>
      <c r="P62" s="41"/>
      <c r="Q62" s="39"/>
      <c r="R62" s="39"/>
      <c r="S62" s="39"/>
      <c r="T62" s="39"/>
      <c r="U62" s="39"/>
      <c r="V62" s="39"/>
      <c r="W62" s="41"/>
      <c r="X62" s="39"/>
      <c r="Y62" s="37"/>
      <c r="Z62" s="39"/>
      <c r="AA62" s="39"/>
      <c r="AB62" s="39"/>
      <c r="AC62" s="39"/>
      <c r="AD62" s="39"/>
      <c r="AE62" s="38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1:40" ht="15" customHeight="1">
      <c r="A63" s="37"/>
      <c r="B63" s="39"/>
      <c r="C63" s="39"/>
      <c r="D63" s="39"/>
      <c r="E63" s="39"/>
      <c r="F63" s="40"/>
      <c r="G63" s="39"/>
      <c r="H63" s="39"/>
      <c r="I63" s="38"/>
      <c r="J63" s="39"/>
      <c r="K63" s="39"/>
      <c r="L63" s="39"/>
      <c r="M63" s="39"/>
      <c r="N63" s="39"/>
      <c r="O63" s="39"/>
      <c r="P63" s="41"/>
      <c r="Q63" s="39"/>
      <c r="R63" s="39"/>
      <c r="S63" s="39"/>
      <c r="T63" s="39"/>
      <c r="U63" s="39"/>
      <c r="V63" s="39"/>
      <c r="W63" s="41"/>
      <c r="X63" s="39"/>
      <c r="Y63" s="37"/>
      <c r="Z63" s="39"/>
      <c r="AA63" s="39"/>
      <c r="AB63" s="39"/>
      <c r="AC63" s="39"/>
      <c r="AD63" s="39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1:40" ht="15" customHeight="1">
      <c r="A64" s="37"/>
      <c r="B64" s="39"/>
      <c r="C64" s="39"/>
      <c r="D64" s="39"/>
      <c r="E64" s="39"/>
      <c r="F64" s="40"/>
      <c r="G64" s="39"/>
      <c r="H64" s="39"/>
      <c r="I64" s="38"/>
      <c r="J64" s="39"/>
      <c r="K64" s="39"/>
      <c r="L64" s="39"/>
      <c r="M64" s="39"/>
      <c r="N64" s="39"/>
      <c r="O64" s="39"/>
      <c r="P64" s="41"/>
      <c r="Q64" s="39"/>
      <c r="R64" s="39"/>
      <c r="S64" s="39"/>
      <c r="T64" s="39"/>
      <c r="U64" s="39"/>
      <c r="V64" s="39"/>
      <c r="W64" s="41"/>
      <c r="X64" s="39"/>
      <c r="Y64" s="37"/>
      <c r="Z64" s="39"/>
      <c r="AA64" s="39"/>
      <c r="AB64" s="39"/>
      <c r="AC64" s="39"/>
      <c r="AD64" s="39"/>
      <c r="AE64" s="38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1:40" ht="15" customHeight="1">
      <c r="A65" s="37"/>
      <c r="B65" s="39"/>
      <c r="C65" s="39"/>
      <c r="D65" s="39"/>
      <c r="E65" s="39"/>
      <c r="F65" s="40"/>
      <c r="G65" s="39"/>
      <c r="H65" s="39"/>
      <c r="I65" s="38"/>
      <c r="J65" s="39"/>
      <c r="K65" s="39"/>
      <c r="L65" s="39"/>
      <c r="M65" s="39"/>
      <c r="N65" s="39"/>
      <c r="O65" s="39"/>
      <c r="P65" s="41"/>
      <c r="Q65" s="39"/>
      <c r="R65" s="39"/>
      <c r="S65" s="39"/>
      <c r="T65" s="39"/>
      <c r="U65" s="39"/>
      <c r="V65" s="39"/>
      <c r="W65" s="41"/>
      <c r="X65" s="39"/>
      <c r="Y65" s="37"/>
      <c r="Z65" s="39"/>
      <c r="AA65" s="39"/>
      <c r="AB65" s="39"/>
      <c r="AC65" s="39"/>
      <c r="AD65" s="39"/>
      <c r="AE65" s="38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1:40" ht="15" customHeight="1">
      <c r="A66" s="37"/>
      <c r="B66" s="39"/>
      <c r="C66" s="39"/>
      <c r="D66" s="39"/>
      <c r="E66" s="39"/>
      <c r="F66" s="40"/>
      <c r="G66" s="39"/>
      <c r="H66" s="39"/>
      <c r="I66" s="38"/>
      <c r="J66" s="39"/>
      <c r="K66" s="39"/>
      <c r="L66" s="39"/>
      <c r="M66" s="39"/>
      <c r="N66" s="39"/>
      <c r="O66" s="39"/>
      <c r="P66" s="41"/>
      <c r="Q66" s="39"/>
      <c r="R66" s="39"/>
      <c r="S66" s="39"/>
      <c r="T66" s="39"/>
      <c r="U66" s="39"/>
      <c r="V66" s="39"/>
      <c r="W66" s="41"/>
      <c r="X66" s="39"/>
      <c r="Y66" s="37"/>
      <c r="Z66" s="39"/>
      <c r="AA66" s="39"/>
      <c r="AB66" s="39"/>
      <c r="AC66" s="39"/>
      <c r="AD66" s="39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1:40" ht="15" customHeight="1">
      <c r="A67" s="37"/>
      <c r="B67" s="39"/>
      <c r="C67" s="39"/>
      <c r="D67" s="39"/>
      <c r="E67" s="39"/>
      <c r="F67" s="40"/>
      <c r="G67" s="39"/>
      <c r="H67" s="39"/>
      <c r="I67" s="38"/>
      <c r="J67" s="39"/>
      <c r="K67" s="39"/>
      <c r="L67" s="39"/>
      <c r="M67" s="39"/>
      <c r="N67" s="39"/>
      <c r="O67" s="39"/>
      <c r="P67" s="41"/>
      <c r="Q67" s="39"/>
      <c r="R67" s="39"/>
      <c r="S67" s="39"/>
      <c r="T67" s="39"/>
      <c r="U67" s="39"/>
      <c r="V67" s="39"/>
      <c r="W67" s="41"/>
      <c r="X67" s="39"/>
      <c r="Y67" s="37"/>
      <c r="Z67" s="39"/>
      <c r="AA67" s="39"/>
      <c r="AB67" s="39"/>
      <c r="AC67" s="39"/>
      <c r="AD67" s="39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1:40" ht="15" customHeight="1">
      <c r="A68" s="37"/>
      <c r="B68" s="39"/>
      <c r="C68" s="39"/>
      <c r="D68" s="39"/>
      <c r="E68" s="39"/>
      <c r="F68" s="40"/>
      <c r="G68" s="39"/>
      <c r="H68" s="39"/>
      <c r="I68" s="38"/>
      <c r="J68" s="39"/>
      <c r="K68" s="39"/>
      <c r="L68" s="39"/>
      <c r="M68" s="39"/>
      <c r="N68" s="39"/>
      <c r="O68" s="39"/>
      <c r="P68" s="41"/>
      <c r="Q68" s="39"/>
      <c r="R68" s="39"/>
      <c r="S68" s="39"/>
      <c r="T68" s="39"/>
      <c r="U68" s="39"/>
      <c r="V68" s="39"/>
      <c r="W68" s="41"/>
      <c r="X68" s="39"/>
      <c r="Y68" s="37"/>
      <c r="Z68" s="39"/>
      <c r="AA68" s="39"/>
      <c r="AB68" s="39"/>
      <c r="AC68" s="39"/>
      <c r="AD68" s="39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1:40" ht="15" customHeight="1">
      <c r="A69" s="37"/>
      <c r="B69" s="39"/>
      <c r="C69" s="39"/>
      <c r="D69" s="39"/>
      <c r="E69" s="39"/>
      <c r="F69" s="40"/>
      <c r="G69" s="39"/>
      <c r="H69" s="39"/>
      <c r="I69" s="38"/>
      <c r="J69" s="39"/>
      <c r="K69" s="39"/>
      <c r="L69" s="39"/>
      <c r="M69" s="39"/>
      <c r="N69" s="39"/>
      <c r="O69" s="39"/>
      <c r="P69" s="41"/>
      <c r="Q69" s="39"/>
      <c r="R69" s="39"/>
      <c r="S69" s="39"/>
      <c r="T69" s="39"/>
      <c r="U69" s="39"/>
      <c r="V69" s="39"/>
      <c r="W69" s="41"/>
      <c r="X69" s="39"/>
      <c r="Y69" s="37"/>
      <c r="Z69" s="39"/>
      <c r="AA69" s="39"/>
      <c r="AB69" s="39"/>
      <c r="AC69" s="39"/>
      <c r="AD69" s="39"/>
      <c r="AE69" s="38"/>
      <c r="AF69" s="38"/>
      <c r="AG69" s="38"/>
      <c r="AH69" s="38"/>
      <c r="AI69" s="38"/>
      <c r="AJ69" s="38"/>
      <c r="AK69" s="38"/>
      <c r="AL69" s="38"/>
      <c r="AM69" s="38"/>
      <c r="AN69" s="38"/>
    </row>
    <row r="70" spans="1:40" ht="15" customHeight="1">
      <c r="A70" s="37"/>
      <c r="B70" s="39"/>
      <c r="C70" s="39"/>
      <c r="D70" s="39"/>
      <c r="E70" s="39"/>
      <c r="F70" s="40"/>
      <c r="G70" s="39"/>
      <c r="H70" s="39"/>
      <c r="I70" s="38"/>
      <c r="J70" s="39"/>
      <c r="K70" s="39"/>
      <c r="L70" s="39"/>
      <c r="M70" s="39"/>
      <c r="N70" s="39"/>
      <c r="O70" s="39"/>
      <c r="P70" s="41"/>
      <c r="Q70" s="39"/>
      <c r="R70" s="39"/>
      <c r="S70" s="39"/>
      <c r="T70" s="39"/>
      <c r="U70" s="39"/>
      <c r="V70" s="39"/>
      <c r="W70" s="41"/>
      <c r="X70" s="39"/>
      <c r="Y70" s="37"/>
      <c r="Z70" s="39"/>
      <c r="AA70" s="39"/>
      <c r="AB70" s="39"/>
      <c r="AC70" s="39"/>
      <c r="AD70" s="39"/>
      <c r="AE70" s="38"/>
      <c r="AF70" s="38"/>
      <c r="AG70" s="38"/>
      <c r="AH70" s="38"/>
      <c r="AI70" s="38"/>
      <c r="AJ70" s="38"/>
      <c r="AK70" s="38"/>
      <c r="AL70" s="38"/>
      <c r="AM70" s="38"/>
      <c r="AN70" s="38"/>
    </row>
    <row r="71" spans="1:40" ht="15" customHeight="1">
      <c r="A71" s="37"/>
      <c r="B71" s="39"/>
      <c r="C71" s="39"/>
      <c r="D71" s="39"/>
      <c r="E71" s="39"/>
      <c r="F71" s="40"/>
      <c r="G71" s="39"/>
      <c r="H71" s="39"/>
      <c r="I71" s="38"/>
      <c r="J71" s="39"/>
      <c r="K71" s="39"/>
      <c r="L71" s="39"/>
      <c r="M71" s="39"/>
      <c r="N71" s="39"/>
      <c r="O71" s="39"/>
      <c r="P71" s="41"/>
      <c r="Q71" s="39"/>
      <c r="R71" s="39"/>
      <c r="S71" s="39"/>
      <c r="T71" s="39"/>
      <c r="U71" s="39"/>
      <c r="V71" s="39"/>
      <c r="W71" s="41"/>
      <c r="X71" s="39"/>
      <c r="Y71" s="37"/>
      <c r="Z71" s="39"/>
      <c r="AA71" s="39"/>
      <c r="AB71" s="39"/>
      <c r="AC71" s="39"/>
      <c r="AD71" s="39"/>
      <c r="AE71" s="38"/>
      <c r="AF71" s="38"/>
      <c r="AG71" s="38"/>
      <c r="AH71" s="38"/>
      <c r="AI71" s="38"/>
      <c r="AJ71" s="38"/>
      <c r="AK71" s="38"/>
      <c r="AL71" s="38"/>
      <c r="AM71" s="38"/>
      <c r="AN71" s="38"/>
    </row>
    <row r="72" spans="1:40" ht="15" customHeight="1">
      <c r="A72" s="37"/>
      <c r="B72" s="39"/>
      <c r="C72" s="39"/>
      <c r="D72" s="39"/>
      <c r="E72" s="39"/>
      <c r="F72" s="40"/>
      <c r="G72" s="39"/>
      <c r="H72" s="39"/>
      <c r="I72" s="38"/>
      <c r="J72" s="39"/>
      <c r="K72" s="39"/>
      <c r="L72" s="39"/>
      <c r="M72" s="39"/>
      <c r="N72" s="39"/>
      <c r="O72" s="39"/>
      <c r="P72" s="41"/>
      <c r="Q72" s="39"/>
      <c r="R72" s="39"/>
      <c r="S72" s="39"/>
      <c r="T72" s="39"/>
      <c r="U72" s="39"/>
      <c r="V72" s="39"/>
      <c r="W72" s="41"/>
      <c r="X72" s="39"/>
      <c r="Y72" s="37"/>
      <c r="Z72" s="39"/>
      <c r="AA72" s="39"/>
      <c r="AB72" s="39"/>
      <c r="AC72" s="39"/>
      <c r="AD72" s="39"/>
      <c r="AE72" s="38"/>
      <c r="AF72" s="38"/>
      <c r="AG72" s="38"/>
      <c r="AH72" s="38"/>
      <c r="AI72" s="38"/>
      <c r="AJ72" s="38"/>
      <c r="AK72" s="38"/>
      <c r="AL72" s="38"/>
      <c r="AM72" s="38"/>
      <c r="AN72" s="38"/>
    </row>
    <row r="73" spans="1:40" ht="15" customHeight="1">
      <c r="A73" s="37"/>
      <c r="B73" s="39"/>
      <c r="C73" s="39"/>
      <c r="D73" s="39"/>
      <c r="E73" s="39"/>
      <c r="F73" s="40"/>
      <c r="G73" s="39"/>
      <c r="H73" s="39"/>
      <c r="I73" s="38"/>
      <c r="J73" s="39"/>
      <c r="K73" s="39"/>
      <c r="L73" s="39"/>
      <c r="M73" s="39"/>
      <c r="N73" s="39"/>
      <c r="O73" s="39"/>
      <c r="P73" s="41"/>
      <c r="Q73" s="39"/>
      <c r="R73" s="39"/>
      <c r="S73" s="39"/>
      <c r="T73" s="39"/>
      <c r="U73" s="39"/>
      <c r="V73" s="39"/>
      <c r="W73" s="41"/>
      <c r="X73" s="39"/>
      <c r="Y73" s="37"/>
      <c r="Z73" s="39"/>
      <c r="AA73" s="39"/>
      <c r="AB73" s="39"/>
      <c r="AC73" s="39"/>
      <c r="AD73" s="39"/>
      <c r="AE73" s="38"/>
      <c r="AF73" s="38"/>
      <c r="AG73" s="38"/>
      <c r="AH73" s="38"/>
      <c r="AI73" s="38"/>
      <c r="AJ73" s="38"/>
      <c r="AK73" s="38"/>
      <c r="AL73" s="38"/>
      <c r="AM73" s="38"/>
      <c r="AN73" s="38"/>
    </row>
    <row r="74" spans="1:40" ht="15" customHeight="1">
      <c r="A74" s="37"/>
      <c r="B74" s="39"/>
      <c r="C74" s="39"/>
      <c r="D74" s="39"/>
      <c r="E74" s="39"/>
      <c r="F74" s="40"/>
      <c r="G74" s="39"/>
      <c r="H74" s="39"/>
      <c r="I74" s="38"/>
      <c r="J74" s="39"/>
      <c r="K74" s="39"/>
      <c r="L74" s="39"/>
      <c r="M74" s="39"/>
      <c r="N74" s="39"/>
      <c r="O74" s="39"/>
      <c r="P74" s="41"/>
      <c r="Q74" s="39"/>
      <c r="R74" s="39"/>
      <c r="S74" s="39"/>
      <c r="T74" s="39"/>
      <c r="U74" s="39"/>
      <c r="V74" s="39"/>
      <c r="W74" s="41"/>
      <c r="X74" s="39"/>
      <c r="Y74" s="37"/>
      <c r="Z74" s="39"/>
      <c r="AA74" s="39"/>
      <c r="AB74" s="39"/>
      <c r="AC74" s="39"/>
      <c r="AD74" s="39"/>
      <c r="AE74" s="38"/>
      <c r="AF74" s="38"/>
      <c r="AG74" s="38"/>
      <c r="AH74" s="38"/>
      <c r="AI74" s="38"/>
      <c r="AJ74" s="38"/>
      <c r="AK74" s="38"/>
      <c r="AL74" s="38"/>
      <c r="AM74" s="38"/>
      <c r="AN74" s="38"/>
    </row>
    <row r="75" spans="1:40" ht="15" customHeight="1">
      <c r="A75" s="37"/>
      <c r="B75" s="39"/>
      <c r="C75" s="39"/>
      <c r="D75" s="39"/>
      <c r="E75" s="39"/>
      <c r="F75" s="40"/>
      <c r="G75" s="39"/>
      <c r="H75" s="39"/>
      <c r="I75" s="38"/>
      <c r="J75" s="39"/>
      <c r="K75" s="39"/>
      <c r="L75" s="39"/>
      <c r="M75" s="39"/>
      <c r="N75" s="39"/>
      <c r="O75" s="39"/>
      <c r="P75" s="41"/>
      <c r="Q75" s="39"/>
      <c r="R75" s="39"/>
      <c r="S75" s="39"/>
      <c r="T75" s="39"/>
      <c r="U75" s="39"/>
      <c r="V75" s="39"/>
      <c r="W75" s="41"/>
      <c r="X75" s="39"/>
      <c r="Y75" s="37"/>
      <c r="Z75" s="39"/>
      <c r="AA75" s="39"/>
      <c r="AB75" s="39"/>
      <c r="AC75" s="39"/>
      <c r="AD75" s="39"/>
      <c r="AE75" s="38"/>
      <c r="AF75" s="38"/>
      <c r="AG75" s="38"/>
      <c r="AH75" s="38"/>
      <c r="AI75" s="38"/>
      <c r="AJ75" s="38"/>
      <c r="AK75" s="38"/>
      <c r="AL75" s="38"/>
      <c r="AM75" s="38"/>
      <c r="AN75" s="38"/>
    </row>
    <row r="76" spans="1:40" ht="15" customHeight="1">
      <c r="A76" s="37"/>
      <c r="B76" s="39"/>
      <c r="C76" s="39"/>
      <c r="D76" s="39"/>
      <c r="E76" s="39"/>
      <c r="F76" s="40"/>
      <c r="G76" s="39"/>
      <c r="H76" s="39"/>
      <c r="I76" s="38"/>
      <c r="J76" s="39"/>
      <c r="K76" s="39"/>
      <c r="L76" s="39"/>
      <c r="M76" s="39"/>
      <c r="N76" s="39"/>
      <c r="O76" s="39"/>
      <c r="P76" s="41"/>
      <c r="Q76" s="39"/>
      <c r="R76" s="39"/>
      <c r="S76" s="39"/>
      <c r="T76" s="39"/>
      <c r="U76" s="39"/>
      <c r="V76" s="39"/>
      <c r="W76" s="41"/>
      <c r="X76" s="39"/>
      <c r="Y76" s="37"/>
      <c r="Z76" s="39"/>
      <c r="AA76" s="39"/>
      <c r="AB76" s="39"/>
      <c r="AC76" s="39"/>
      <c r="AD76" s="39"/>
      <c r="AE76" s="38"/>
      <c r="AF76" s="38"/>
      <c r="AG76" s="38"/>
      <c r="AH76" s="38"/>
      <c r="AI76" s="38"/>
      <c r="AJ76" s="38"/>
      <c r="AK76" s="38"/>
      <c r="AL76" s="38"/>
      <c r="AM76" s="38"/>
      <c r="AN76" s="38"/>
    </row>
    <row r="77" spans="1:40" ht="15" customHeight="1">
      <c r="A77" s="37"/>
      <c r="B77" s="39"/>
      <c r="C77" s="39"/>
      <c r="D77" s="39"/>
      <c r="E77" s="39"/>
      <c r="F77" s="40"/>
      <c r="G77" s="39"/>
      <c r="H77" s="39"/>
      <c r="I77" s="38"/>
      <c r="J77" s="39"/>
      <c r="K77" s="39"/>
      <c r="L77" s="39"/>
      <c r="M77" s="39"/>
      <c r="N77" s="39"/>
      <c r="O77" s="39"/>
      <c r="P77" s="41"/>
      <c r="Q77" s="39"/>
      <c r="R77" s="39"/>
      <c r="S77" s="39"/>
      <c r="T77" s="39"/>
      <c r="U77" s="39"/>
      <c r="V77" s="39"/>
      <c r="W77" s="41"/>
      <c r="X77" s="39"/>
      <c r="Y77" s="37"/>
      <c r="Z77" s="39"/>
      <c r="AA77" s="39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1:40" ht="15" customHeight="1">
      <c r="A78" s="37"/>
      <c r="B78" s="39"/>
      <c r="C78" s="39"/>
      <c r="D78" s="39"/>
      <c r="E78" s="39"/>
      <c r="F78" s="40"/>
      <c r="G78" s="39"/>
      <c r="H78" s="39"/>
      <c r="I78" s="38"/>
      <c r="J78" s="39"/>
      <c r="K78" s="39"/>
      <c r="L78" s="39"/>
      <c r="M78" s="39"/>
      <c r="N78" s="39"/>
      <c r="O78" s="39"/>
      <c r="P78" s="41"/>
      <c r="Q78" s="39"/>
      <c r="R78" s="39"/>
      <c r="S78" s="39"/>
      <c r="T78" s="39"/>
      <c r="U78" s="39"/>
      <c r="V78" s="39"/>
      <c r="W78" s="41"/>
      <c r="X78" s="39"/>
      <c r="Y78" s="37"/>
      <c r="Z78" s="39"/>
      <c r="AA78" s="39"/>
      <c r="AB78" s="39"/>
      <c r="AC78" s="39"/>
      <c r="AD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</row>
    <row r="79" spans="1:40" ht="15" customHeight="1">
      <c r="A79" s="60"/>
      <c r="B79" s="38"/>
      <c r="C79" s="38"/>
      <c r="D79" s="38"/>
      <c r="E79" s="38"/>
      <c r="F79" s="61"/>
      <c r="G79" s="38"/>
      <c r="H79" s="38"/>
      <c r="I79" s="38"/>
      <c r="J79" s="38"/>
      <c r="K79" s="38"/>
      <c r="L79" s="38"/>
      <c r="M79" s="38"/>
      <c r="N79" s="38"/>
      <c r="O79" s="38"/>
      <c r="P79" s="51"/>
      <c r="Q79" s="38"/>
      <c r="R79" s="38"/>
      <c r="S79" s="38"/>
      <c r="T79" s="38"/>
      <c r="U79" s="38"/>
      <c r="V79" s="38"/>
      <c r="W79" s="51"/>
      <c r="X79" s="38"/>
      <c r="Y79" s="60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</row>
    <row r="80" spans="1:40" ht="15" customHeight="1">
      <c r="A80" s="78" t="s">
        <v>70</v>
      </c>
      <c r="B80" s="63">
        <f aca="true" t="shared" si="52" ref="B80:X80">B10+B13+B25+B35+B38+B47+B50+B53</f>
        <v>26494362</v>
      </c>
      <c r="C80" s="63">
        <f t="shared" si="52"/>
        <v>111779218</v>
      </c>
      <c r="D80" s="63">
        <f t="shared" si="52"/>
        <v>7494</v>
      </c>
      <c r="E80" s="63">
        <f t="shared" si="52"/>
        <v>138281074</v>
      </c>
      <c r="F80" s="63">
        <f t="shared" si="52"/>
        <v>15551080</v>
      </c>
      <c r="G80" s="63">
        <f t="shared" si="52"/>
        <v>456203</v>
      </c>
      <c r="H80" s="63">
        <f t="shared" si="52"/>
        <v>0</v>
      </c>
      <c r="I80" s="63">
        <f t="shared" si="52"/>
        <v>456203</v>
      </c>
      <c r="J80" s="63">
        <f t="shared" si="52"/>
        <v>52401</v>
      </c>
      <c r="K80" s="63">
        <f t="shared" si="52"/>
        <v>9454303</v>
      </c>
      <c r="L80" s="63">
        <f t="shared" si="52"/>
        <v>14785</v>
      </c>
      <c r="M80" s="63">
        <f t="shared" si="52"/>
        <v>1602961</v>
      </c>
      <c r="N80" s="63">
        <f t="shared" si="52"/>
        <v>1531565</v>
      </c>
      <c r="O80" s="63">
        <f t="shared" si="52"/>
        <v>4853514</v>
      </c>
      <c r="P80" s="63">
        <f t="shared" si="52"/>
        <v>17457128</v>
      </c>
      <c r="Q80" s="63">
        <f t="shared" si="52"/>
        <v>1735920</v>
      </c>
      <c r="R80" s="63">
        <f t="shared" si="52"/>
        <v>241501</v>
      </c>
      <c r="S80" s="63">
        <f t="shared" si="52"/>
        <v>500</v>
      </c>
      <c r="T80" s="63">
        <f t="shared" si="52"/>
        <v>33527</v>
      </c>
      <c r="U80" s="63">
        <f t="shared" si="52"/>
        <v>40051</v>
      </c>
      <c r="V80" s="63">
        <f t="shared" si="52"/>
        <v>0</v>
      </c>
      <c r="W80" s="63">
        <f t="shared" si="52"/>
        <v>315579</v>
      </c>
      <c r="X80" s="63">
        <f t="shared" si="52"/>
        <v>231838</v>
      </c>
      <c r="Y80" s="78" t="s">
        <v>70</v>
      </c>
      <c r="Z80" s="63">
        <f aca="true" t="shared" si="53" ref="Z80:AN80">Z10+Z13+Z25+Z35+Z38+Z47+Z50+Z53</f>
        <v>184695</v>
      </c>
      <c r="AA80" s="63">
        <f t="shared" si="53"/>
        <v>0</v>
      </c>
      <c r="AB80" s="63">
        <f t="shared" si="53"/>
        <v>420</v>
      </c>
      <c r="AC80" s="63">
        <f t="shared" si="53"/>
        <v>47807</v>
      </c>
      <c r="AD80" s="63">
        <f t="shared" si="53"/>
        <v>13814</v>
      </c>
      <c r="AE80" s="63">
        <f t="shared" si="53"/>
        <v>246736</v>
      </c>
      <c r="AF80" s="63">
        <f t="shared" si="53"/>
        <v>11793</v>
      </c>
      <c r="AG80" s="63">
        <f t="shared" si="53"/>
        <v>26679057</v>
      </c>
      <c r="AH80" s="63">
        <f t="shared" si="53"/>
        <v>9695804</v>
      </c>
      <c r="AI80" s="63">
        <f t="shared" si="53"/>
        <v>15350</v>
      </c>
      <c r="AJ80" s="63">
        <f t="shared" si="53"/>
        <v>1636843</v>
      </c>
      <c r="AK80" s="63">
        <f t="shared" si="53"/>
        <v>113854844</v>
      </c>
      <c r="AL80" s="63">
        <f t="shared" si="53"/>
        <v>4874822</v>
      </c>
      <c r="AM80" s="63">
        <f t="shared" si="53"/>
        <v>156756720</v>
      </c>
      <c r="AN80" s="63">
        <f t="shared" si="53"/>
        <v>17583032</v>
      </c>
    </row>
    <row r="81" spans="1:40" s="2" customFormat="1" ht="15" customHeight="1" thickBot="1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</row>
    <row r="82" spans="1:19" ht="20.25" customHeight="1">
      <c r="A82" s="66" t="s">
        <v>90</v>
      </c>
      <c r="B82" s="67"/>
      <c r="H82" s="12"/>
      <c r="N82" s="12"/>
      <c r="O82" s="12"/>
      <c r="P82" s="68"/>
      <c r="Q82" s="12"/>
      <c r="R82" s="12"/>
      <c r="S82" s="12"/>
    </row>
    <row r="83" spans="1:43" s="2" customFormat="1" ht="18" customHeight="1">
      <c r="A83" s="69" t="s">
        <v>91</v>
      </c>
      <c r="B83" s="70"/>
      <c r="F83" s="3"/>
      <c r="P83" s="71"/>
      <c r="AO83" s="59" t="s">
        <v>77</v>
      </c>
      <c r="AP83" s="2">
        <f>SUM(AP9:AP82)</f>
        <v>36460114</v>
      </c>
      <c r="AQ83" s="2">
        <f>SUM(AQ9:AQ54)</f>
        <v>335</v>
      </c>
    </row>
    <row r="84" spans="1:16" s="2" customFormat="1" ht="18" customHeight="1">
      <c r="A84" s="66"/>
      <c r="B84" s="70"/>
      <c r="F84" s="3"/>
      <c r="P84" s="71"/>
    </row>
    <row r="85" spans="1:16" s="73" customFormat="1" ht="18" customHeight="1">
      <c r="A85" s="72"/>
      <c r="F85" s="74"/>
      <c r="P85" s="75"/>
    </row>
    <row r="86" spans="1:16" s="73" customFormat="1" ht="15" customHeight="1">
      <c r="A86" s="72"/>
      <c r="F86" s="74"/>
      <c r="P86" s="75"/>
    </row>
    <row r="87" spans="1:16" s="73" customFormat="1" ht="15" customHeight="1">
      <c r="A87" s="72"/>
      <c r="F87" s="74"/>
      <c r="P87" s="75"/>
    </row>
    <row r="88" ht="15" customHeight="1">
      <c r="A88" s="76"/>
    </row>
    <row r="89" ht="15" customHeight="1">
      <c r="A89" s="76"/>
    </row>
    <row r="90" ht="15" customHeight="1">
      <c r="A90" s="76"/>
    </row>
    <row r="91" ht="15" customHeight="1">
      <c r="A91" s="76"/>
    </row>
    <row r="92" ht="15" customHeight="1">
      <c r="A92" s="76"/>
    </row>
    <row r="93" ht="15" customHeight="1">
      <c r="A93" s="76"/>
    </row>
    <row r="94" ht="15" customHeight="1">
      <c r="A94" s="76"/>
    </row>
    <row r="95" ht="15" customHeight="1">
      <c r="A95" s="76"/>
    </row>
    <row r="96" ht="15" customHeight="1">
      <c r="A96" s="76"/>
    </row>
    <row r="97" ht="15" customHeight="1">
      <c r="A97" s="76"/>
    </row>
    <row r="98" ht="15" customHeight="1">
      <c r="A98" s="76"/>
    </row>
    <row r="99" ht="15" customHeight="1">
      <c r="A99" s="76"/>
    </row>
    <row r="100" ht="15" customHeight="1">
      <c r="A100" s="76"/>
    </row>
    <row r="101" ht="15.75">
      <c r="A101" s="76"/>
    </row>
    <row r="102" ht="15.75">
      <c r="A102" s="76"/>
    </row>
    <row r="103" ht="15.75">
      <c r="A103" s="76"/>
    </row>
    <row r="104" ht="15.75">
      <c r="A104" s="76"/>
    </row>
    <row r="105" ht="15.75">
      <c r="A105" s="76"/>
    </row>
    <row r="106" ht="15.75">
      <c r="A106" s="76"/>
    </row>
    <row r="107" ht="15.75">
      <c r="A107" s="76"/>
    </row>
    <row r="108" ht="15.75">
      <c r="A108" s="76"/>
    </row>
    <row r="109" ht="15.75">
      <c r="A109" s="76"/>
    </row>
    <row r="110" ht="15.75">
      <c r="A110" s="76"/>
    </row>
    <row r="111" ht="15.75">
      <c r="A111" s="76"/>
    </row>
    <row r="112" ht="15.75">
      <c r="A112" s="76"/>
    </row>
    <row r="113" ht="15.75">
      <c r="A113" s="76"/>
    </row>
    <row r="114" ht="15.75">
      <c r="A114" s="76"/>
    </row>
    <row r="115" ht="15.75">
      <c r="A115" s="76"/>
    </row>
    <row r="116" ht="15.75">
      <c r="A116" s="76"/>
    </row>
    <row r="117" ht="15.75">
      <c r="A117" s="76"/>
    </row>
    <row r="169" ht="14.25" customHeight="1"/>
  </sheetData>
  <mergeCells count="11">
    <mergeCell ref="Z7:AF7"/>
    <mergeCell ref="A3:X3"/>
    <mergeCell ref="Y3:AN3"/>
    <mergeCell ref="B6:J6"/>
    <mergeCell ref="K6:X6"/>
    <mergeCell ref="Z6:AF6"/>
    <mergeCell ref="AG6:AN7"/>
    <mergeCell ref="B7:F7"/>
    <mergeCell ref="G7:J7"/>
    <mergeCell ref="K7:Q7"/>
    <mergeCell ref="R7:X7"/>
  </mergeCells>
  <printOptions horizontalCentered="1"/>
  <pageMargins left="0.4724409448818898" right="0.5511811023622047" top="0.31496062992125984" bottom="0.31496062992125984" header="0" footer="0"/>
  <pageSetup fitToWidth="4" horizontalDpi="300" verticalDpi="3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</dc:title>
  <dc:subject>9</dc:subject>
  <dc:creator>行政院主計處</dc:creator>
  <cp:keywords/>
  <dc:description> </dc:description>
  <cp:lastModifiedBy>Administrator</cp:lastModifiedBy>
  <cp:lastPrinted>2003-05-21T09:47:26Z</cp:lastPrinted>
  <dcterms:created xsi:type="dcterms:W3CDTF">1998-02-14T06:51:05Z</dcterms:created>
  <dcterms:modified xsi:type="dcterms:W3CDTF">2008-11-13T10:10:01Z</dcterms:modified>
  <cp:category>I14</cp:category>
  <cp:version/>
  <cp:contentType/>
  <cp:contentStatus/>
</cp:coreProperties>
</file>