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95" windowHeight="4470" tabRatio="599" activeTab="0"/>
  </bookViews>
  <sheets>
    <sheet name="彙總表-預算數" sheetId="1" r:id="rId1"/>
    <sheet name="彙總表-決算數" sheetId="2" r:id="rId2"/>
  </sheets>
  <definedNames>
    <definedName name="_xlnm.Print_Titles" localSheetId="1">'彙總表-決算數'!$1:$6</definedName>
    <definedName name="_xlnm.Print_Titles" localSheetId="0">'彙總表-預算數'!$1:$6</definedName>
  </definedNames>
  <calcPr fullCalcOnLoad="1"/>
</workbook>
</file>

<file path=xl/sharedStrings.xml><?xml version="1.0" encoding="utf-8"?>
<sst xmlns="http://schemas.openxmlformats.org/spreadsheetml/2006/main" count="108" uniqueCount="69">
  <si>
    <t>營建建設基金</t>
  </si>
  <si>
    <t>公共造產基金</t>
  </si>
  <si>
    <t>行政院開發基金</t>
  </si>
  <si>
    <t>榮民醫療作業基金</t>
  </si>
  <si>
    <t>預</t>
  </si>
  <si>
    <t>算</t>
  </si>
  <si>
    <t>數</t>
  </si>
  <si>
    <t>合計</t>
  </si>
  <si>
    <t>算</t>
  </si>
  <si>
    <t>數</t>
  </si>
  <si>
    <t>臨時人員薪資</t>
  </si>
  <si>
    <t>超時工作報酬</t>
  </si>
  <si>
    <t>決</t>
  </si>
  <si>
    <t>正式員額薪資</t>
  </si>
  <si>
    <t>津貼</t>
  </si>
  <si>
    <t>獎金</t>
  </si>
  <si>
    <t>資遣費</t>
  </si>
  <si>
    <t>福利費</t>
  </si>
  <si>
    <t>提繳費</t>
  </si>
  <si>
    <t>醫療藥品基金</t>
  </si>
  <si>
    <t>地方建設基金</t>
  </si>
  <si>
    <t>中  華  民  國</t>
  </si>
  <si>
    <t>水資源作業基金</t>
  </si>
  <si>
    <t>彙總表</t>
  </si>
  <si>
    <t>用人費用</t>
  </si>
  <si>
    <t>────────</t>
  </si>
  <si>
    <t>───────</t>
  </si>
  <si>
    <t>單位:新臺幣元</t>
  </si>
  <si>
    <t>基金名稱</t>
  </si>
  <si>
    <t>總計</t>
  </si>
  <si>
    <t>短期或契約性臨時人員工資</t>
  </si>
  <si>
    <r>
      <t>九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二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 xml:space="preserve"> 度</t>
    </r>
  </si>
  <si>
    <t>兼職人員
酬金</t>
  </si>
  <si>
    <t>經濟作業基金</t>
  </si>
  <si>
    <t>交通作業基金</t>
  </si>
  <si>
    <t>農業作業基金</t>
  </si>
  <si>
    <t>經濟作業基金</t>
  </si>
  <si>
    <t>交通作業基金</t>
  </si>
  <si>
    <t>農業作業基金</t>
  </si>
  <si>
    <t>退休及卹償金</t>
  </si>
  <si>
    <t>臨時人員薪資</t>
  </si>
  <si>
    <t>中美經濟社會發展基金</t>
  </si>
  <si>
    <t>國軍生產及服務作業基金</t>
  </si>
  <si>
    <t>國軍官兵購置住宅貸款基金</t>
  </si>
  <si>
    <t>國軍老舊眷村改建基金</t>
  </si>
  <si>
    <t>國立中正文化中心作業基金</t>
  </si>
  <si>
    <t>國立大學校院校務基金(彙總)</t>
  </si>
  <si>
    <t>國立臺灣大學附設醫院作業基金</t>
  </si>
  <si>
    <t>國立成功大學附設醫院作業基金</t>
  </si>
  <si>
    <t>國立臺北護理學院附設醫院作業基金</t>
  </si>
  <si>
    <t>法務部監所作業基金</t>
  </si>
  <si>
    <t>國軍退除役官兵安置基金</t>
  </si>
  <si>
    <t>科學工業園區管理局作業基金</t>
  </si>
  <si>
    <t>管制藥品管理局製藥工廠作業基金</t>
  </si>
  <si>
    <t>中央公務人員購置住宅貸款基金</t>
  </si>
  <si>
    <t>故宮文物藝術發展基金</t>
  </si>
  <si>
    <t>原住民族綜合發展基金</t>
  </si>
  <si>
    <t>國立臺北護理學院附設醫院作業基金</t>
  </si>
  <si>
    <t>國軍老舊眷村改建基金</t>
  </si>
  <si>
    <t>國立中正文化中心作業基金</t>
  </si>
  <si>
    <t>國立大學校院校務基金(彙總)</t>
  </si>
  <si>
    <t>國立臺灣大學附設醫院作業基金</t>
  </si>
  <si>
    <t>法務部監所作業基金</t>
  </si>
  <si>
    <t>國軍退除役官兵安置基金</t>
  </si>
  <si>
    <t>科學工業園區管理局作業基金</t>
  </si>
  <si>
    <t>中央公務人員購置住宅貸款基金</t>
  </si>
  <si>
    <t>故宮文物藝術發展基金</t>
  </si>
  <si>
    <t>原住民族綜合發展基金</t>
  </si>
  <si>
    <t>合　　　　　　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</si>
</sst>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.00_ "/>
    <numFmt numFmtId="178" formatCode="_(* #,##0.00_);_(* #,##0.00_);_(* &quot;…&quot;_);_(@_)"/>
    <numFmt numFmtId="179" formatCode="_(* #,##0_);_(* #,##0_);_(* &quot;…&quot;_);_(@_)"/>
    <numFmt numFmtId="180" formatCode="_(* #,##0.0_);_(* #,##0.0_);_(* &quot;…&quot;_);_(@_)"/>
  </numFmts>
  <fonts count="18">
    <font>
      <sz val="12"/>
      <name val="新細明體"/>
      <family val="1"/>
    </font>
    <font>
      <sz val="9"/>
      <name val="細明體"/>
      <family val="3"/>
    </font>
    <font>
      <b/>
      <sz val="14"/>
      <name val="新細明體"/>
      <family val="1"/>
    </font>
    <font>
      <b/>
      <sz val="20"/>
      <name val="華康粗明體"/>
      <family val="3"/>
    </font>
    <font>
      <b/>
      <sz val="14"/>
      <name val="華康粗黑體(P)"/>
      <family val="1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0"/>
      <name val="華康特粗明體"/>
      <family val="3"/>
    </font>
    <font>
      <sz val="10"/>
      <name val="華康特粗明體"/>
      <family val="3"/>
    </font>
    <font>
      <b/>
      <sz val="12"/>
      <name val="華康中明體"/>
      <family val="3"/>
    </font>
    <font>
      <b/>
      <sz val="12"/>
      <name val="華康粗明體"/>
      <family val="3"/>
    </font>
    <font>
      <sz val="12"/>
      <name val="Courier"/>
      <family val="3"/>
    </font>
    <font>
      <b/>
      <sz val="9"/>
      <name val="華康粗明體"/>
      <family val="3"/>
    </font>
    <font>
      <b/>
      <sz val="9"/>
      <name val="Times New Roman"/>
      <family val="1"/>
    </font>
    <font>
      <b/>
      <sz val="9"/>
      <name val="新細明體"/>
      <family val="1"/>
    </font>
    <font>
      <sz val="9"/>
      <name val="Times New Roman"/>
      <family val="1"/>
    </font>
    <font>
      <b/>
      <sz val="8"/>
      <name val="新細明體"/>
      <family val="1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2" borderId="0" xfId="0" applyFont="1" applyFill="1" applyAlignment="1" applyProtection="1">
      <alignment horizontal="left"/>
      <protection locked="0"/>
    </xf>
    <xf numFmtId="0" fontId="0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 horizontal="right"/>
      <protection locked="0"/>
    </xf>
    <xf numFmtId="41" fontId="4" fillId="2" borderId="0" xfId="17" applyFont="1" applyFill="1" applyAlignment="1" applyProtection="1">
      <alignment horizontal="left" vertical="top"/>
      <protection locked="0"/>
    </xf>
    <xf numFmtId="0" fontId="0" fillId="2" borderId="0" xfId="0" applyFont="1" applyFill="1" applyAlignment="1" applyProtection="1">
      <alignment/>
      <protection locked="0"/>
    </xf>
    <xf numFmtId="41" fontId="4" fillId="2" borderId="0" xfId="17" applyFont="1" applyFill="1" applyAlignment="1" applyProtection="1">
      <alignment horizontal="right" vertical="top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Alignment="1" applyProtection="1">
      <alignment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/>
      <protection locked="0"/>
    </xf>
    <xf numFmtId="0" fontId="12" fillId="2" borderId="3" xfId="0" applyFont="1" applyFill="1" applyBorder="1" applyAlignment="1" applyProtection="1">
      <alignment horizontal="distributed" vertical="center"/>
      <protection locked="0"/>
    </xf>
    <xf numFmtId="0" fontId="12" fillId="2" borderId="2" xfId="0" applyFont="1" applyFill="1" applyBorder="1" applyAlignment="1" applyProtection="1">
      <alignment horizontal="distributed" vertical="center"/>
      <protection locked="0"/>
    </xf>
    <xf numFmtId="0" fontId="12" fillId="2" borderId="2" xfId="0" applyFont="1" applyFill="1" applyBorder="1" applyAlignment="1" applyProtection="1">
      <alignment horizontal="distributed" vertical="center" wrapText="1"/>
      <protection locked="0"/>
    </xf>
    <xf numFmtId="0" fontId="12" fillId="2" borderId="1" xfId="0" applyFont="1" applyFill="1" applyBorder="1" applyAlignment="1" applyProtection="1">
      <alignment horizontal="distributed" vertical="center"/>
      <protection locked="0"/>
    </xf>
    <xf numFmtId="0" fontId="12" fillId="2" borderId="4" xfId="0" applyFont="1" applyFill="1" applyBorder="1" applyAlignment="1" applyProtection="1">
      <alignment horizontal="distributed" vertical="center"/>
      <protection locked="0"/>
    </xf>
    <xf numFmtId="0" fontId="12" fillId="2" borderId="3" xfId="0" applyFont="1" applyFill="1" applyBorder="1" applyAlignment="1" applyProtection="1">
      <alignment horizontal="distributed" vertical="center" wrapText="1"/>
      <protection locked="0"/>
    </xf>
    <xf numFmtId="0" fontId="0" fillId="2" borderId="0" xfId="0" applyFont="1" applyFill="1" applyAlignment="1" applyProtection="1">
      <alignment/>
      <protection locked="0"/>
    </xf>
    <xf numFmtId="0" fontId="14" fillId="2" borderId="5" xfId="0" applyFont="1" applyFill="1" applyBorder="1" applyAlignment="1" applyProtection="1">
      <alignment wrapText="1"/>
      <protection locked="0"/>
    </xf>
    <xf numFmtId="0" fontId="14" fillId="2" borderId="5" xfId="0" applyFont="1" applyFill="1" applyBorder="1" applyAlignment="1" applyProtection="1">
      <alignment/>
      <protection locked="0"/>
    </xf>
    <xf numFmtId="178" fontId="13" fillId="2" borderId="6" xfId="15" applyNumberFormat="1" applyFont="1" applyFill="1" applyBorder="1" applyAlignment="1" applyProtection="1">
      <alignment horizontal="right"/>
      <protection/>
    </xf>
    <xf numFmtId="178" fontId="13" fillId="2" borderId="7" xfId="15" applyNumberFormat="1" applyFont="1" applyFill="1" applyBorder="1" applyAlignment="1" applyProtection="1">
      <alignment horizontal="right"/>
      <protection/>
    </xf>
    <xf numFmtId="178" fontId="13" fillId="2" borderId="8" xfId="15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178" fontId="13" fillId="2" borderId="6" xfId="0" applyNumberFormat="1" applyFont="1" applyFill="1" applyBorder="1" applyAlignment="1" applyProtection="1">
      <alignment/>
      <protection/>
    </xf>
    <xf numFmtId="178" fontId="13" fillId="2" borderId="7" xfId="0" applyNumberFormat="1" applyFont="1" applyFill="1" applyBorder="1" applyAlignment="1" applyProtection="1">
      <alignment/>
      <protection/>
    </xf>
    <xf numFmtId="178" fontId="13" fillId="2" borderId="8" xfId="0" applyNumberFormat="1" applyFont="1" applyFill="1" applyBorder="1" applyAlignment="1" applyProtection="1">
      <alignment/>
      <protection/>
    </xf>
    <xf numFmtId="178" fontId="13" fillId="2" borderId="6" xfId="16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right"/>
      <protection locked="0"/>
    </xf>
    <xf numFmtId="41" fontId="4" fillId="2" borderId="0" xfId="17" applyFont="1" applyFill="1" applyBorder="1" applyAlignment="1" applyProtection="1">
      <alignment horizontal="right" vertical="top"/>
      <protection locked="0"/>
    </xf>
    <xf numFmtId="0" fontId="0" fillId="2" borderId="9" xfId="0" applyFont="1" applyFill="1" applyBorder="1" applyAlignment="1" applyProtection="1">
      <alignment/>
      <protection locked="0"/>
    </xf>
    <xf numFmtId="178" fontId="13" fillId="2" borderId="9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41" fontId="4" fillId="2" borderId="0" xfId="17" applyFont="1" applyFill="1" applyBorder="1" applyAlignment="1" applyProtection="1">
      <alignment horizontal="left" vertical="top"/>
      <protection locked="0"/>
    </xf>
    <xf numFmtId="0" fontId="0" fillId="2" borderId="9" xfId="0" applyFont="1" applyFill="1" applyBorder="1" applyAlignment="1" applyProtection="1">
      <alignment/>
      <protection locked="0"/>
    </xf>
    <xf numFmtId="178" fontId="15" fillId="2" borderId="5" xfId="15" applyNumberFormat="1" applyFont="1" applyFill="1" applyBorder="1" applyAlignment="1" applyProtection="1">
      <alignment horizontal="right"/>
      <protection locked="0"/>
    </xf>
    <xf numFmtId="178" fontId="15" fillId="2" borderId="10" xfId="16" applyNumberFormat="1" applyFont="1" applyFill="1" applyBorder="1" applyAlignment="1" applyProtection="1">
      <alignment/>
      <protection locked="0"/>
    </xf>
    <xf numFmtId="178" fontId="15" fillId="2" borderId="5" xfId="16" applyNumberFormat="1" applyFont="1" applyFill="1" applyBorder="1" applyAlignment="1" applyProtection="1">
      <alignment/>
      <protection locked="0"/>
    </xf>
    <xf numFmtId="178" fontId="15" fillId="2" borderId="11" xfId="16" applyNumberFormat="1" applyFont="1" applyFill="1" applyBorder="1" applyAlignment="1" applyProtection="1">
      <alignment/>
      <protection locked="0"/>
    </xf>
    <xf numFmtId="178" fontId="15" fillId="2" borderId="10" xfId="16" applyNumberFormat="1" applyFont="1" applyFill="1" applyBorder="1" applyAlignment="1" applyProtection="1">
      <alignment/>
      <protection/>
    </xf>
    <xf numFmtId="178" fontId="15" fillId="2" borderId="11" xfId="0" applyNumberFormat="1" applyFont="1" applyFill="1" applyBorder="1" applyAlignment="1" applyProtection="1">
      <alignment/>
      <protection/>
    </xf>
    <xf numFmtId="178" fontId="15" fillId="0" borderId="10" xfId="0" applyNumberFormat="1" applyFont="1" applyBorder="1" applyAlignment="1" applyProtection="1">
      <alignment/>
      <protection locked="0"/>
    </xf>
    <xf numFmtId="178" fontId="15" fillId="0" borderId="11" xfId="0" applyNumberFormat="1" applyFont="1" applyBorder="1" applyAlignment="1" applyProtection="1">
      <alignment/>
      <protection locked="0"/>
    </xf>
    <xf numFmtId="178" fontId="15" fillId="0" borderId="5" xfId="0" applyNumberFormat="1" applyFont="1" applyBorder="1" applyAlignment="1" applyProtection="1">
      <alignment/>
      <protection locked="0"/>
    </xf>
    <xf numFmtId="0" fontId="16" fillId="2" borderId="5" xfId="0" applyFont="1" applyFill="1" applyBorder="1" applyAlignment="1" applyProtection="1">
      <alignment wrapText="1"/>
      <protection locked="0"/>
    </xf>
    <xf numFmtId="178" fontId="15" fillId="2" borderId="5" xfId="15" applyNumberFormat="1" applyFont="1" applyFill="1" applyBorder="1" applyAlignment="1" applyProtection="1">
      <alignment horizontal="right"/>
      <protection/>
    </xf>
    <xf numFmtId="178" fontId="15" fillId="2" borderId="0" xfId="15" applyNumberFormat="1" applyFont="1" applyFill="1" applyBorder="1" applyAlignment="1" applyProtection="1">
      <alignment horizontal="right"/>
      <protection/>
    </xf>
    <xf numFmtId="178" fontId="15" fillId="2" borderId="11" xfId="15" applyNumberFormat="1" applyFont="1" applyFill="1" applyBorder="1" applyAlignment="1" applyProtection="1">
      <alignment horizontal="right"/>
      <protection locked="0"/>
    </xf>
    <xf numFmtId="178" fontId="15" fillId="2" borderId="10" xfId="15" applyNumberFormat="1" applyFont="1" applyFill="1" applyBorder="1" applyAlignment="1" applyProtection="1">
      <alignment horizontal="right"/>
      <protection locked="0"/>
    </xf>
    <xf numFmtId="178" fontId="13" fillId="0" borderId="6" xfId="0" applyNumberFormat="1" applyFont="1" applyBorder="1" applyAlignment="1" applyProtection="1">
      <alignment/>
      <protection locked="0"/>
    </xf>
    <xf numFmtId="179" fontId="15" fillId="0" borderId="10" xfId="0" applyNumberFormat="1" applyFont="1" applyBorder="1" applyAlignment="1" applyProtection="1">
      <alignment/>
      <protection locked="0"/>
    </xf>
    <xf numFmtId="179" fontId="15" fillId="0" borderId="11" xfId="0" applyNumberFormat="1" applyFont="1" applyBorder="1" applyAlignment="1" applyProtection="1">
      <alignment/>
      <protection locked="0"/>
    </xf>
    <xf numFmtId="179" fontId="15" fillId="0" borderId="5" xfId="0" applyNumberFormat="1" applyFont="1" applyBorder="1" applyAlignment="1" applyProtection="1">
      <alignment/>
      <protection locked="0"/>
    </xf>
    <xf numFmtId="0" fontId="17" fillId="2" borderId="7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</cellXfs>
  <cellStyles count="7">
    <cellStyle name="Normal" xfId="0"/>
    <cellStyle name="一般_長期債務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75" zoomScaleNormal="75" zoomScaleSheetLayoutView="10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23.50390625" style="31" customWidth="1"/>
    <col min="2" max="2" width="13.625" style="2" customWidth="1"/>
    <col min="3" max="3" width="13.75390625" style="2" customWidth="1"/>
    <col min="4" max="4" width="13.50390625" style="2" customWidth="1"/>
    <col min="5" max="5" width="11.75390625" style="2" customWidth="1"/>
    <col min="6" max="6" width="13.625" style="2" customWidth="1"/>
    <col min="7" max="7" width="14.50390625" style="31" customWidth="1"/>
    <col min="8" max="8" width="13.25390625" style="2" customWidth="1"/>
    <col min="9" max="9" width="14.50390625" style="2" customWidth="1"/>
    <col min="10" max="10" width="12.875" style="2" customWidth="1"/>
    <col min="11" max="11" width="15.625" style="2" customWidth="1"/>
    <col min="12" max="12" width="15.25390625" style="2" customWidth="1"/>
    <col min="13" max="13" width="16.125" style="2" customWidth="1"/>
    <col min="14" max="14" width="16.125" style="31" customWidth="1"/>
    <col min="15" max="15" width="49.75390625" style="2" bestFit="1" customWidth="1"/>
    <col min="16" max="16" width="22.125" style="2" customWidth="1"/>
    <col min="17" max="17" width="21.625" style="2" customWidth="1"/>
    <col min="18" max="19" width="16.50390625" style="2" customWidth="1"/>
    <col min="20" max="20" width="15.375" style="2" customWidth="1"/>
    <col min="21" max="21" width="16.50390625" style="2" customWidth="1"/>
    <col min="22" max="22" width="13.50390625" style="2" customWidth="1"/>
    <col min="23" max="23" width="18.625" style="2" customWidth="1"/>
    <col min="24" max="16384" width="8.875" style="2" customWidth="1"/>
  </cols>
  <sheetData>
    <row r="1" spans="1:14" ht="27.75" customHeight="1">
      <c r="A1" s="42"/>
      <c r="B1" s="1"/>
      <c r="E1" s="3"/>
      <c r="G1" s="37" t="s">
        <v>24</v>
      </c>
      <c r="H1" s="1" t="s">
        <v>23</v>
      </c>
      <c r="I1" s="1"/>
      <c r="J1" s="1"/>
      <c r="K1" s="1"/>
      <c r="L1" s="1"/>
      <c r="M1" s="1"/>
      <c r="N1" s="42"/>
    </row>
    <row r="2" spans="1:14" s="5" customFormat="1" ht="18" customHeight="1">
      <c r="A2" s="43"/>
      <c r="B2" s="4"/>
      <c r="E2" s="6"/>
      <c r="G2" s="38" t="s">
        <v>25</v>
      </c>
      <c r="H2" s="4" t="s">
        <v>26</v>
      </c>
      <c r="I2" s="4"/>
      <c r="J2" s="4"/>
      <c r="K2" s="4"/>
      <c r="L2" s="4"/>
      <c r="M2" s="4"/>
      <c r="N2" s="43"/>
    </row>
    <row r="3" spans="1:14" s="8" customFormat="1" ht="19.5" customHeight="1">
      <c r="A3" s="7"/>
      <c r="B3" s="7"/>
      <c r="E3" s="9"/>
      <c r="G3" s="9" t="s">
        <v>21</v>
      </c>
      <c r="H3" s="7" t="s">
        <v>31</v>
      </c>
      <c r="I3" s="7"/>
      <c r="J3" s="7"/>
      <c r="K3" s="7"/>
      <c r="L3" s="7"/>
      <c r="M3" s="7"/>
      <c r="N3" s="7"/>
    </row>
    <row r="4" spans="1:14" s="14" customFormat="1" ht="16.5" customHeight="1">
      <c r="A4" s="10"/>
      <c r="B4" s="10"/>
      <c r="C4" s="10"/>
      <c r="D4" s="11"/>
      <c r="E4" s="12"/>
      <c r="F4" s="12"/>
      <c r="G4" s="41"/>
      <c r="H4" s="12"/>
      <c r="I4" s="12"/>
      <c r="J4" s="12"/>
      <c r="K4" s="12"/>
      <c r="L4" s="12"/>
      <c r="M4" s="12"/>
      <c r="N4" s="13" t="s">
        <v>27</v>
      </c>
    </row>
    <row r="5" spans="1:14" s="17" customFormat="1" ht="19.5" customHeight="1">
      <c r="A5" s="64" t="s">
        <v>28</v>
      </c>
      <c r="B5" s="15"/>
      <c r="C5" s="16" t="s">
        <v>4</v>
      </c>
      <c r="D5" s="16"/>
      <c r="E5" s="16" t="s">
        <v>5</v>
      </c>
      <c r="F5" s="16"/>
      <c r="G5" s="16" t="s">
        <v>6</v>
      </c>
      <c r="H5" s="16"/>
      <c r="I5" s="16" t="s">
        <v>4</v>
      </c>
      <c r="J5" s="16"/>
      <c r="K5" s="16" t="s">
        <v>5</v>
      </c>
      <c r="L5" s="16"/>
      <c r="M5" s="16" t="s">
        <v>6</v>
      </c>
      <c r="N5" s="16"/>
    </row>
    <row r="6" spans="1:14" s="24" customFormat="1" ht="33" customHeight="1">
      <c r="A6" s="65"/>
      <c r="B6" s="18" t="s">
        <v>13</v>
      </c>
      <c r="C6" s="18" t="s">
        <v>40</v>
      </c>
      <c r="D6" s="19" t="s">
        <v>11</v>
      </c>
      <c r="E6" s="18" t="s">
        <v>14</v>
      </c>
      <c r="F6" s="20" t="s">
        <v>15</v>
      </c>
      <c r="G6" s="21" t="s">
        <v>39</v>
      </c>
      <c r="H6" s="22" t="s">
        <v>16</v>
      </c>
      <c r="I6" s="18" t="s">
        <v>17</v>
      </c>
      <c r="J6" s="18" t="s">
        <v>18</v>
      </c>
      <c r="K6" s="19" t="s">
        <v>7</v>
      </c>
      <c r="L6" s="23" t="s">
        <v>32</v>
      </c>
      <c r="M6" s="23" t="s">
        <v>30</v>
      </c>
      <c r="N6" s="19" t="s">
        <v>29</v>
      </c>
    </row>
    <row r="7" spans="1:14" ht="26.25" customHeight="1">
      <c r="A7" s="25" t="s">
        <v>41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  <c r="G7" s="61">
        <v>0</v>
      </c>
      <c r="H7" s="62">
        <v>0</v>
      </c>
      <c r="I7" s="60">
        <v>0</v>
      </c>
      <c r="J7" s="60">
        <v>0</v>
      </c>
      <c r="K7" s="55">
        <v>0</v>
      </c>
      <c r="L7" s="45">
        <v>108000</v>
      </c>
      <c r="M7" s="45">
        <v>750000</v>
      </c>
      <c r="N7" s="56">
        <f>SUM(K7:M7)</f>
        <v>858000</v>
      </c>
    </row>
    <row r="8" spans="1:14" ht="26.25" customHeight="1">
      <c r="A8" s="26" t="s">
        <v>0</v>
      </c>
      <c r="B8" s="45">
        <v>48166000</v>
      </c>
      <c r="C8" s="45">
        <v>88855000</v>
      </c>
      <c r="D8" s="45">
        <v>11638000</v>
      </c>
      <c r="E8" s="60">
        <v>0</v>
      </c>
      <c r="F8" s="45">
        <v>65070000</v>
      </c>
      <c r="G8" s="57">
        <v>25751000</v>
      </c>
      <c r="H8" s="45">
        <v>2700000</v>
      </c>
      <c r="I8" s="45">
        <v>32174000</v>
      </c>
      <c r="J8" s="45">
        <v>11000</v>
      </c>
      <c r="K8" s="55">
        <f aca="true" t="shared" si="0" ref="K8:K31">SUM(B8:J8)</f>
        <v>274365000</v>
      </c>
      <c r="L8" s="45">
        <v>540000</v>
      </c>
      <c r="M8" s="45">
        <v>117002000</v>
      </c>
      <c r="N8" s="56">
        <f aca="true" t="shared" si="1" ref="N8:N33">SUM(K8:M8)</f>
        <v>391907000</v>
      </c>
    </row>
    <row r="9" spans="1:14" ht="26.25" customHeight="1">
      <c r="A9" s="26" t="s">
        <v>1</v>
      </c>
      <c r="B9" s="60">
        <v>0</v>
      </c>
      <c r="C9" s="45">
        <v>258000</v>
      </c>
      <c r="D9" s="45">
        <v>115000</v>
      </c>
      <c r="E9" s="60">
        <v>0</v>
      </c>
      <c r="F9" s="45">
        <v>33000</v>
      </c>
      <c r="G9" s="57">
        <v>6000</v>
      </c>
      <c r="H9" s="45">
        <v>45000</v>
      </c>
      <c r="I9" s="45">
        <v>14000</v>
      </c>
      <c r="J9" s="45">
        <v>1000</v>
      </c>
      <c r="K9" s="55">
        <f t="shared" si="0"/>
        <v>472000</v>
      </c>
      <c r="L9" s="60">
        <v>0</v>
      </c>
      <c r="M9" s="60">
        <v>0</v>
      </c>
      <c r="N9" s="56">
        <f t="shared" si="1"/>
        <v>472000</v>
      </c>
    </row>
    <row r="10" spans="1:14" ht="26.25" customHeight="1">
      <c r="A10" s="25" t="s">
        <v>42</v>
      </c>
      <c r="B10" s="60">
        <v>0</v>
      </c>
      <c r="C10" s="45">
        <v>3186502000</v>
      </c>
      <c r="D10" s="45">
        <v>242905000</v>
      </c>
      <c r="E10" s="58">
        <v>30578000</v>
      </c>
      <c r="F10" s="45">
        <v>3740757000</v>
      </c>
      <c r="G10" s="57">
        <v>611351000</v>
      </c>
      <c r="H10" s="45">
        <v>854000</v>
      </c>
      <c r="I10" s="45">
        <v>370568000</v>
      </c>
      <c r="J10" s="45">
        <v>107000</v>
      </c>
      <c r="K10" s="55">
        <f t="shared" si="0"/>
        <v>8183622000</v>
      </c>
      <c r="L10" s="60">
        <v>0</v>
      </c>
      <c r="M10" s="45">
        <v>445438000</v>
      </c>
      <c r="N10" s="56">
        <f t="shared" si="1"/>
        <v>8629060000</v>
      </c>
    </row>
    <row r="11" spans="1:14" ht="26.25" customHeight="1">
      <c r="A11" s="25" t="s">
        <v>43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1">
        <v>0</v>
      </c>
      <c r="H11" s="62">
        <v>0</v>
      </c>
      <c r="I11" s="60">
        <v>0</v>
      </c>
      <c r="J11" s="60">
        <v>0</v>
      </c>
      <c r="K11" s="55">
        <v>0</v>
      </c>
      <c r="L11" s="60">
        <v>0</v>
      </c>
      <c r="M11" s="60">
        <v>0</v>
      </c>
      <c r="N11" s="56">
        <v>0</v>
      </c>
    </row>
    <row r="12" spans="1:14" ht="26.25" customHeight="1">
      <c r="A12" s="25" t="s">
        <v>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1">
        <v>0</v>
      </c>
      <c r="H12" s="62">
        <v>0</v>
      </c>
      <c r="I12" s="60">
        <v>0</v>
      </c>
      <c r="J12" s="60">
        <v>0</v>
      </c>
      <c r="K12" s="55">
        <v>0</v>
      </c>
      <c r="L12" s="60">
        <v>0</v>
      </c>
      <c r="M12" s="60">
        <v>0</v>
      </c>
      <c r="N12" s="56">
        <f t="shared" si="1"/>
        <v>0</v>
      </c>
    </row>
    <row r="13" spans="1:14" ht="26.25" customHeight="1">
      <c r="A13" s="26" t="s">
        <v>2</v>
      </c>
      <c r="B13" s="60">
        <v>0</v>
      </c>
      <c r="C13" s="45">
        <v>7597000</v>
      </c>
      <c r="D13" s="45">
        <v>786000</v>
      </c>
      <c r="E13" s="60">
        <v>0</v>
      </c>
      <c r="F13" s="45">
        <v>950000</v>
      </c>
      <c r="G13" s="57">
        <v>266000</v>
      </c>
      <c r="H13" s="62">
        <v>0</v>
      </c>
      <c r="I13" s="45">
        <v>631000</v>
      </c>
      <c r="J13" s="60">
        <v>0</v>
      </c>
      <c r="K13" s="55">
        <f t="shared" si="0"/>
        <v>10230000</v>
      </c>
      <c r="L13" s="45">
        <v>689000</v>
      </c>
      <c r="M13" s="60">
        <v>0</v>
      </c>
      <c r="N13" s="56">
        <f t="shared" si="1"/>
        <v>10919000</v>
      </c>
    </row>
    <row r="14" spans="1:14" ht="26.25" customHeight="1">
      <c r="A14" s="26" t="s">
        <v>20</v>
      </c>
      <c r="B14" s="45">
        <v>756000</v>
      </c>
      <c r="C14" s="45">
        <v>2960000</v>
      </c>
      <c r="D14" s="45">
        <v>731000</v>
      </c>
      <c r="E14" s="60">
        <v>0</v>
      </c>
      <c r="F14" s="45">
        <v>370000</v>
      </c>
      <c r="G14" s="57">
        <v>104000</v>
      </c>
      <c r="H14" s="62">
        <v>0</v>
      </c>
      <c r="I14" s="45">
        <v>301000</v>
      </c>
      <c r="J14" s="60">
        <v>0</v>
      </c>
      <c r="K14" s="55">
        <f t="shared" si="0"/>
        <v>5222000</v>
      </c>
      <c r="L14" s="60">
        <v>0</v>
      </c>
      <c r="M14" s="60">
        <v>0</v>
      </c>
      <c r="N14" s="56">
        <f t="shared" si="1"/>
        <v>5222000</v>
      </c>
    </row>
    <row r="15" spans="1:14" ht="26.25" customHeight="1">
      <c r="A15" s="25" t="s">
        <v>59</v>
      </c>
      <c r="B15" s="45">
        <v>67979000</v>
      </c>
      <c r="C15" s="45">
        <v>55124000</v>
      </c>
      <c r="D15" s="45">
        <v>9085000</v>
      </c>
      <c r="E15" s="60">
        <v>0</v>
      </c>
      <c r="F15" s="45">
        <v>21035000</v>
      </c>
      <c r="G15" s="57">
        <v>9990000</v>
      </c>
      <c r="H15" s="45">
        <v>3000000</v>
      </c>
      <c r="I15" s="45">
        <v>20625000</v>
      </c>
      <c r="J15" s="45">
        <v>2000</v>
      </c>
      <c r="K15" s="55">
        <f t="shared" si="0"/>
        <v>186840000</v>
      </c>
      <c r="L15" s="60">
        <v>0</v>
      </c>
      <c r="M15" s="45">
        <v>12722000</v>
      </c>
      <c r="N15" s="56">
        <f t="shared" si="1"/>
        <v>199562000</v>
      </c>
    </row>
    <row r="16" spans="1:14" ht="26.25" customHeight="1">
      <c r="A16" s="25" t="s">
        <v>60</v>
      </c>
      <c r="B16" s="51">
        <v>27787253000</v>
      </c>
      <c r="C16" s="51">
        <v>5671865000</v>
      </c>
      <c r="D16" s="51">
        <v>370939000</v>
      </c>
      <c r="E16" s="51">
        <v>136636000</v>
      </c>
      <c r="F16" s="51">
        <v>4237442000</v>
      </c>
      <c r="G16" s="52">
        <v>1553924000</v>
      </c>
      <c r="H16" s="53">
        <v>12607000</v>
      </c>
      <c r="I16" s="51">
        <v>2361496000</v>
      </c>
      <c r="J16" s="51">
        <v>626000</v>
      </c>
      <c r="K16" s="55">
        <f>SUM(B16:J16)</f>
        <v>42132788000</v>
      </c>
      <c r="L16" s="51">
        <v>0</v>
      </c>
      <c r="M16" s="51">
        <v>3103660000</v>
      </c>
      <c r="N16" s="56">
        <f>SUM(K16:M16)</f>
        <v>45236448000</v>
      </c>
    </row>
    <row r="17" spans="1:14" ht="26.25" customHeight="1">
      <c r="A17" s="25" t="s">
        <v>61</v>
      </c>
      <c r="B17" s="45">
        <v>2267184000</v>
      </c>
      <c r="C17" s="60">
        <v>0</v>
      </c>
      <c r="D17" s="45">
        <v>298080000</v>
      </c>
      <c r="E17" s="60">
        <v>0</v>
      </c>
      <c r="F17" s="45">
        <v>2263332000</v>
      </c>
      <c r="G17" s="57">
        <v>137424000</v>
      </c>
      <c r="H17" s="62">
        <v>0</v>
      </c>
      <c r="I17" s="45">
        <v>270948000</v>
      </c>
      <c r="J17" s="45">
        <v>96000</v>
      </c>
      <c r="K17" s="55">
        <f t="shared" si="0"/>
        <v>5237064000</v>
      </c>
      <c r="L17" s="45">
        <v>17184000</v>
      </c>
      <c r="M17" s="45">
        <v>150108000</v>
      </c>
      <c r="N17" s="56">
        <f t="shared" si="1"/>
        <v>5404356000</v>
      </c>
    </row>
    <row r="18" spans="1:14" ht="26.25" customHeight="1">
      <c r="A18" s="25" t="s">
        <v>48</v>
      </c>
      <c r="B18" s="45">
        <v>1087416000</v>
      </c>
      <c r="C18" s="45">
        <v>8928000</v>
      </c>
      <c r="D18" s="45">
        <v>90996000</v>
      </c>
      <c r="E18" s="60">
        <v>0</v>
      </c>
      <c r="F18" s="45">
        <v>993276000</v>
      </c>
      <c r="G18" s="57">
        <v>80280000</v>
      </c>
      <c r="H18" s="45">
        <v>540000</v>
      </c>
      <c r="I18" s="45">
        <v>154932000</v>
      </c>
      <c r="J18" s="45">
        <v>60000</v>
      </c>
      <c r="K18" s="55">
        <f t="shared" si="0"/>
        <v>2416428000</v>
      </c>
      <c r="L18" s="60">
        <v>0</v>
      </c>
      <c r="M18" s="45">
        <v>28932000</v>
      </c>
      <c r="N18" s="56">
        <f t="shared" si="1"/>
        <v>2445360000</v>
      </c>
    </row>
    <row r="19" spans="1:14" ht="26.25" customHeight="1">
      <c r="A19" s="54" t="s">
        <v>49</v>
      </c>
      <c r="B19" s="45">
        <v>112425000</v>
      </c>
      <c r="C19" s="45">
        <v>9874000</v>
      </c>
      <c r="D19" s="45">
        <v>6562000</v>
      </c>
      <c r="E19" s="58">
        <v>495000</v>
      </c>
      <c r="F19" s="45">
        <v>48138000</v>
      </c>
      <c r="G19" s="57">
        <v>23941000</v>
      </c>
      <c r="H19" s="62">
        <v>0</v>
      </c>
      <c r="I19" s="45">
        <v>17155000</v>
      </c>
      <c r="J19" s="45">
        <v>6000</v>
      </c>
      <c r="K19" s="55">
        <f t="shared" si="0"/>
        <v>218596000</v>
      </c>
      <c r="L19" s="60">
        <v>0</v>
      </c>
      <c r="M19" s="45">
        <v>2050000</v>
      </c>
      <c r="N19" s="56">
        <f t="shared" si="1"/>
        <v>220646000</v>
      </c>
    </row>
    <row r="20" spans="1:14" ht="26.25" customHeight="1">
      <c r="A20" s="25" t="s">
        <v>62</v>
      </c>
      <c r="B20" s="45">
        <v>56000</v>
      </c>
      <c r="C20" s="45">
        <v>5941000</v>
      </c>
      <c r="D20" s="45">
        <v>2045000</v>
      </c>
      <c r="E20" s="60">
        <v>0</v>
      </c>
      <c r="F20" s="45">
        <v>742000</v>
      </c>
      <c r="G20" s="57">
        <v>2343000</v>
      </c>
      <c r="H20" s="62">
        <v>0</v>
      </c>
      <c r="I20" s="45">
        <v>733000</v>
      </c>
      <c r="J20" s="60">
        <v>0</v>
      </c>
      <c r="K20" s="55">
        <f t="shared" si="0"/>
        <v>11860000</v>
      </c>
      <c r="L20" s="60">
        <v>0</v>
      </c>
      <c r="M20" s="60">
        <v>0</v>
      </c>
      <c r="N20" s="56">
        <f t="shared" si="1"/>
        <v>11860000</v>
      </c>
    </row>
    <row r="21" spans="1:14" ht="26.25" customHeight="1">
      <c r="A21" s="26" t="s">
        <v>36</v>
      </c>
      <c r="B21" s="45">
        <v>363353000</v>
      </c>
      <c r="C21" s="45">
        <v>599186000</v>
      </c>
      <c r="D21" s="45">
        <v>48855000</v>
      </c>
      <c r="E21" s="58">
        <v>15467000</v>
      </c>
      <c r="F21" s="45">
        <v>218858000</v>
      </c>
      <c r="G21" s="57">
        <v>92179000</v>
      </c>
      <c r="H21" s="62">
        <v>0</v>
      </c>
      <c r="I21" s="45">
        <v>112987000</v>
      </c>
      <c r="J21" s="45">
        <v>115000</v>
      </c>
      <c r="K21" s="55">
        <f t="shared" si="0"/>
        <v>1451000000</v>
      </c>
      <c r="L21" s="45">
        <v>264000</v>
      </c>
      <c r="M21" s="45">
        <v>232000</v>
      </c>
      <c r="N21" s="56">
        <f t="shared" si="1"/>
        <v>1451496000</v>
      </c>
    </row>
    <row r="22" spans="1:14" ht="26.25" customHeight="1">
      <c r="A22" s="26" t="s">
        <v>22</v>
      </c>
      <c r="B22" s="45">
        <v>240198000</v>
      </c>
      <c r="C22" s="45">
        <v>17031000</v>
      </c>
      <c r="D22" s="45">
        <v>41867000</v>
      </c>
      <c r="E22" s="60">
        <v>0</v>
      </c>
      <c r="F22" s="45">
        <v>59500000</v>
      </c>
      <c r="G22" s="57">
        <v>213347000</v>
      </c>
      <c r="H22" s="62">
        <v>0</v>
      </c>
      <c r="I22" s="45">
        <v>74496000</v>
      </c>
      <c r="J22" s="45">
        <v>20000</v>
      </c>
      <c r="K22" s="55">
        <f t="shared" si="0"/>
        <v>646459000</v>
      </c>
      <c r="L22" s="60">
        <v>0</v>
      </c>
      <c r="M22" s="46">
        <v>2570000</v>
      </c>
      <c r="N22" s="56">
        <f t="shared" si="1"/>
        <v>649029000</v>
      </c>
    </row>
    <row r="23" spans="1:14" ht="26.25" customHeight="1">
      <c r="A23" s="26" t="s">
        <v>37</v>
      </c>
      <c r="B23" s="45">
        <v>3663654000</v>
      </c>
      <c r="C23" s="45">
        <v>666169000</v>
      </c>
      <c r="D23" s="45">
        <v>969257000</v>
      </c>
      <c r="E23" s="58">
        <v>31679000</v>
      </c>
      <c r="F23" s="45">
        <v>999869000</v>
      </c>
      <c r="G23" s="57">
        <v>526579000</v>
      </c>
      <c r="H23" s="45">
        <v>8000000</v>
      </c>
      <c r="I23" s="45">
        <v>574437000</v>
      </c>
      <c r="J23" s="45">
        <v>157000</v>
      </c>
      <c r="K23" s="55">
        <f t="shared" si="0"/>
        <v>7439801000</v>
      </c>
      <c r="L23" s="45">
        <v>59596000</v>
      </c>
      <c r="M23" s="45">
        <v>304000</v>
      </c>
      <c r="N23" s="56">
        <f t="shared" si="1"/>
        <v>7499701000</v>
      </c>
    </row>
    <row r="24" spans="1:14" ht="26.25" customHeight="1">
      <c r="A24" s="25" t="s">
        <v>63</v>
      </c>
      <c r="B24" s="45">
        <v>170136000</v>
      </c>
      <c r="C24" s="45">
        <v>516000</v>
      </c>
      <c r="D24" s="45">
        <v>12526000</v>
      </c>
      <c r="E24" s="58">
        <v>3194000</v>
      </c>
      <c r="F24" s="45">
        <v>55983000</v>
      </c>
      <c r="G24" s="57">
        <v>160004000</v>
      </c>
      <c r="H24" s="45">
        <v>2990000</v>
      </c>
      <c r="I24" s="45">
        <v>32986000</v>
      </c>
      <c r="J24" s="45">
        <v>21000</v>
      </c>
      <c r="K24" s="55">
        <f t="shared" si="0"/>
        <v>438356000</v>
      </c>
      <c r="L24" s="60">
        <v>0</v>
      </c>
      <c r="M24" s="45">
        <v>766716000</v>
      </c>
      <c r="N24" s="56">
        <f t="shared" si="1"/>
        <v>1205072000</v>
      </c>
    </row>
    <row r="25" spans="1:14" ht="26.25" customHeight="1">
      <c r="A25" s="26" t="s">
        <v>3</v>
      </c>
      <c r="B25" s="45">
        <v>7341290000</v>
      </c>
      <c r="C25" s="45">
        <v>543350000</v>
      </c>
      <c r="D25" s="45">
        <v>570138000</v>
      </c>
      <c r="E25" s="58">
        <v>86400000</v>
      </c>
      <c r="F25" s="45">
        <f>977713000+692301000+4703379000+604554000</f>
        <v>6977947000</v>
      </c>
      <c r="G25" s="57">
        <f>1088041000+45131000</f>
        <v>1133172000</v>
      </c>
      <c r="H25" s="62">
        <v>0</v>
      </c>
      <c r="I25" s="45">
        <f>568737000+12723000+11457000+405043000</f>
        <v>997960000</v>
      </c>
      <c r="J25" s="45">
        <v>962000</v>
      </c>
      <c r="K25" s="55">
        <f t="shared" si="0"/>
        <v>17651219000</v>
      </c>
      <c r="L25" s="60">
        <v>0</v>
      </c>
      <c r="M25" s="45">
        <v>799015000</v>
      </c>
      <c r="N25" s="56">
        <f t="shared" si="1"/>
        <v>18450234000</v>
      </c>
    </row>
    <row r="26" spans="1:14" ht="26.25" customHeight="1">
      <c r="A26" s="25" t="s">
        <v>64</v>
      </c>
      <c r="B26" s="45">
        <v>99646000</v>
      </c>
      <c r="C26" s="45">
        <v>29307000</v>
      </c>
      <c r="D26" s="45">
        <v>32558000</v>
      </c>
      <c r="E26" s="60">
        <v>0</v>
      </c>
      <c r="F26" s="45">
        <v>21557000</v>
      </c>
      <c r="G26" s="57">
        <v>8001000</v>
      </c>
      <c r="H26" s="62">
        <v>0</v>
      </c>
      <c r="I26" s="45">
        <v>13263000</v>
      </c>
      <c r="J26" s="45">
        <v>9000</v>
      </c>
      <c r="K26" s="55">
        <f t="shared" si="0"/>
        <v>204341000</v>
      </c>
      <c r="L26" s="60">
        <v>0</v>
      </c>
      <c r="M26" s="60">
        <v>0</v>
      </c>
      <c r="N26" s="56">
        <f t="shared" si="1"/>
        <v>204341000</v>
      </c>
    </row>
    <row r="27" spans="1:14" ht="26.25" customHeight="1">
      <c r="A27" s="26" t="s">
        <v>38</v>
      </c>
      <c r="B27" s="45">
        <v>98492000</v>
      </c>
      <c r="C27" s="45">
        <v>4785000</v>
      </c>
      <c r="D27" s="45">
        <v>15989000</v>
      </c>
      <c r="E27" s="58">
        <v>8243000</v>
      </c>
      <c r="F27" s="45">
        <v>23572000</v>
      </c>
      <c r="G27" s="57">
        <v>20930000</v>
      </c>
      <c r="H27" s="62">
        <v>0</v>
      </c>
      <c r="I27" s="45">
        <v>17160000</v>
      </c>
      <c r="J27" s="45">
        <v>32000</v>
      </c>
      <c r="K27" s="55">
        <f t="shared" si="0"/>
        <v>189203000</v>
      </c>
      <c r="L27" s="45">
        <v>140000</v>
      </c>
      <c r="M27" s="45">
        <v>11339000</v>
      </c>
      <c r="N27" s="56">
        <f t="shared" si="1"/>
        <v>200682000</v>
      </c>
    </row>
    <row r="28" spans="1:14" ht="26.25" customHeight="1">
      <c r="A28" s="25" t="s">
        <v>19</v>
      </c>
      <c r="B28" s="45">
        <v>5019245000</v>
      </c>
      <c r="C28" s="45">
        <v>265888000</v>
      </c>
      <c r="D28" s="45">
        <v>507571000</v>
      </c>
      <c r="E28" s="58">
        <v>33109000</v>
      </c>
      <c r="F28" s="45">
        <v>4525766000</v>
      </c>
      <c r="G28" s="57">
        <v>788927000</v>
      </c>
      <c r="H28" s="45">
        <v>20723000</v>
      </c>
      <c r="I28" s="45">
        <v>519522000</v>
      </c>
      <c r="J28" s="45">
        <v>1005000</v>
      </c>
      <c r="K28" s="55">
        <f t="shared" si="0"/>
        <v>11681756000</v>
      </c>
      <c r="L28" s="60">
        <v>0</v>
      </c>
      <c r="M28" s="45">
        <v>1459028000</v>
      </c>
      <c r="N28" s="56">
        <f t="shared" si="1"/>
        <v>13140784000</v>
      </c>
    </row>
    <row r="29" spans="1:14" ht="26.25" customHeight="1">
      <c r="A29" s="54" t="s">
        <v>53</v>
      </c>
      <c r="B29" s="45">
        <v>13483000</v>
      </c>
      <c r="C29" s="60">
        <v>0</v>
      </c>
      <c r="D29" s="45">
        <v>1670000</v>
      </c>
      <c r="E29" s="60">
        <v>0</v>
      </c>
      <c r="F29" s="45">
        <v>2810000</v>
      </c>
      <c r="G29" s="57">
        <v>2023000</v>
      </c>
      <c r="H29" s="62">
        <v>0</v>
      </c>
      <c r="I29" s="45">
        <v>1470000</v>
      </c>
      <c r="J29" s="45">
        <v>4000</v>
      </c>
      <c r="K29" s="55">
        <f t="shared" si="0"/>
        <v>21460000</v>
      </c>
      <c r="L29" s="60">
        <v>0</v>
      </c>
      <c r="M29" s="60">
        <v>0</v>
      </c>
      <c r="N29" s="56">
        <f t="shared" si="1"/>
        <v>21460000</v>
      </c>
    </row>
    <row r="30" spans="1:14" s="31" customFormat="1" ht="26.25" customHeight="1">
      <c r="A30" s="25" t="s">
        <v>65</v>
      </c>
      <c r="B30" s="60">
        <v>0</v>
      </c>
      <c r="C30" s="60">
        <v>0</v>
      </c>
      <c r="D30" s="45">
        <v>67000</v>
      </c>
      <c r="E30" s="60">
        <v>0</v>
      </c>
      <c r="F30" s="60">
        <v>0</v>
      </c>
      <c r="G30" s="61">
        <v>0</v>
      </c>
      <c r="H30" s="62">
        <v>0</v>
      </c>
      <c r="I30" s="60">
        <v>0</v>
      </c>
      <c r="J30" s="60">
        <v>0</v>
      </c>
      <c r="K30" s="55">
        <f t="shared" si="0"/>
        <v>67000</v>
      </c>
      <c r="L30" s="60">
        <v>0</v>
      </c>
      <c r="M30" s="60">
        <v>0</v>
      </c>
      <c r="N30" s="56">
        <f t="shared" si="1"/>
        <v>67000</v>
      </c>
    </row>
    <row r="31" spans="1:14" ht="26.25" customHeight="1">
      <c r="A31" s="25" t="s">
        <v>66</v>
      </c>
      <c r="B31" s="45">
        <v>40000</v>
      </c>
      <c r="C31" s="45">
        <v>1440000</v>
      </c>
      <c r="D31" s="45">
        <v>10000</v>
      </c>
      <c r="E31" s="60">
        <v>0</v>
      </c>
      <c r="F31" s="45">
        <v>180000</v>
      </c>
      <c r="G31" s="57">
        <v>60000</v>
      </c>
      <c r="H31" s="62">
        <v>0</v>
      </c>
      <c r="I31" s="45">
        <v>208000</v>
      </c>
      <c r="J31" s="60">
        <v>0</v>
      </c>
      <c r="K31" s="55">
        <f t="shared" si="0"/>
        <v>1938000</v>
      </c>
      <c r="L31" s="60">
        <v>0</v>
      </c>
      <c r="M31" s="60">
        <v>0</v>
      </c>
      <c r="N31" s="56">
        <f t="shared" si="1"/>
        <v>1938000</v>
      </c>
    </row>
    <row r="32" spans="1:14" ht="26.25" customHeight="1">
      <c r="A32" s="25" t="s">
        <v>67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1">
        <v>0</v>
      </c>
      <c r="H32" s="62">
        <v>0</v>
      </c>
      <c r="I32" s="60">
        <v>0</v>
      </c>
      <c r="J32" s="60">
        <v>0</v>
      </c>
      <c r="K32" s="55">
        <v>0</v>
      </c>
      <c r="L32" s="45">
        <v>540000</v>
      </c>
      <c r="M32" s="45">
        <v>963000</v>
      </c>
      <c r="N32" s="56">
        <f t="shared" si="1"/>
        <v>1503000</v>
      </c>
    </row>
    <row r="33" spans="1:14" s="31" customFormat="1" ht="39" customHeight="1">
      <c r="A33" s="63" t="s">
        <v>68</v>
      </c>
      <c r="B33" s="27">
        <f aca="true" t="shared" si="2" ref="B33:M33">SUM(B7:B32)</f>
        <v>48380772000</v>
      </c>
      <c r="C33" s="28">
        <f t="shared" si="2"/>
        <v>11165576000</v>
      </c>
      <c r="D33" s="28">
        <f t="shared" si="2"/>
        <v>3234390000</v>
      </c>
      <c r="E33" s="27">
        <f t="shared" si="2"/>
        <v>345801000</v>
      </c>
      <c r="F33" s="28">
        <f t="shared" si="2"/>
        <v>24257187000</v>
      </c>
      <c r="G33" s="29">
        <f t="shared" si="2"/>
        <v>5390602000</v>
      </c>
      <c r="H33" s="28">
        <f t="shared" si="2"/>
        <v>51459000</v>
      </c>
      <c r="I33" s="28">
        <f t="shared" si="2"/>
        <v>5574066000</v>
      </c>
      <c r="J33" s="28">
        <f t="shared" si="2"/>
        <v>3234000</v>
      </c>
      <c r="K33" s="28">
        <f>SUM(B33:J33)</f>
        <v>98403087000</v>
      </c>
      <c r="L33" s="59">
        <f t="shared" si="2"/>
        <v>79061000</v>
      </c>
      <c r="M33" s="28">
        <f t="shared" si="2"/>
        <v>6900829000</v>
      </c>
      <c r="N33" s="40">
        <f t="shared" si="1"/>
        <v>105382977000</v>
      </c>
    </row>
  </sheetData>
  <mergeCells count="1">
    <mergeCell ref="A5:A6"/>
  </mergeCells>
  <printOptions/>
  <pageMargins left="0.52" right="0.2755905511811024" top="0.35433070866141736" bottom="0.4724409448818898" header="0.2755905511811024" footer="0.1968503937007874"/>
  <pageSetup horizontalDpi="600" verticalDpi="600" orientation="portrait" pageOrder="overThenDown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="75" zoomScaleNormal="75" zoomScaleSheetLayoutView="100" workbookViewId="0" topLeftCell="A1">
      <selection activeCell="A11" sqref="A11"/>
    </sheetView>
  </sheetViews>
  <sheetFormatPr defaultColWidth="9.00390625" defaultRowHeight="16.5"/>
  <cols>
    <col min="1" max="1" width="23.75390625" style="2" customWidth="1"/>
    <col min="2" max="2" width="13.875" style="2" customWidth="1"/>
    <col min="3" max="3" width="13.375" style="2" customWidth="1"/>
    <col min="4" max="4" width="12.875" style="2" customWidth="1"/>
    <col min="5" max="5" width="11.625" style="31" customWidth="1"/>
    <col min="6" max="6" width="13.875" style="2" customWidth="1"/>
    <col min="7" max="7" width="13.00390625" style="31" customWidth="1"/>
    <col min="8" max="8" width="13.75390625" style="2" customWidth="1"/>
    <col min="9" max="9" width="16.125" style="2" customWidth="1"/>
    <col min="10" max="10" width="14.375" style="2" customWidth="1"/>
    <col min="11" max="11" width="13.875" style="2" customWidth="1"/>
    <col min="12" max="12" width="14.50390625" style="2" customWidth="1"/>
    <col min="13" max="13" width="14.75390625" style="2" customWidth="1"/>
    <col min="14" max="14" width="15.875" style="2" customWidth="1"/>
    <col min="15" max="15" width="49.75390625" style="2" bestFit="1" customWidth="1"/>
    <col min="16" max="16" width="22.125" style="2" customWidth="1"/>
    <col min="17" max="17" width="21.625" style="2" customWidth="1"/>
    <col min="18" max="19" width="16.50390625" style="2" customWidth="1"/>
    <col min="20" max="20" width="15.375" style="2" customWidth="1"/>
    <col min="21" max="21" width="16.50390625" style="2" customWidth="1"/>
    <col min="22" max="22" width="13.50390625" style="2" customWidth="1"/>
    <col min="23" max="23" width="18.625" style="2" customWidth="1"/>
    <col min="24" max="16384" width="8.875" style="2" customWidth="1"/>
  </cols>
  <sheetData>
    <row r="1" spans="1:8" ht="27.75" customHeight="1">
      <c r="A1" s="32"/>
      <c r="B1" s="32"/>
      <c r="C1" s="32"/>
      <c r="D1" s="32"/>
      <c r="E1" s="37"/>
      <c r="F1" s="32"/>
      <c r="G1" s="37" t="s">
        <v>24</v>
      </c>
      <c r="H1" s="1" t="s">
        <v>23</v>
      </c>
    </row>
    <row r="2" spans="1:8" s="5" customFormat="1" ht="18" customHeight="1">
      <c r="A2" s="2"/>
      <c r="B2" s="2"/>
      <c r="C2" s="2"/>
      <c r="D2" s="2"/>
      <c r="E2" s="38"/>
      <c r="F2" s="2"/>
      <c r="G2" s="38" t="s">
        <v>25</v>
      </c>
      <c r="H2" s="4" t="s">
        <v>26</v>
      </c>
    </row>
    <row r="3" spans="1:14" s="8" customFormat="1" ht="19.5" customHeight="1">
      <c r="A3" s="7"/>
      <c r="B3" s="7"/>
      <c r="E3" s="9"/>
      <c r="G3" s="9" t="s">
        <v>21</v>
      </c>
      <c r="H3" s="7" t="s">
        <v>31</v>
      </c>
      <c r="I3" s="7"/>
      <c r="J3" s="7"/>
      <c r="K3" s="7"/>
      <c r="L3" s="7"/>
      <c r="M3" s="7"/>
      <c r="N3" s="7"/>
    </row>
    <row r="4" spans="1:14" s="14" customFormat="1" ht="16.5" customHeight="1">
      <c r="A4" s="10"/>
      <c r="B4" s="10"/>
      <c r="C4" s="10"/>
      <c r="D4" s="11"/>
      <c r="E4" s="39"/>
      <c r="F4" s="12"/>
      <c r="G4" s="41"/>
      <c r="H4" s="12"/>
      <c r="I4" s="12"/>
      <c r="J4" s="12"/>
      <c r="K4" s="12"/>
      <c r="L4" s="12"/>
      <c r="M4" s="12"/>
      <c r="N4" s="13" t="s">
        <v>27</v>
      </c>
    </row>
    <row r="5" spans="1:14" s="17" customFormat="1" ht="19.5" customHeight="1">
      <c r="A5" s="64" t="s">
        <v>28</v>
      </c>
      <c r="B5" s="15"/>
      <c r="C5" s="16" t="s">
        <v>12</v>
      </c>
      <c r="D5" s="16"/>
      <c r="E5" s="16" t="s">
        <v>8</v>
      </c>
      <c r="F5" s="16"/>
      <c r="G5" s="16" t="s">
        <v>9</v>
      </c>
      <c r="H5" s="16"/>
      <c r="I5" s="16" t="s">
        <v>12</v>
      </c>
      <c r="J5" s="16"/>
      <c r="K5" s="16" t="s">
        <v>8</v>
      </c>
      <c r="L5" s="16"/>
      <c r="M5" s="16" t="s">
        <v>9</v>
      </c>
      <c r="N5" s="16"/>
    </row>
    <row r="6" spans="1:14" s="44" customFormat="1" ht="33" customHeight="1">
      <c r="A6" s="65"/>
      <c r="B6" s="18" t="s">
        <v>13</v>
      </c>
      <c r="C6" s="18" t="s">
        <v>10</v>
      </c>
      <c r="D6" s="18" t="s">
        <v>11</v>
      </c>
      <c r="E6" s="18" t="s">
        <v>14</v>
      </c>
      <c r="F6" s="20" t="s">
        <v>15</v>
      </c>
      <c r="G6" s="21" t="s">
        <v>39</v>
      </c>
      <c r="H6" s="22" t="s">
        <v>16</v>
      </c>
      <c r="I6" s="18" t="s">
        <v>17</v>
      </c>
      <c r="J6" s="18" t="s">
        <v>18</v>
      </c>
      <c r="K6" s="21" t="s">
        <v>7</v>
      </c>
      <c r="L6" s="23" t="s">
        <v>32</v>
      </c>
      <c r="M6" s="23" t="s">
        <v>30</v>
      </c>
      <c r="N6" s="19" t="s">
        <v>29</v>
      </c>
    </row>
    <row r="7" spans="1:14" ht="26.25" customHeight="1">
      <c r="A7" s="25" t="s">
        <v>41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  <c r="G7" s="61">
        <v>0</v>
      </c>
      <c r="H7" s="62">
        <v>0</v>
      </c>
      <c r="I7" s="60">
        <v>0</v>
      </c>
      <c r="J7" s="60">
        <v>0</v>
      </c>
      <c r="K7" s="49">
        <v>0</v>
      </c>
      <c r="L7" s="46">
        <v>102000</v>
      </c>
      <c r="M7" s="46">
        <v>721344</v>
      </c>
      <c r="N7" s="50">
        <f>SUM(K7:M7)</f>
        <v>823344</v>
      </c>
    </row>
    <row r="8" spans="1:14" ht="26.25" customHeight="1">
      <c r="A8" s="26" t="s">
        <v>0</v>
      </c>
      <c r="B8" s="46">
        <v>37872098</v>
      </c>
      <c r="C8" s="46">
        <v>82094734</v>
      </c>
      <c r="D8" s="46">
        <v>6185642</v>
      </c>
      <c r="E8" s="60">
        <v>0</v>
      </c>
      <c r="F8" s="47">
        <v>32493566</v>
      </c>
      <c r="G8" s="48">
        <v>23338721</v>
      </c>
      <c r="H8" s="47">
        <v>2071060</v>
      </c>
      <c r="I8" s="46">
        <v>19180006</v>
      </c>
      <c r="J8" s="46">
        <v>8441</v>
      </c>
      <c r="K8" s="49">
        <f aca="true" t="shared" si="0" ref="K8:K31">SUM(B8:J8)</f>
        <v>203244268</v>
      </c>
      <c r="L8" s="60">
        <v>0</v>
      </c>
      <c r="M8" s="46">
        <v>83612759</v>
      </c>
      <c r="N8" s="50">
        <f aca="true" t="shared" si="1" ref="N8:N32">SUM(K8:M8)</f>
        <v>286857027</v>
      </c>
    </row>
    <row r="9" spans="1:14" ht="26.25" customHeight="1">
      <c r="A9" s="26" t="s">
        <v>1</v>
      </c>
      <c r="B9" s="60">
        <v>0</v>
      </c>
      <c r="C9" s="60">
        <v>0</v>
      </c>
      <c r="D9" s="60">
        <v>0</v>
      </c>
      <c r="E9" s="60">
        <v>0</v>
      </c>
      <c r="F9" s="47">
        <v>32220</v>
      </c>
      <c r="G9" s="61">
        <v>0</v>
      </c>
      <c r="H9" s="62">
        <v>0</v>
      </c>
      <c r="I9" s="46">
        <v>20081</v>
      </c>
      <c r="J9" s="46"/>
      <c r="K9" s="49">
        <f t="shared" si="0"/>
        <v>52301</v>
      </c>
      <c r="L9" s="60">
        <v>0</v>
      </c>
      <c r="M9" s="46">
        <v>228609</v>
      </c>
      <c r="N9" s="50">
        <f t="shared" si="1"/>
        <v>280910</v>
      </c>
    </row>
    <row r="10" spans="1:14" ht="26.25" customHeight="1">
      <c r="A10" s="25" t="s">
        <v>42</v>
      </c>
      <c r="B10" s="60">
        <v>0</v>
      </c>
      <c r="C10" s="46">
        <v>3054106413.92</v>
      </c>
      <c r="D10" s="46">
        <v>193988202</v>
      </c>
      <c r="E10" s="46">
        <v>3345420</v>
      </c>
      <c r="F10" s="47">
        <v>4655598527</v>
      </c>
      <c r="G10" s="48">
        <v>474992052</v>
      </c>
      <c r="H10" s="47">
        <v>10126272</v>
      </c>
      <c r="I10" s="46">
        <v>423518427.01</v>
      </c>
      <c r="J10" s="46">
        <v>141715</v>
      </c>
      <c r="K10" s="49">
        <f t="shared" si="0"/>
        <v>8815817028.93</v>
      </c>
      <c r="L10" s="46">
        <v>148457113</v>
      </c>
      <c r="M10" s="46">
        <v>496063439</v>
      </c>
      <c r="N10" s="50">
        <f t="shared" si="1"/>
        <v>9460337580.93</v>
      </c>
    </row>
    <row r="11" spans="1:14" ht="26.25" customHeight="1">
      <c r="A11" s="25" t="s">
        <v>43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1">
        <v>0</v>
      </c>
      <c r="H11" s="62">
        <v>0</v>
      </c>
      <c r="I11" s="60">
        <v>0</v>
      </c>
      <c r="J11" s="60">
        <v>0</v>
      </c>
      <c r="K11" s="49">
        <v>0</v>
      </c>
      <c r="L11" s="60">
        <v>0</v>
      </c>
      <c r="M11" s="60">
        <v>0</v>
      </c>
      <c r="N11" s="50">
        <f t="shared" si="1"/>
        <v>0</v>
      </c>
    </row>
    <row r="12" spans="1:14" ht="26.25" customHeight="1">
      <c r="A12" s="25" t="s">
        <v>44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1">
        <v>0</v>
      </c>
      <c r="H12" s="62">
        <v>0</v>
      </c>
      <c r="I12" s="60">
        <v>0</v>
      </c>
      <c r="J12" s="60">
        <v>0</v>
      </c>
      <c r="K12" s="49">
        <v>0</v>
      </c>
      <c r="L12" s="46">
        <v>17500</v>
      </c>
      <c r="M12" s="60">
        <v>0</v>
      </c>
      <c r="N12" s="50">
        <f>SUM(K12:L12)</f>
        <v>17500</v>
      </c>
    </row>
    <row r="13" spans="1:14" ht="26.25" customHeight="1">
      <c r="A13" s="26" t="s">
        <v>2</v>
      </c>
      <c r="B13" s="60">
        <v>0</v>
      </c>
      <c r="C13" s="46">
        <v>6617521</v>
      </c>
      <c r="D13" s="46">
        <v>677803</v>
      </c>
      <c r="E13" s="60">
        <v>0</v>
      </c>
      <c r="F13" s="47">
        <v>910845</v>
      </c>
      <c r="G13" s="48">
        <v>230743</v>
      </c>
      <c r="H13" s="62">
        <v>0</v>
      </c>
      <c r="I13" s="46">
        <v>583874</v>
      </c>
      <c r="J13" s="60">
        <v>0</v>
      </c>
      <c r="K13" s="49">
        <f t="shared" si="0"/>
        <v>9020786</v>
      </c>
      <c r="L13" s="46">
        <v>411834</v>
      </c>
      <c r="M13" s="46">
        <v>16258</v>
      </c>
      <c r="N13" s="50">
        <f t="shared" si="1"/>
        <v>9448878</v>
      </c>
    </row>
    <row r="14" spans="1:14" ht="26.25" customHeight="1">
      <c r="A14" s="26" t="s">
        <v>20</v>
      </c>
      <c r="B14" s="46">
        <v>558000</v>
      </c>
      <c r="C14" s="46">
        <v>2894280</v>
      </c>
      <c r="D14" s="46">
        <v>176587</v>
      </c>
      <c r="E14" s="60">
        <v>0</v>
      </c>
      <c r="F14" s="47">
        <v>391989</v>
      </c>
      <c r="G14" s="48">
        <v>101304</v>
      </c>
      <c r="H14" s="62">
        <v>0</v>
      </c>
      <c r="I14" s="46">
        <v>275276</v>
      </c>
      <c r="J14" s="60">
        <v>0</v>
      </c>
      <c r="K14" s="49">
        <f t="shared" si="0"/>
        <v>4397436</v>
      </c>
      <c r="L14" s="60">
        <v>0</v>
      </c>
      <c r="M14" s="60">
        <v>0</v>
      </c>
      <c r="N14" s="50">
        <f t="shared" si="1"/>
        <v>4397436</v>
      </c>
    </row>
    <row r="15" spans="1:14" ht="26.25" customHeight="1">
      <c r="A15" s="25" t="s">
        <v>45</v>
      </c>
      <c r="B15" s="46">
        <v>59028368</v>
      </c>
      <c r="C15" s="46">
        <v>55766294</v>
      </c>
      <c r="D15" s="46">
        <v>6528676</v>
      </c>
      <c r="E15" s="60">
        <v>0</v>
      </c>
      <c r="F15" s="47">
        <v>19031505</v>
      </c>
      <c r="G15" s="48">
        <v>4523730</v>
      </c>
      <c r="H15" s="47">
        <v>6028276</v>
      </c>
      <c r="I15" s="46">
        <v>17747166</v>
      </c>
      <c r="J15" s="46">
        <v>1220</v>
      </c>
      <c r="K15" s="49">
        <f t="shared" si="0"/>
        <v>168655235</v>
      </c>
      <c r="L15" s="60">
        <v>0</v>
      </c>
      <c r="M15" s="46">
        <v>12531242</v>
      </c>
      <c r="N15" s="50">
        <f t="shared" si="1"/>
        <v>181186477</v>
      </c>
    </row>
    <row r="16" spans="1:14" ht="26.25" customHeight="1">
      <c r="A16" s="25" t="s">
        <v>46</v>
      </c>
      <c r="B16" s="51">
        <v>23755574833</v>
      </c>
      <c r="C16" s="51">
        <v>183702385</v>
      </c>
      <c r="D16" s="51">
        <v>358012791</v>
      </c>
      <c r="E16" s="51">
        <v>305947325</v>
      </c>
      <c r="F16" s="51">
        <v>3917524067</v>
      </c>
      <c r="G16" s="52">
        <v>1416546599</v>
      </c>
      <c r="H16" s="53">
        <v>31844093</v>
      </c>
      <c r="I16" s="51">
        <v>3048769326</v>
      </c>
      <c r="J16" s="51">
        <v>539196</v>
      </c>
      <c r="K16" s="49">
        <f>SUM(B16:J16)</f>
        <v>33018460615</v>
      </c>
      <c r="L16" s="51">
        <v>5753570719</v>
      </c>
      <c r="M16" s="51">
        <v>6252785449</v>
      </c>
      <c r="N16" s="50">
        <f>SUM(K16:M16)</f>
        <v>45024816783</v>
      </c>
    </row>
    <row r="17" spans="1:14" ht="26.25" customHeight="1">
      <c r="A17" s="25" t="s">
        <v>47</v>
      </c>
      <c r="B17" s="46">
        <v>1907996486</v>
      </c>
      <c r="C17" s="46">
        <v>234940774</v>
      </c>
      <c r="D17" s="46">
        <v>282471393</v>
      </c>
      <c r="E17" s="60">
        <v>0</v>
      </c>
      <c r="F17" s="47">
        <v>2329458989</v>
      </c>
      <c r="G17" s="48">
        <v>150164214</v>
      </c>
      <c r="H17" s="47">
        <v>2875620</v>
      </c>
      <c r="I17" s="46">
        <v>281347695</v>
      </c>
      <c r="J17" s="46">
        <v>61480</v>
      </c>
      <c r="K17" s="49">
        <f t="shared" si="0"/>
        <v>5189316651</v>
      </c>
      <c r="L17" s="46">
        <v>8347246</v>
      </c>
      <c r="M17" s="46">
        <v>201401162</v>
      </c>
      <c r="N17" s="50">
        <f t="shared" si="1"/>
        <v>5399065059</v>
      </c>
    </row>
    <row r="18" spans="1:14" ht="26.25" customHeight="1">
      <c r="A18" s="25" t="s">
        <v>48</v>
      </c>
      <c r="B18" s="46">
        <v>1080166415</v>
      </c>
      <c r="C18" s="60">
        <v>0</v>
      </c>
      <c r="D18" s="46">
        <v>67263664</v>
      </c>
      <c r="E18" s="60">
        <v>0</v>
      </c>
      <c r="F18" s="47">
        <v>897066744</v>
      </c>
      <c r="G18" s="48">
        <v>61038410</v>
      </c>
      <c r="H18" s="47">
        <v>3813958</v>
      </c>
      <c r="I18" s="46">
        <v>154882550</v>
      </c>
      <c r="J18" s="46">
        <v>35822</v>
      </c>
      <c r="K18" s="49">
        <f t="shared" si="0"/>
        <v>2264267563</v>
      </c>
      <c r="L18" s="46">
        <v>6761870</v>
      </c>
      <c r="M18" s="46">
        <v>37935717</v>
      </c>
      <c r="N18" s="50">
        <f t="shared" si="1"/>
        <v>2308965150</v>
      </c>
    </row>
    <row r="19" spans="1:14" ht="26.25" customHeight="1">
      <c r="A19" s="54" t="s">
        <v>57</v>
      </c>
      <c r="B19" s="46">
        <v>79447625</v>
      </c>
      <c r="C19" s="46">
        <v>4697262</v>
      </c>
      <c r="D19" s="46">
        <v>3273203</v>
      </c>
      <c r="E19" s="46">
        <v>24600</v>
      </c>
      <c r="F19" s="47">
        <v>40707160</v>
      </c>
      <c r="G19" s="48">
        <v>24232512</v>
      </c>
      <c r="H19" s="47">
        <v>5732515</v>
      </c>
      <c r="I19" s="46">
        <v>12286605</v>
      </c>
      <c r="J19" s="46">
        <v>3332</v>
      </c>
      <c r="K19" s="49">
        <f t="shared" si="0"/>
        <v>170404814</v>
      </c>
      <c r="L19" s="60">
        <v>0</v>
      </c>
      <c r="M19" s="46">
        <v>2309498</v>
      </c>
      <c r="N19" s="50">
        <f t="shared" si="1"/>
        <v>172714312</v>
      </c>
    </row>
    <row r="20" spans="1:14" s="31" customFormat="1" ht="26.25" customHeight="1">
      <c r="A20" s="25" t="s">
        <v>50</v>
      </c>
      <c r="B20" s="46">
        <v>30000</v>
      </c>
      <c r="C20" s="46">
        <v>3834871</v>
      </c>
      <c r="D20" s="46">
        <v>332399</v>
      </c>
      <c r="E20" s="60">
        <v>0</v>
      </c>
      <c r="F20" s="47">
        <v>464167</v>
      </c>
      <c r="G20" s="48">
        <v>154444</v>
      </c>
      <c r="H20" s="62">
        <v>0</v>
      </c>
      <c r="I20" s="46">
        <v>531706</v>
      </c>
      <c r="J20" s="60">
        <v>0</v>
      </c>
      <c r="K20" s="49">
        <f t="shared" si="0"/>
        <v>5347587</v>
      </c>
      <c r="L20" s="60">
        <v>0</v>
      </c>
      <c r="M20" s="60">
        <v>0</v>
      </c>
      <c r="N20" s="50">
        <f t="shared" si="1"/>
        <v>5347587</v>
      </c>
    </row>
    <row r="21" spans="1:14" ht="26.25" customHeight="1">
      <c r="A21" s="26" t="s">
        <v>33</v>
      </c>
      <c r="B21" s="46">
        <v>313210669</v>
      </c>
      <c r="C21" s="46">
        <v>556523865</v>
      </c>
      <c r="D21" s="46">
        <v>31736655</v>
      </c>
      <c r="E21" s="46">
        <v>14579168</v>
      </c>
      <c r="F21" s="47">
        <v>172794997</v>
      </c>
      <c r="G21" s="48">
        <v>165301752</v>
      </c>
      <c r="H21" s="47">
        <v>1031580</v>
      </c>
      <c r="I21" s="46">
        <v>106841353</v>
      </c>
      <c r="J21" s="46">
        <v>59766</v>
      </c>
      <c r="K21" s="49">
        <f t="shared" si="0"/>
        <v>1362079805</v>
      </c>
      <c r="L21" s="46">
        <v>72000</v>
      </c>
      <c r="M21" s="46">
        <v>231864</v>
      </c>
      <c r="N21" s="50">
        <f t="shared" si="1"/>
        <v>1362383669</v>
      </c>
    </row>
    <row r="22" spans="1:14" ht="26.25" customHeight="1">
      <c r="A22" s="26" t="s">
        <v>22</v>
      </c>
      <c r="B22" s="46">
        <v>213346545</v>
      </c>
      <c r="C22" s="46">
        <v>16599032</v>
      </c>
      <c r="D22" s="46">
        <v>31352602</v>
      </c>
      <c r="E22" s="60">
        <v>0</v>
      </c>
      <c r="F22" s="47">
        <v>56967461</v>
      </c>
      <c r="G22" s="48">
        <v>136889607</v>
      </c>
      <c r="H22" s="62">
        <v>0</v>
      </c>
      <c r="I22" s="46">
        <v>73606673</v>
      </c>
      <c r="J22" s="46">
        <v>9847</v>
      </c>
      <c r="K22" s="49">
        <f t="shared" si="0"/>
        <v>528771767</v>
      </c>
      <c r="L22" s="60">
        <v>0</v>
      </c>
      <c r="M22" s="46">
        <v>2391935</v>
      </c>
      <c r="N22" s="50">
        <f t="shared" si="1"/>
        <v>531163702</v>
      </c>
    </row>
    <row r="23" spans="1:14" ht="26.25" customHeight="1">
      <c r="A23" s="26" t="s">
        <v>34</v>
      </c>
      <c r="B23" s="46">
        <v>3433632723</v>
      </c>
      <c r="C23" s="46">
        <v>618582094</v>
      </c>
      <c r="D23" s="46">
        <v>797513176</v>
      </c>
      <c r="E23" s="46">
        <v>34066610</v>
      </c>
      <c r="F23" s="47">
        <v>968475587</v>
      </c>
      <c r="G23" s="48">
        <v>548219663</v>
      </c>
      <c r="H23" s="47">
        <v>3101380</v>
      </c>
      <c r="I23" s="46">
        <v>686070008</v>
      </c>
      <c r="J23" s="46">
        <v>41823</v>
      </c>
      <c r="K23" s="49">
        <f t="shared" si="0"/>
        <v>7089703064</v>
      </c>
      <c r="L23" s="46">
        <v>46718627</v>
      </c>
      <c r="M23" s="46">
        <v>170777</v>
      </c>
      <c r="N23" s="50">
        <f t="shared" si="1"/>
        <v>7136592468</v>
      </c>
    </row>
    <row r="24" spans="1:14" ht="26.25" customHeight="1">
      <c r="A24" s="25" t="s">
        <v>51</v>
      </c>
      <c r="B24" s="46">
        <v>139567847</v>
      </c>
      <c r="C24" s="46">
        <v>124290</v>
      </c>
      <c r="D24" s="46">
        <v>11658653</v>
      </c>
      <c r="E24" s="46">
        <v>2637361</v>
      </c>
      <c r="F24" s="47">
        <v>39172570</v>
      </c>
      <c r="G24" s="48">
        <v>150236030</v>
      </c>
      <c r="H24" s="47">
        <v>143269185</v>
      </c>
      <c r="I24" s="46">
        <v>32923008</v>
      </c>
      <c r="J24" s="46">
        <v>2827</v>
      </c>
      <c r="K24" s="49">
        <f t="shared" si="0"/>
        <v>519591771</v>
      </c>
      <c r="L24" s="60">
        <v>0</v>
      </c>
      <c r="M24" s="46">
        <v>1987793156</v>
      </c>
      <c r="N24" s="50">
        <f t="shared" si="1"/>
        <v>2507384927</v>
      </c>
    </row>
    <row r="25" spans="1:14" ht="26.25" customHeight="1">
      <c r="A25" s="26" t="s">
        <v>3</v>
      </c>
      <c r="B25" s="46">
        <v>7128463499</v>
      </c>
      <c r="C25" s="46">
        <v>508048850</v>
      </c>
      <c r="D25" s="46">
        <v>492317738</v>
      </c>
      <c r="E25" s="46">
        <v>67643483</v>
      </c>
      <c r="F25" s="47">
        <f>970540757+642533253+4258035977+928901459</f>
        <v>6800011446</v>
      </c>
      <c r="G25" s="48">
        <v>1196938024</v>
      </c>
      <c r="H25" s="47">
        <v>1588858</v>
      </c>
      <c r="I25" s="46">
        <v>1251174443</v>
      </c>
      <c r="J25" s="46">
        <v>171120</v>
      </c>
      <c r="K25" s="49">
        <f>SUM(B25:J25)</f>
        <v>17446357461</v>
      </c>
      <c r="L25" s="60">
        <v>0</v>
      </c>
      <c r="M25" s="46">
        <v>621102533</v>
      </c>
      <c r="N25" s="50">
        <f>SUM(K25:M25)</f>
        <v>18067459994</v>
      </c>
    </row>
    <row r="26" spans="1:14" ht="26.25" customHeight="1">
      <c r="A26" s="25" t="s">
        <v>52</v>
      </c>
      <c r="B26" s="46">
        <v>106055417</v>
      </c>
      <c r="C26" s="46">
        <v>29347817</v>
      </c>
      <c r="D26" s="46">
        <v>34639210</v>
      </c>
      <c r="E26" s="60">
        <v>0</v>
      </c>
      <c r="F26" s="47">
        <v>22417416</v>
      </c>
      <c r="G26" s="48">
        <v>6132106</v>
      </c>
      <c r="H26" s="62">
        <v>0</v>
      </c>
      <c r="I26" s="46">
        <v>16213384</v>
      </c>
      <c r="J26" s="46">
        <v>7798</v>
      </c>
      <c r="K26" s="49">
        <f t="shared" si="0"/>
        <v>214813148</v>
      </c>
      <c r="L26" s="60">
        <v>0</v>
      </c>
      <c r="M26" s="60">
        <v>0</v>
      </c>
      <c r="N26" s="50">
        <f t="shared" si="1"/>
        <v>214813148</v>
      </c>
    </row>
    <row r="27" spans="1:14" ht="26.25" customHeight="1">
      <c r="A27" s="26" t="s">
        <v>35</v>
      </c>
      <c r="B27" s="46">
        <v>92510521</v>
      </c>
      <c r="C27" s="46">
        <v>3837120</v>
      </c>
      <c r="D27" s="46">
        <v>14834842</v>
      </c>
      <c r="E27" s="46">
        <v>7297299</v>
      </c>
      <c r="F27" s="47">
        <v>25743581</v>
      </c>
      <c r="G27" s="48">
        <v>10826363</v>
      </c>
      <c r="H27" s="47">
        <v>209475</v>
      </c>
      <c r="I27" s="46">
        <v>19419066</v>
      </c>
      <c r="J27" s="46">
        <v>19610</v>
      </c>
      <c r="K27" s="49">
        <f t="shared" si="0"/>
        <v>174697877</v>
      </c>
      <c r="L27" s="46">
        <v>106134</v>
      </c>
      <c r="M27" s="46">
        <v>9515972</v>
      </c>
      <c r="N27" s="50">
        <f t="shared" si="1"/>
        <v>184319983</v>
      </c>
    </row>
    <row r="28" spans="1:14" ht="26.25" customHeight="1">
      <c r="A28" s="25" t="s">
        <v>19</v>
      </c>
      <c r="B28" s="46">
        <v>4251666195</v>
      </c>
      <c r="C28" s="46">
        <v>223546986</v>
      </c>
      <c r="D28" s="46">
        <v>295307857</v>
      </c>
      <c r="E28" s="46">
        <v>20312018</v>
      </c>
      <c r="F28" s="47">
        <v>5219785647</v>
      </c>
      <c r="G28" s="48">
        <v>793078647</v>
      </c>
      <c r="H28" s="47">
        <v>10868365</v>
      </c>
      <c r="I28" s="46">
        <v>564394118</v>
      </c>
      <c r="J28" s="46">
        <v>1479830</v>
      </c>
      <c r="K28" s="49">
        <f t="shared" si="0"/>
        <v>11380439663</v>
      </c>
      <c r="L28" s="60">
        <v>0</v>
      </c>
      <c r="M28" s="46">
        <v>1473978006</v>
      </c>
      <c r="N28" s="50">
        <f t="shared" si="1"/>
        <v>12854417669</v>
      </c>
    </row>
    <row r="29" spans="1:14" ht="26.25" customHeight="1">
      <c r="A29" s="54" t="s">
        <v>53</v>
      </c>
      <c r="B29" s="46">
        <v>13171321</v>
      </c>
      <c r="C29" s="60">
        <v>0</v>
      </c>
      <c r="D29" s="46">
        <v>1507700</v>
      </c>
      <c r="E29" s="60">
        <v>0</v>
      </c>
      <c r="F29" s="47">
        <v>2561785</v>
      </c>
      <c r="G29" s="48">
        <v>2103139</v>
      </c>
      <c r="H29" s="62">
        <v>0</v>
      </c>
      <c r="I29" s="46">
        <v>1350022</v>
      </c>
      <c r="J29" s="46">
        <v>3174</v>
      </c>
      <c r="K29" s="49">
        <f t="shared" si="0"/>
        <v>20697141</v>
      </c>
      <c r="L29" s="60">
        <v>0</v>
      </c>
      <c r="M29" s="60">
        <v>0</v>
      </c>
      <c r="N29" s="50">
        <f t="shared" si="1"/>
        <v>20697141</v>
      </c>
    </row>
    <row r="30" spans="1:14" s="30" customFormat="1" ht="26.25" customHeight="1">
      <c r="A30" s="25" t="s">
        <v>54</v>
      </c>
      <c r="B30" s="60">
        <v>0</v>
      </c>
      <c r="C30" s="60">
        <v>0</v>
      </c>
      <c r="D30" s="46">
        <v>66500</v>
      </c>
      <c r="E30" s="60">
        <v>0</v>
      </c>
      <c r="F30" s="60">
        <v>0</v>
      </c>
      <c r="G30" s="61">
        <v>0</v>
      </c>
      <c r="H30" s="62">
        <v>0</v>
      </c>
      <c r="I30" s="60">
        <v>0</v>
      </c>
      <c r="J30" s="60">
        <v>0</v>
      </c>
      <c r="K30" s="49">
        <f t="shared" si="0"/>
        <v>66500</v>
      </c>
      <c r="L30" s="60">
        <v>0</v>
      </c>
      <c r="M30" s="60">
        <v>0</v>
      </c>
      <c r="N30" s="50">
        <f t="shared" si="1"/>
        <v>66500</v>
      </c>
    </row>
    <row r="31" spans="1:14" ht="26.25" customHeight="1">
      <c r="A31" s="25" t="s">
        <v>55</v>
      </c>
      <c r="B31" s="46">
        <v>12000</v>
      </c>
      <c r="C31" s="46">
        <v>1401792</v>
      </c>
      <c r="D31" s="60">
        <v>0</v>
      </c>
      <c r="E31" s="60">
        <v>0</v>
      </c>
      <c r="F31" s="47">
        <v>170531</v>
      </c>
      <c r="G31" s="48">
        <v>49056</v>
      </c>
      <c r="H31" s="62">
        <v>0</v>
      </c>
      <c r="I31" s="46">
        <v>187917</v>
      </c>
      <c r="J31" s="60">
        <v>0</v>
      </c>
      <c r="K31" s="49">
        <f t="shared" si="0"/>
        <v>1821296</v>
      </c>
      <c r="L31" s="60">
        <v>0</v>
      </c>
      <c r="M31" s="60">
        <v>0</v>
      </c>
      <c r="N31" s="50">
        <f t="shared" si="1"/>
        <v>1821296</v>
      </c>
    </row>
    <row r="32" spans="1:14" ht="26.25" customHeight="1">
      <c r="A32" s="25" t="s">
        <v>56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1">
        <v>0</v>
      </c>
      <c r="H32" s="62">
        <v>0</v>
      </c>
      <c r="I32" s="60">
        <v>0</v>
      </c>
      <c r="J32" s="60">
        <v>0</v>
      </c>
      <c r="K32" s="49">
        <v>0</v>
      </c>
      <c r="L32" s="46">
        <v>260406</v>
      </c>
      <c r="M32" s="46">
        <v>730200</v>
      </c>
      <c r="N32" s="50">
        <f t="shared" si="1"/>
        <v>990606</v>
      </c>
    </row>
    <row r="33" spans="1:14" s="31" customFormat="1" ht="35.25" customHeight="1">
      <c r="A33" s="63" t="s">
        <v>68</v>
      </c>
      <c r="B33" s="33">
        <f aca="true" t="shared" si="2" ref="B33:M33">SUM(B7:B32)</f>
        <v>42612310562</v>
      </c>
      <c r="C33" s="33">
        <f t="shared" si="2"/>
        <v>5586666380.92</v>
      </c>
      <c r="D33" s="33">
        <f t="shared" si="2"/>
        <v>2629845293</v>
      </c>
      <c r="E33" s="33">
        <f t="shared" si="2"/>
        <v>455853284</v>
      </c>
      <c r="F33" s="34">
        <f t="shared" si="2"/>
        <v>25201780800</v>
      </c>
      <c r="G33" s="35">
        <f t="shared" si="2"/>
        <v>5165097116</v>
      </c>
      <c r="H33" s="34">
        <f t="shared" si="2"/>
        <v>222560637</v>
      </c>
      <c r="I33" s="33">
        <f t="shared" si="2"/>
        <v>6711322704.01</v>
      </c>
      <c r="J33" s="33">
        <f t="shared" si="2"/>
        <v>2587001</v>
      </c>
      <c r="K33" s="36">
        <f t="shared" si="2"/>
        <v>88588023777.93</v>
      </c>
      <c r="L33" s="36">
        <f t="shared" si="2"/>
        <v>5964825449</v>
      </c>
      <c r="M33" s="33">
        <f t="shared" si="2"/>
        <v>11183519920</v>
      </c>
      <c r="N33" s="35">
        <f>SUM(N7:N32)</f>
        <v>105736369146.93</v>
      </c>
    </row>
  </sheetData>
  <mergeCells count="1">
    <mergeCell ref="A5:A6"/>
  </mergeCells>
  <printOptions/>
  <pageMargins left="0.52" right="0.2755905511811024" top="0.35433070866141736" bottom="0.46" header="0.2755905511811024" footer="0.1968503937007874"/>
  <pageSetup horizontalDpi="600" verticalDpi="600" orientation="portrait" pageOrder="overThenDown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乙-3-04</dc:title>
  <dc:subject>乙-3-04</dc:subject>
  <dc:creator>行政院主計處</dc:creator>
  <cp:keywords/>
  <dc:description> </dc:description>
  <cp:lastModifiedBy>Administrator</cp:lastModifiedBy>
  <cp:lastPrinted>2004-04-24T08:12:29Z</cp:lastPrinted>
  <dcterms:created xsi:type="dcterms:W3CDTF">2000-09-22T07:15:51Z</dcterms:created>
  <dcterms:modified xsi:type="dcterms:W3CDTF">2008-11-14T05:41:49Z</dcterms:modified>
  <cp:category>I14</cp:category>
  <cp:version/>
  <cp:contentType/>
  <cp:contentStatus/>
</cp:coreProperties>
</file>