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690" windowHeight="6135" activeTab="0"/>
  </bookViews>
  <sheets>
    <sheet name="收支" sheetId="1" r:id="rId1"/>
    <sheet name="餘絀撥補" sheetId="2" r:id="rId2"/>
    <sheet name="現金流量" sheetId="3" r:id="rId3"/>
    <sheet name="平衡表" sheetId="4" r:id="rId4"/>
  </sheets>
  <definedNames>
    <definedName name="_xlnm.Print_Area" localSheetId="3">'平衡表'!$A$1:$F$22</definedName>
    <definedName name="_xlnm.Print_Area" localSheetId="0">'收支'!$A$1:$E$30</definedName>
    <definedName name="_xlnm.Print_Area" localSheetId="1">'餘絀撥補'!$A$1:$D$24</definedName>
  </definedNames>
  <calcPr fullCalcOnLoad="1"/>
</workbook>
</file>

<file path=xl/sharedStrings.xml><?xml version="1.0" encoding="utf-8"?>
<sst xmlns="http://schemas.openxmlformats.org/spreadsheetml/2006/main" count="121" uniqueCount="116">
  <si>
    <t>本年度決算數</t>
  </si>
  <si>
    <t>％</t>
  </si>
  <si>
    <t>餘絀</t>
  </si>
  <si>
    <t>決算數</t>
  </si>
  <si>
    <t xml:space="preserve">   減：增加預付費用</t>
  </si>
  <si>
    <t xml:space="preserve">       增加應收款項</t>
  </si>
  <si>
    <t>金額</t>
  </si>
  <si>
    <t>資產</t>
  </si>
  <si>
    <t>負債</t>
  </si>
  <si>
    <t>─────────────────</t>
  </si>
  <si>
    <t>投資活動之現金流量</t>
  </si>
  <si>
    <t>期末現金及約當現金</t>
  </si>
  <si>
    <t>國家金融安定基金現金流量決算表</t>
  </si>
  <si>
    <t>國家金融安定基金平衡表</t>
  </si>
  <si>
    <t>國家金融安定基金收支餘絀決算表</t>
  </si>
  <si>
    <t>原列決算數</t>
  </si>
  <si>
    <t>修正數</t>
  </si>
  <si>
    <t>國家金融安定基金餘絀撥補決算表</t>
  </si>
  <si>
    <t>─────────────────</t>
  </si>
  <si>
    <t>　　本期賸餘</t>
  </si>
  <si>
    <t>　　前期未分配賸餘</t>
  </si>
  <si>
    <t>　　公積轉列數</t>
  </si>
  <si>
    <t>　　填補累積短絀</t>
  </si>
  <si>
    <t>　　提存公積</t>
  </si>
  <si>
    <t>　　賸餘撥充基金數</t>
  </si>
  <si>
    <t>　　解繳國庫淨額</t>
  </si>
  <si>
    <t>　　其他依法分配數</t>
  </si>
  <si>
    <t xml:space="preserve">    本期短絀</t>
  </si>
  <si>
    <t xml:space="preserve">    前期待填補之短絀</t>
  </si>
  <si>
    <t>　　撥用賸餘</t>
  </si>
  <si>
    <t>　　撥用公積</t>
  </si>
  <si>
    <t>　　折減基金</t>
  </si>
  <si>
    <t>　　國庫撥款</t>
  </si>
  <si>
    <t>修正數</t>
  </si>
  <si>
    <t>決算核定數</t>
  </si>
  <si>
    <t xml:space="preserve">    未實現有價證券跌價損失</t>
  </si>
  <si>
    <t xml:space="preserve">    長期股權投資損失</t>
  </si>
  <si>
    <t xml:space="preserve">  業務活動之淨現金流入(流出-)</t>
  </si>
  <si>
    <t>─────────────────────</t>
  </si>
  <si>
    <t>科           目</t>
  </si>
  <si>
    <t>科        目</t>
  </si>
  <si>
    <r>
      <t xml:space="preserve">    </t>
    </r>
    <r>
      <rPr>
        <b/>
        <sz val="13"/>
        <color indexed="8"/>
        <rFont val="華康粗明體"/>
        <family val="3"/>
      </rPr>
      <t>流動資產</t>
    </r>
  </si>
  <si>
    <t>　流動負債</t>
  </si>
  <si>
    <r>
      <t xml:space="preserve">    </t>
    </r>
    <r>
      <rPr>
        <b/>
        <sz val="13"/>
        <color indexed="8"/>
        <rFont val="華康粗明體"/>
        <family val="3"/>
      </rPr>
      <t>銀行存款</t>
    </r>
  </si>
  <si>
    <t>　應付費用</t>
  </si>
  <si>
    <r>
      <t xml:space="preserve">    </t>
    </r>
    <r>
      <rPr>
        <b/>
        <sz val="13"/>
        <color indexed="8"/>
        <rFont val="細明體"/>
        <family val="3"/>
      </rPr>
      <t>短期投資</t>
    </r>
  </si>
  <si>
    <t>　應付利息</t>
  </si>
  <si>
    <t>　長期債務</t>
  </si>
  <si>
    <r>
      <t xml:space="preserve">    </t>
    </r>
    <r>
      <rPr>
        <b/>
        <sz val="13"/>
        <color indexed="8"/>
        <rFont val="華康粗明體"/>
        <family val="3"/>
      </rPr>
      <t>減：備抵有價證
      券跌價損失</t>
    </r>
  </si>
  <si>
    <t>　長期借款</t>
  </si>
  <si>
    <r>
      <t xml:space="preserve">    </t>
    </r>
    <r>
      <rPr>
        <b/>
        <sz val="13"/>
        <color indexed="8"/>
        <rFont val="細明體"/>
        <family val="3"/>
      </rPr>
      <t>應收款項</t>
    </r>
  </si>
  <si>
    <t>　其他負債</t>
  </si>
  <si>
    <r>
      <t xml:space="preserve">    </t>
    </r>
    <r>
      <rPr>
        <b/>
        <sz val="13"/>
        <color indexed="8"/>
        <rFont val="細明體"/>
        <family val="3"/>
      </rPr>
      <t>應收股利</t>
    </r>
  </si>
  <si>
    <r>
      <t xml:space="preserve">    </t>
    </r>
    <r>
      <rPr>
        <b/>
        <sz val="13"/>
        <color indexed="8"/>
        <rFont val="細明體"/>
        <family val="3"/>
      </rPr>
      <t>應收利息</t>
    </r>
  </si>
  <si>
    <t>淨     值</t>
  </si>
  <si>
    <r>
      <t xml:space="preserve">    </t>
    </r>
    <r>
      <rPr>
        <b/>
        <sz val="13"/>
        <color indexed="8"/>
        <rFont val="華康粗明體"/>
        <family val="3"/>
      </rPr>
      <t>預付費用</t>
    </r>
  </si>
  <si>
    <r>
      <t>　累積餘絀</t>
    </r>
    <r>
      <rPr>
        <b/>
        <sz val="13"/>
        <color indexed="8"/>
        <rFont val="Times New Roman"/>
        <family val="1"/>
      </rPr>
      <t>(-)</t>
    </r>
  </si>
  <si>
    <r>
      <t xml:space="preserve">    </t>
    </r>
    <r>
      <rPr>
        <b/>
        <sz val="13"/>
        <color indexed="8"/>
        <rFont val="細明體"/>
        <family val="3"/>
      </rPr>
      <t>長期投資</t>
    </r>
  </si>
  <si>
    <t>　累積短絀</t>
  </si>
  <si>
    <r>
      <t xml:space="preserve">    </t>
    </r>
    <r>
      <rPr>
        <b/>
        <sz val="13"/>
        <color indexed="8"/>
        <rFont val="細明體"/>
        <family val="3"/>
      </rPr>
      <t>長期股權投資</t>
    </r>
  </si>
  <si>
    <t>　累積賸餘</t>
  </si>
  <si>
    <t>總　　   　計</t>
  </si>
  <si>
    <t>總　　　　計</t>
  </si>
  <si>
    <r>
      <t xml:space="preserve">                中華民國九十二年度                  </t>
    </r>
    <r>
      <rPr>
        <b/>
        <sz val="12"/>
        <color indexed="8"/>
        <rFont val="華康粗明體"/>
        <family val="3"/>
      </rPr>
      <t xml:space="preserve">單位：新臺幣元             </t>
    </r>
    <r>
      <rPr>
        <b/>
        <sz val="13"/>
        <color indexed="8"/>
        <rFont val="華康粗明體"/>
        <family val="3"/>
      </rPr>
      <t xml:space="preserve">     </t>
    </r>
  </si>
  <si>
    <t>項        目</t>
  </si>
  <si>
    <t>業務活動之現金流量</t>
  </si>
  <si>
    <t xml:space="preserve">     本期賸餘(短絀-)</t>
  </si>
  <si>
    <t xml:space="preserve">     調整非現金項目</t>
  </si>
  <si>
    <t xml:space="preserve">       加：增加備抵有價證券投資損失</t>
  </si>
  <si>
    <t xml:space="preserve">               增加應付利息</t>
  </si>
  <si>
    <t xml:space="preserve">               增加應付費用</t>
  </si>
  <si>
    <t xml:space="preserve">     減少短期投資</t>
  </si>
  <si>
    <r>
      <t>　　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華康粗明體"/>
        <family val="3"/>
      </rPr>
      <t>減少長期投資</t>
    </r>
  </si>
  <si>
    <t>融資活動之現金流量</t>
  </si>
  <si>
    <t xml:space="preserve">    增加長期借款</t>
  </si>
  <si>
    <t xml:space="preserve">    減少長期借款</t>
  </si>
  <si>
    <t>融資活動之淨現金流入(流出-)</t>
  </si>
  <si>
    <t>匯率變動影響數</t>
  </si>
  <si>
    <t>現金及約當現金淨增(淨減-)</t>
  </si>
  <si>
    <t>期初現金及約當現金</t>
  </si>
  <si>
    <r>
      <t xml:space="preserve">            　中華民國九十二年度                    </t>
    </r>
    <r>
      <rPr>
        <b/>
        <sz val="12"/>
        <color indexed="8"/>
        <rFont val="華康粗明體"/>
        <family val="3"/>
      </rPr>
      <t xml:space="preserve">單位：新臺幣元             </t>
    </r>
    <r>
      <rPr>
        <b/>
        <sz val="13"/>
        <color indexed="8"/>
        <rFont val="華康粗明體"/>
        <family val="3"/>
      </rPr>
      <t xml:space="preserve">     </t>
    </r>
  </si>
  <si>
    <t>項            目</t>
  </si>
  <si>
    <r>
      <t>賸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之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部</t>
    </r>
  </si>
  <si>
    <r>
      <t>分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配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之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部</t>
    </r>
  </si>
  <si>
    <r>
      <t>未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分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配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賸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餘</t>
    </r>
  </si>
  <si>
    <r>
      <t>短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之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部</t>
    </r>
  </si>
  <si>
    <r>
      <t>填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補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之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部</t>
    </r>
  </si>
  <si>
    <r>
      <t>待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填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補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之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短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絀</t>
    </r>
  </si>
  <si>
    <r>
      <t xml:space="preserve">            　      中華民國九十二年度                    </t>
    </r>
    <r>
      <rPr>
        <b/>
        <sz val="12"/>
        <color indexed="8"/>
        <rFont val="華康粗明體"/>
        <family val="3"/>
      </rPr>
      <t xml:space="preserve">單位：新臺幣元             </t>
    </r>
    <r>
      <rPr>
        <b/>
        <sz val="13"/>
        <color indexed="8"/>
        <rFont val="華康粗明體"/>
        <family val="3"/>
      </rPr>
      <t xml:space="preserve">     </t>
    </r>
  </si>
  <si>
    <t>科        目</t>
  </si>
  <si>
    <t>決算核定數</t>
  </si>
  <si>
    <t>業務收入</t>
  </si>
  <si>
    <t xml:space="preserve">    股利收入</t>
  </si>
  <si>
    <t xml:space="preserve">    利息收入</t>
  </si>
  <si>
    <r>
      <t xml:space="preserve">        </t>
    </r>
    <r>
      <rPr>
        <b/>
        <sz val="14"/>
        <color indexed="8"/>
        <rFont val="華康粗明體"/>
        <family val="3"/>
      </rPr>
      <t>其他業務收入</t>
    </r>
  </si>
  <si>
    <t>業務成本與費用</t>
  </si>
  <si>
    <t>　　出售有價證券損失</t>
  </si>
  <si>
    <t xml:space="preserve">    利息費用</t>
  </si>
  <si>
    <t xml:space="preserve">    提存投資損失特別準備</t>
  </si>
  <si>
    <t xml:space="preserve">    手續費用</t>
  </si>
  <si>
    <t xml:space="preserve">    管理及總務費用</t>
  </si>
  <si>
    <t>本期賸餘(短絀-)</t>
  </si>
  <si>
    <r>
      <t>註：累計期貨合約損失</t>
    </r>
    <r>
      <rPr>
        <sz val="14"/>
        <color indexed="8"/>
        <rFont val="Times New Roman"/>
        <family val="1"/>
      </rPr>
      <t>916,043,161</t>
    </r>
    <r>
      <rPr>
        <sz val="14"/>
        <color indexed="8"/>
        <rFont val="標楷體"/>
        <family val="4"/>
      </rPr>
      <t>元，係包括已平倉損失</t>
    </r>
    <r>
      <rPr>
        <sz val="14"/>
        <color indexed="8"/>
        <rFont val="Times New Roman"/>
        <family val="1"/>
      </rPr>
      <t>878,163,161</t>
    </r>
    <r>
      <rPr>
        <sz val="14"/>
        <color indexed="8"/>
        <rFont val="標楷體"/>
        <family val="4"/>
      </rPr>
      <t>元及未平倉損失</t>
    </r>
    <r>
      <rPr>
        <sz val="14"/>
        <color indexed="8"/>
        <rFont val="Times New Roman"/>
        <family val="1"/>
      </rPr>
      <t>37,880,000</t>
    </r>
    <r>
      <rPr>
        <sz val="14"/>
        <color indexed="8"/>
        <rFont val="標楷體"/>
        <family val="4"/>
      </rPr>
      <t>元。</t>
    </r>
  </si>
  <si>
    <r>
      <t xml:space="preserve">        </t>
    </r>
    <r>
      <rPr>
        <sz val="14"/>
        <color indexed="8"/>
        <rFont val="標楷體"/>
        <family val="4"/>
      </rPr>
      <t>茲依財務會計準則「金融商品之揭露」公報之規定，揭露上開未平倉損失內容如次：</t>
    </r>
  </si>
  <si>
    <t xml:space="preserve">    出售有價證券利益</t>
  </si>
  <si>
    <t xml:space="preserve">    未實現有價證券增值利益</t>
  </si>
  <si>
    <t xml:space="preserve">  投資活動之淨現金流入(流出-)</t>
  </si>
  <si>
    <t xml:space="preserve">    增加基金、公積及填補短絀</t>
  </si>
  <si>
    <r>
      <t xml:space="preserve">    </t>
    </r>
    <r>
      <rPr>
        <b/>
        <sz val="13"/>
        <color indexed="8"/>
        <rFont val="華康粗明體"/>
        <family val="3"/>
      </rPr>
      <t>有價證券</t>
    </r>
  </si>
  <si>
    <t>註：依據「國家金融安定基金設置及管理條例」第十三條規定，本基金不受預算法有關規定之限制，故無預
    算列數。</t>
  </si>
  <si>
    <r>
      <t>　</t>
    </r>
    <r>
      <rPr>
        <b/>
        <sz val="13"/>
        <color indexed="8"/>
        <rFont val="Times New Roman"/>
        <family val="1"/>
      </rPr>
      <t xml:space="preserve">    </t>
    </r>
    <r>
      <rPr>
        <b/>
        <sz val="13"/>
        <color indexed="8"/>
        <rFont val="華康粗明體"/>
        <family val="3"/>
      </rPr>
      <t>投資損失
    特別準備</t>
    </r>
  </si>
  <si>
    <r>
      <t xml:space="preserve">                   中華民國九十二年十二月三十一日止          </t>
    </r>
    <r>
      <rPr>
        <b/>
        <sz val="12"/>
        <color indexed="8"/>
        <rFont val="華康粗明體"/>
        <family val="3"/>
      </rPr>
      <t xml:space="preserve">單位：新臺幣元             </t>
    </r>
    <r>
      <rPr>
        <b/>
        <sz val="13"/>
        <color indexed="8"/>
        <rFont val="華康粗明體"/>
        <family val="3"/>
      </rPr>
      <t xml:space="preserve">     </t>
    </r>
  </si>
  <si>
    <r>
      <t>註：</t>
    </r>
    <r>
      <rPr>
        <b/>
        <sz val="9"/>
        <color indexed="8"/>
        <rFont val="標楷體"/>
        <family val="4"/>
      </rPr>
      <t>1</t>
    </r>
    <r>
      <rPr>
        <b/>
        <sz val="9"/>
        <color indexed="8"/>
        <rFont val="Times New Roman"/>
        <family val="1"/>
      </rPr>
      <t>.</t>
    </r>
    <r>
      <rPr>
        <b/>
        <sz val="9"/>
        <color indexed="8"/>
        <rFont val="華康粗明體"/>
        <family val="3"/>
      </rPr>
      <t>本表係採現金及約當現金基礎，包括現金及自投資日起三個月內到期或清償之債權證券。</t>
    </r>
  </si>
  <si>
    <r>
      <t>　　</t>
    </r>
    <r>
      <rPr>
        <b/>
        <sz val="9"/>
        <color indexed="8"/>
        <rFont val="標楷體"/>
        <family val="4"/>
      </rPr>
      <t>2</t>
    </r>
    <r>
      <rPr>
        <b/>
        <sz val="9"/>
        <color indexed="8"/>
        <rFont val="華康粗明體"/>
        <family val="3"/>
      </rPr>
      <t>.本表「調整非現金項目」欄所列，包括提存呆帳、醫療折讓及短絀、折舊及折耗、攤銷、兌換短</t>
    </r>
  </si>
  <si>
    <r>
      <t xml:space="preserve">             </t>
    </r>
    <r>
      <rPr>
        <b/>
        <sz val="9"/>
        <color indexed="8"/>
        <rFont val="華康粗明體"/>
        <family val="3"/>
      </rPr>
      <t>絀（賸餘－）、 處理資產短絀（賸餘－）、債務整理短絀（賸餘－）、其他、流動資產淨減（淨</t>
    </r>
  </si>
  <si>
    <r>
      <t xml:space="preserve">             </t>
    </r>
    <r>
      <rPr>
        <b/>
        <sz val="9"/>
        <color indexed="8"/>
        <rFont val="細明體"/>
        <family val="3"/>
      </rPr>
      <t>增－）、流動負債淨增（淨減－）。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</si>
</sst>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.0_-;\-* #,##0.0_-;_-* &quot;-&quot;??_-;_-@_-"/>
    <numFmt numFmtId="178" formatCode="_-* #,##0_-;\-* #,##0_-;_-* &quot;-&quot;??_-;_-@_-"/>
    <numFmt numFmtId="179" formatCode="#,##0_);\(#,##0\)"/>
    <numFmt numFmtId="180" formatCode="#,##0_);[Red]\(#,##0\)"/>
    <numFmt numFmtId="181" formatCode="0_ "/>
    <numFmt numFmtId="182" formatCode="[$-404]ggge&quot;年&quot;m&quot;月&quot;d&quot;日&quot;"/>
    <numFmt numFmtId="183" formatCode="0.00_ "/>
    <numFmt numFmtId="184" formatCode="0.0_ "/>
    <numFmt numFmtId="185" formatCode="m&quot;月&quot;d&quot;日&quot;"/>
    <numFmt numFmtId="186" formatCode="_(* #,##0.00_);_(&quot;–&quot;* #,##0.00_);_(* &quot;…&quot;_);_(@_)"/>
    <numFmt numFmtId="187" formatCode="#,##0.00_ "/>
    <numFmt numFmtId="188" formatCode="_(\+* #,##0.00_);_(\-* #,##0.00_);_(* &quot;…&quot;_);_(@_)"/>
    <numFmt numFmtId="189" formatCode="_(&quot; +&quot;* #,##0.00_);_(&quot;–&quot;* #,##0.00_);_(* &quot;…&quot;_);_(@_)"/>
    <numFmt numFmtId="190" formatCode="_(* #,##0.00_);_(* #,##0.00_);_(* &quot;…&quot;_);_(@_)"/>
  </numFmts>
  <fonts count="35">
    <font>
      <sz val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b/>
      <sz val="18"/>
      <color indexed="8"/>
      <name val="華康粗明體"/>
      <family val="3"/>
    </font>
    <font>
      <sz val="12"/>
      <color indexed="8"/>
      <name val="新細明體"/>
      <family val="1"/>
    </font>
    <font>
      <b/>
      <sz val="20"/>
      <color indexed="8"/>
      <name val="華康粗明體"/>
      <family val="3"/>
    </font>
    <font>
      <b/>
      <sz val="13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細明體"/>
      <family val="3"/>
    </font>
    <font>
      <b/>
      <sz val="12"/>
      <color indexed="8"/>
      <name val="Times New Roman"/>
      <family val="1"/>
    </font>
    <font>
      <sz val="14"/>
      <color indexed="8"/>
      <name val="標楷體"/>
      <family val="4"/>
    </font>
    <font>
      <sz val="22"/>
      <color indexed="8"/>
      <name val="標楷體"/>
      <family val="4"/>
    </font>
    <font>
      <sz val="18"/>
      <color indexed="8"/>
      <name val="標楷體"/>
      <family val="4"/>
    </font>
    <font>
      <b/>
      <sz val="22"/>
      <color indexed="8"/>
      <name val="華康粗明體"/>
      <family val="3"/>
    </font>
    <font>
      <b/>
      <sz val="14"/>
      <color indexed="8"/>
      <name val="華康粗明體"/>
      <family val="3"/>
    </font>
    <font>
      <sz val="16"/>
      <color indexed="8"/>
      <name val="標楷體"/>
      <family val="4"/>
    </font>
    <font>
      <sz val="14"/>
      <color indexed="8"/>
      <name val="Times New Roman"/>
      <family val="1"/>
    </font>
    <font>
      <sz val="13"/>
      <color indexed="8"/>
      <name val="華康粗明體"/>
      <family val="3"/>
    </font>
    <font>
      <b/>
      <sz val="14"/>
      <color indexed="8"/>
      <name val="Times New Roman"/>
      <family val="1"/>
    </font>
    <font>
      <b/>
      <sz val="10"/>
      <color indexed="8"/>
      <name val="華康粗明體"/>
      <family val="3"/>
    </font>
    <font>
      <sz val="18"/>
      <color indexed="8"/>
      <name val="新細明體"/>
      <family val="1"/>
    </font>
    <font>
      <sz val="14"/>
      <color indexed="8"/>
      <name val="新細明體"/>
      <family val="1"/>
    </font>
    <font>
      <b/>
      <sz val="12"/>
      <color indexed="8"/>
      <name val="新細明體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華康粗明體"/>
      <family val="3"/>
    </font>
    <font>
      <b/>
      <sz val="9"/>
      <color indexed="8"/>
      <name val="標楷體"/>
      <family val="4"/>
    </font>
    <font>
      <b/>
      <sz val="9"/>
      <color indexed="8"/>
      <name val="Times New Roman"/>
      <family val="1"/>
    </font>
    <font>
      <sz val="9"/>
      <color indexed="8"/>
      <name val="華康粗明體"/>
      <family val="3"/>
    </font>
    <font>
      <b/>
      <sz val="9"/>
      <color indexed="8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76" fontId="12" fillId="0" borderId="1" xfId="0" applyNumberFormat="1" applyFont="1" applyBorder="1" applyAlignment="1">
      <alignment horizontal="left" vertical="center"/>
    </xf>
    <xf numFmtId="176" fontId="6" fillId="0" borderId="0" xfId="0" applyNumberFormat="1" applyFont="1" applyAlignment="1">
      <alignment vertical="center"/>
    </xf>
    <xf numFmtId="176" fontId="8" fillId="0" borderId="2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8" fillId="0" borderId="3" xfId="0" applyNumberFormat="1" applyFont="1" applyBorder="1" applyAlignment="1">
      <alignment horizontal="distributed" vertical="center"/>
    </xf>
    <xf numFmtId="186" fontId="10" fillId="0" borderId="4" xfId="0" applyNumberFormat="1" applyFont="1" applyBorder="1" applyAlignment="1">
      <alignment horizontal="right" vertical="center"/>
    </xf>
    <xf numFmtId="186" fontId="11" fillId="0" borderId="1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left" vertical="center"/>
    </xf>
    <xf numFmtId="176" fontId="12" fillId="0" borderId="1" xfId="0" applyNumberFormat="1" applyFont="1" applyBorder="1" applyAlignment="1">
      <alignment horizontal="left" vertical="center" wrapText="1" indent="1"/>
    </xf>
    <xf numFmtId="176" fontId="8" fillId="0" borderId="4" xfId="0" applyNumberFormat="1" applyFont="1" applyBorder="1" applyAlignment="1">
      <alignment horizontal="left" vertical="center" wrapText="1" indent="1"/>
    </xf>
    <xf numFmtId="176" fontId="12" fillId="0" borderId="1" xfId="0" applyNumberFormat="1" applyFont="1" applyBorder="1" applyAlignment="1">
      <alignment horizontal="left" vertical="center" wrapText="1" indent="2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left" vertical="center" wrapText="1" indent="2"/>
    </xf>
    <xf numFmtId="187" fontId="10" fillId="0" borderId="4" xfId="0" applyNumberFormat="1" applyFont="1" applyBorder="1" applyAlignment="1">
      <alignment vertical="center"/>
    </xf>
    <xf numFmtId="187" fontId="10" fillId="0" borderId="4" xfId="0" applyNumberFormat="1" applyFont="1" applyBorder="1" applyAlignment="1">
      <alignment horizontal="right" vertical="center"/>
    </xf>
    <xf numFmtId="10" fontId="14" fillId="0" borderId="4" xfId="18" applyNumberFormat="1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14" fillId="0" borderId="4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vertical="center" wrapText="1"/>
    </xf>
    <xf numFmtId="176" fontId="8" fillId="0" borderId="4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horizontal="center" vertical="center"/>
    </xf>
    <xf numFmtId="186" fontId="10" fillId="0" borderId="7" xfId="0" applyNumberFormat="1" applyFont="1" applyBorder="1" applyAlignment="1">
      <alignment horizontal="right" vertical="center"/>
    </xf>
    <xf numFmtId="186" fontId="11" fillId="0" borderId="7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vertical="top" wrapText="1"/>
    </xf>
    <xf numFmtId="176" fontId="6" fillId="0" borderId="0" xfId="0" applyNumberFormat="1" applyFont="1" applyBorder="1" applyAlignment="1">
      <alignment vertical="center"/>
    </xf>
    <xf numFmtId="0" fontId="16" fillId="0" borderId="0" xfId="15" applyFont="1" applyAlignment="1">
      <alignment horizontal="center" vertical="center"/>
      <protection/>
    </xf>
    <xf numFmtId="0" fontId="17" fillId="0" borderId="0" xfId="15" applyFont="1">
      <alignment/>
      <protection/>
    </xf>
    <xf numFmtId="0" fontId="17" fillId="0" borderId="0" xfId="15" applyFont="1" applyAlignment="1">
      <alignment horizontal="center" vertical="center"/>
      <protection/>
    </xf>
    <xf numFmtId="0" fontId="15" fillId="0" borderId="0" xfId="15" applyFont="1" applyAlignment="1">
      <alignment horizontal="center" vertical="center"/>
      <protection/>
    </xf>
    <xf numFmtId="0" fontId="19" fillId="0" borderId="8" xfId="15" applyFont="1" applyBorder="1" applyAlignment="1">
      <alignment horizontal="center" vertical="center"/>
      <protection/>
    </xf>
    <xf numFmtId="0" fontId="19" fillId="0" borderId="9" xfId="15" applyFont="1" applyBorder="1" applyAlignment="1">
      <alignment horizontal="center" vertical="center"/>
      <protection/>
    </xf>
    <xf numFmtId="0" fontId="20" fillId="0" borderId="0" xfId="15" applyFont="1">
      <alignment/>
      <protection/>
    </xf>
    <xf numFmtId="0" fontId="19" fillId="0" borderId="3" xfId="15" applyFont="1" applyBorder="1" applyAlignment="1">
      <alignment vertical="center"/>
      <protection/>
    </xf>
    <xf numFmtId="0" fontId="21" fillId="0" borderId="10" xfId="15" applyFont="1" applyBorder="1" applyAlignment="1">
      <alignment vertical="center"/>
      <protection/>
    </xf>
    <xf numFmtId="0" fontId="19" fillId="0" borderId="1" xfId="15" applyFont="1" applyBorder="1" applyAlignment="1">
      <alignment vertical="center"/>
      <protection/>
    </xf>
    <xf numFmtId="186" fontId="21" fillId="0" borderId="11" xfId="0" applyNumberFormat="1" applyFont="1" applyBorder="1" applyAlignment="1" applyProtection="1">
      <alignment/>
      <protection locked="0"/>
    </xf>
    <xf numFmtId="0" fontId="22" fillId="0" borderId="1" xfId="15" applyFont="1" applyBorder="1" applyAlignment="1">
      <alignment vertical="center"/>
      <protection/>
    </xf>
    <xf numFmtId="187" fontId="21" fillId="0" borderId="11" xfId="15" applyNumberFormat="1" applyFont="1" applyBorder="1" applyAlignment="1">
      <alignment vertical="center"/>
      <protection/>
    </xf>
    <xf numFmtId="187" fontId="21" fillId="0" borderId="11" xfId="15" applyNumberFormat="1" applyFont="1" applyBorder="1" applyAlignment="1">
      <alignment horizontal="right" vertical="center"/>
      <protection/>
    </xf>
    <xf numFmtId="0" fontId="19" fillId="0" borderId="1" xfId="15" applyFont="1" applyBorder="1" applyAlignment="1">
      <alignment horizontal="left" vertical="center"/>
      <protection/>
    </xf>
    <xf numFmtId="186" fontId="23" fillId="0" borderId="11" xfId="0" applyNumberFormat="1" applyFont="1" applyBorder="1" applyAlignment="1" applyProtection="1">
      <alignment/>
      <protection locked="0"/>
    </xf>
    <xf numFmtId="176" fontId="21" fillId="0" borderId="11" xfId="15" applyNumberFormat="1" applyFont="1" applyBorder="1" applyAlignment="1">
      <alignment vertical="center"/>
      <protection/>
    </xf>
    <xf numFmtId="176" fontId="21" fillId="0" borderId="11" xfId="15" applyNumberFormat="1" applyFont="1" applyBorder="1" applyAlignment="1">
      <alignment horizontal="right" vertical="center"/>
      <protection/>
    </xf>
    <xf numFmtId="186" fontId="21" fillId="0" borderId="11" xfId="15" applyNumberFormat="1" applyFont="1" applyBorder="1" applyAlignment="1">
      <alignment vertical="center"/>
      <protection/>
    </xf>
    <xf numFmtId="0" fontId="15" fillId="0" borderId="0" xfId="15" applyFont="1">
      <alignment/>
      <protection/>
    </xf>
    <xf numFmtId="186" fontId="21" fillId="0" borderId="11" xfId="15" applyNumberFormat="1" applyFont="1" applyBorder="1" applyAlignment="1">
      <alignment horizontal="right" vertical="center"/>
      <protection/>
    </xf>
    <xf numFmtId="0" fontId="19" fillId="0" borderId="6" xfId="15" applyFont="1" applyBorder="1" applyAlignment="1">
      <alignment vertical="center"/>
      <protection/>
    </xf>
    <xf numFmtId="0" fontId="24" fillId="0" borderId="0" xfId="0" applyFont="1" applyBorder="1" applyAlignment="1" applyProtection="1" quotePrefix="1">
      <alignment horizontal="right" vertical="center"/>
      <protection/>
    </xf>
    <xf numFmtId="49" fontId="24" fillId="0" borderId="0" xfId="0" applyNumberFormat="1" applyFont="1" applyBorder="1" applyAlignment="1" applyProtection="1" quotePrefix="1">
      <alignment horizontal="distributed" vertical="center"/>
      <protection/>
    </xf>
    <xf numFmtId="186" fontId="11" fillId="0" borderId="0" xfId="0" applyNumberFormat="1" applyFont="1" applyBorder="1" applyAlignment="1" applyProtection="1">
      <alignment vertical="center"/>
      <protection/>
    </xf>
    <xf numFmtId="189" fontId="11" fillId="0" borderId="0" xfId="0" applyNumberFormat="1" applyFont="1" applyBorder="1" applyAlignment="1" applyProtection="1">
      <alignment vertical="center"/>
      <protection/>
    </xf>
    <xf numFmtId="190" fontId="11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19" fillId="0" borderId="2" xfId="15" applyFont="1" applyBorder="1" applyAlignment="1">
      <alignment horizontal="center" vertical="center"/>
      <protection/>
    </xf>
    <xf numFmtId="41" fontId="19" fillId="0" borderId="2" xfId="0" applyNumberFormat="1" applyFont="1" applyBorder="1" applyAlignment="1">
      <alignment horizontal="center" vertical="center"/>
    </xf>
    <xf numFmtId="41" fontId="19" fillId="0" borderId="9" xfId="0" applyNumberFormat="1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  <protection/>
    </xf>
    <xf numFmtId="186" fontId="23" fillId="0" borderId="4" xfId="15" applyNumberFormat="1" applyFont="1" applyBorder="1" applyAlignment="1">
      <alignment horizontal="right" vertical="center"/>
      <protection/>
    </xf>
    <xf numFmtId="188" fontId="23" fillId="0" borderId="1" xfId="0" applyNumberFormat="1" applyFont="1" applyBorder="1" applyAlignment="1" applyProtection="1">
      <alignment/>
      <protection locked="0"/>
    </xf>
    <xf numFmtId="186" fontId="23" fillId="0" borderId="11" xfId="15" applyNumberFormat="1" applyFont="1" applyBorder="1" applyAlignment="1">
      <alignment horizontal="right" vertical="center"/>
      <protection/>
    </xf>
    <xf numFmtId="186" fontId="21" fillId="0" borderId="4" xfId="15" applyNumberFormat="1" applyFont="1" applyBorder="1" applyAlignment="1">
      <alignment horizontal="right" vertical="center"/>
      <protection/>
    </xf>
    <xf numFmtId="188" fontId="21" fillId="0" borderId="1" xfId="0" applyNumberFormat="1" applyFont="1" applyBorder="1" applyAlignment="1" applyProtection="1">
      <alignment/>
      <protection locked="0"/>
    </xf>
    <xf numFmtId="186" fontId="21" fillId="0" borderId="0" xfId="15" applyNumberFormat="1" applyFont="1" applyBorder="1" applyAlignment="1">
      <alignment horizontal="right" vertical="center"/>
      <protection/>
    </xf>
    <xf numFmtId="0" fontId="20" fillId="0" borderId="0" xfId="15" applyFont="1" applyBorder="1">
      <alignment/>
      <protection/>
    </xf>
    <xf numFmtId="0" fontId="19" fillId="0" borderId="6" xfId="15" applyFont="1" applyBorder="1" applyAlignment="1">
      <alignment horizontal="left" vertical="center"/>
      <protection/>
    </xf>
    <xf numFmtId="186" fontId="23" fillId="0" borderId="7" xfId="15" applyNumberFormat="1" applyFont="1" applyBorder="1" applyAlignment="1">
      <alignment horizontal="right" vertical="center"/>
      <protection/>
    </xf>
    <xf numFmtId="186" fontId="23" fillId="0" borderId="12" xfId="15" applyNumberFormat="1" applyFont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19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/>
    </xf>
    <xf numFmtId="186" fontId="21" fillId="0" borderId="4" xfId="0" applyNumberFormat="1" applyFont="1" applyBorder="1" applyAlignment="1">
      <alignment/>
    </xf>
    <xf numFmtId="0" fontId="19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19" fillId="0" borderId="1" xfId="0" applyFont="1" applyBorder="1" applyAlignment="1">
      <alignment/>
    </xf>
    <xf numFmtId="187" fontId="21" fillId="0" borderId="4" xfId="0" applyNumberFormat="1" applyFont="1" applyBorder="1" applyAlignment="1">
      <alignment/>
    </xf>
    <xf numFmtId="187" fontId="21" fillId="0" borderId="11" xfId="0" applyNumberFormat="1" applyFont="1" applyBorder="1" applyAlignment="1">
      <alignment/>
    </xf>
    <xf numFmtId="0" fontId="19" fillId="0" borderId="6" xfId="0" applyFont="1" applyBorder="1" applyAlignment="1">
      <alignment horizontal="left"/>
    </xf>
    <xf numFmtId="188" fontId="23" fillId="0" borderId="7" xfId="0" applyNumberFormat="1" applyFont="1" applyBorder="1" applyAlignment="1" applyProtection="1">
      <alignment/>
      <protection locked="0"/>
    </xf>
    <xf numFmtId="41" fontId="17" fillId="0" borderId="2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186" fontId="21" fillId="0" borderId="11" xfId="0" applyNumberFormat="1" applyFont="1" applyBorder="1" applyAlignment="1">
      <alignment/>
    </xf>
    <xf numFmtId="186" fontId="23" fillId="0" borderId="5" xfId="0" applyNumberFormat="1" applyFont="1" applyBorder="1" applyAlignment="1">
      <alignment/>
    </xf>
    <xf numFmtId="0" fontId="27" fillId="0" borderId="0" xfId="0" applyFont="1" applyAlignment="1">
      <alignment/>
    </xf>
    <xf numFmtId="186" fontId="23" fillId="0" borderId="10" xfId="0" applyNumberFormat="1" applyFont="1" applyBorder="1" applyAlignment="1">
      <alignment/>
    </xf>
    <xf numFmtId="186" fontId="23" fillId="0" borderId="4" xfId="0" applyNumberFormat="1" applyFont="1" applyBorder="1" applyAlignment="1">
      <alignment/>
    </xf>
    <xf numFmtId="186" fontId="23" fillId="0" borderId="11" xfId="0" applyNumberFormat="1" applyFont="1" applyBorder="1" applyAlignment="1">
      <alignment/>
    </xf>
    <xf numFmtId="186" fontId="23" fillId="0" borderId="7" xfId="0" applyNumberFormat="1" applyFont="1" applyBorder="1" applyAlignment="1" applyProtection="1">
      <alignment/>
      <protection locked="0"/>
    </xf>
    <xf numFmtId="186" fontId="23" fillId="0" borderId="12" xfId="0" applyNumberFormat="1" applyFont="1" applyBorder="1" applyAlignment="1" applyProtection="1">
      <alignment/>
      <protection locked="0"/>
    </xf>
    <xf numFmtId="176" fontId="8" fillId="0" borderId="9" xfId="0" applyNumberFormat="1" applyFont="1" applyBorder="1" applyAlignment="1">
      <alignment horizontal="center" vertical="center"/>
    </xf>
    <xf numFmtId="186" fontId="11" fillId="0" borderId="0" xfId="0" applyNumberFormat="1" applyFont="1" applyBorder="1" applyAlignment="1">
      <alignment vertical="center"/>
    </xf>
    <xf numFmtId="186" fontId="11" fillId="0" borderId="12" xfId="0" applyNumberFormat="1" applyFont="1" applyBorder="1" applyAlignment="1">
      <alignment vertical="center"/>
    </xf>
    <xf numFmtId="186" fontId="28" fillId="0" borderId="4" xfId="0" applyNumberFormat="1" applyFont="1" applyBorder="1" applyAlignment="1">
      <alignment horizontal="right" vertical="center"/>
    </xf>
    <xf numFmtId="186" fontId="29" fillId="0" borderId="1" xfId="0" applyNumberFormat="1" applyFont="1" applyBorder="1" applyAlignment="1">
      <alignment vertical="center"/>
    </xf>
    <xf numFmtId="186" fontId="29" fillId="0" borderId="0" xfId="0" applyNumberFormat="1" applyFont="1" applyBorder="1" applyAlignment="1">
      <alignment vertical="center"/>
    </xf>
    <xf numFmtId="187" fontId="28" fillId="0" borderId="4" xfId="0" applyNumberFormat="1" applyFont="1" applyBorder="1" applyAlignment="1">
      <alignment vertical="center"/>
    </xf>
    <xf numFmtId="0" fontId="30" fillId="0" borderId="0" xfId="0" applyFont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center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8" fillId="0" borderId="13" xfId="0" applyFont="1" applyBorder="1" applyAlignment="1" quotePrefix="1">
      <alignment horizontal="right"/>
    </xf>
    <xf numFmtId="0" fontId="6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30" fillId="0" borderId="0" xfId="0" applyFont="1" applyBorder="1" applyAlignment="1" applyProtection="1">
      <alignment horizontal="justify" vertical="top" wrapText="1"/>
      <protection/>
    </xf>
    <xf numFmtId="0" fontId="33" fillId="0" borderId="0" xfId="0" applyFont="1" applyAlignment="1">
      <alignment/>
    </xf>
    <xf numFmtId="0" fontId="7" fillId="0" borderId="0" xfId="0" applyFont="1" applyAlignment="1">
      <alignment horizont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/>
    </xf>
    <xf numFmtId="176" fontId="8" fillId="0" borderId="8" xfId="0" applyNumberFormat="1" applyFont="1" applyBorder="1" applyAlignment="1">
      <alignment horizontal="center" vertical="center"/>
    </xf>
  </cellXfs>
  <cellStyles count="7">
    <cellStyle name="Normal" xfId="0"/>
    <cellStyle name="一般_國安基金_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75" zoomScaleNormal="75" workbookViewId="0" topLeftCell="A1">
      <selection activeCell="A1" sqref="A1:E1"/>
    </sheetView>
  </sheetViews>
  <sheetFormatPr defaultColWidth="9.00390625" defaultRowHeight="16.5"/>
  <cols>
    <col min="1" max="1" width="34.125" style="71" customWidth="1"/>
    <col min="2" max="2" width="23.125" style="71" customWidth="1"/>
    <col min="3" max="3" width="21.875" style="71" customWidth="1"/>
    <col min="4" max="4" width="30.625" style="71" hidden="1" customWidth="1"/>
    <col min="5" max="5" width="25.75390625" style="71" customWidth="1"/>
    <col min="6" max="16384" width="9.00390625" style="71" customWidth="1"/>
  </cols>
  <sheetData>
    <row r="1" spans="1:5" ht="30">
      <c r="A1" s="102" t="s">
        <v>14</v>
      </c>
      <c r="B1" s="102"/>
      <c r="C1" s="103"/>
      <c r="D1" s="103"/>
      <c r="E1" s="103"/>
    </row>
    <row r="2" spans="1:5" ht="10.5" customHeight="1">
      <c r="A2" s="104" t="s">
        <v>9</v>
      </c>
      <c r="B2" s="104"/>
      <c r="C2" s="103"/>
      <c r="D2" s="103"/>
      <c r="E2" s="103"/>
    </row>
    <row r="3" spans="1:8" ht="21" customHeight="1">
      <c r="A3" s="110" t="s">
        <v>88</v>
      </c>
      <c r="B3" s="110"/>
      <c r="C3" s="111"/>
      <c r="D3" s="111"/>
      <c r="E3" s="111"/>
      <c r="F3" s="72"/>
      <c r="G3" s="72"/>
      <c r="H3" s="72"/>
    </row>
    <row r="4" spans="1:6" ht="34.5" customHeight="1">
      <c r="A4" s="73" t="s">
        <v>89</v>
      </c>
      <c r="B4" s="58" t="s">
        <v>15</v>
      </c>
      <c r="C4" s="58" t="s">
        <v>16</v>
      </c>
      <c r="D4" s="72"/>
      <c r="E4" s="59" t="s">
        <v>90</v>
      </c>
      <c r="F4" s="72"/>
    </row>
    <row r="5" spans="1:5" ht="34.5" customHeight="1">
      <c r="A5" s="74" t="s">
        <v>91</v>
      </c>
      <c r="B5" s="86">
        <f>B10+B9+B8+B7+B6</f>
        <v>31590936701</v>
      </c>
      <c r="C5" s="62">
        <f>C9+C8+C6</f>
        <v>0</v>
      </c>
      <c r="D5" s="87"/>
      <c r="E5" s="88">
        <f>E10+E9+E8+E7+E6</f>
        <v>31590936701</v>
      </c>
    </row>
    <row r="6" spans="1:5" ht="34.5" customHeight="1">
      <c r="A6" s="76" t="s">
        <v>104</v>
      </c>
      <c r="B6" s="75">
        <v>11459042657</v>
      </c>
      <c r="C6" s="65">
        <v>0</v>
      </c>
      <c r="E6" s="85">
        <v>11459042657</v>
      </c>
    </row>
    <row r="7" spans="1:5" ht="34.5" customHeight="1">
      <c r="A7" s="76" t="s">
        <v>105</v>
      </c>
      <c r="B7" s="75">
        <v>17870280696</v>
      </c>
      <c r="C7" s="65">
        <v>0</v>
      </c>
      <c r="E7" s="85">
        <v>17870280696</v>
      </c>
    </row>
    <row r="8" spans="1:5" ht="34.5" customHeight="1">
      <c r="A8" s="76" t="s">
        <v>92</v>
      </c>
      <c r="B8" s="75">
        <v>2258529782</v>
      </c>
      <c r="C8" s="65">
        <v>0</v>
      </c>
      <c r="E8" s="85">
        <v>2258529782</v>
      </c>
    </row>
    <row r="9" spans="1:5" ht="34.5" customHeight="1">
      <c r="A9" s="76" t="s">
        <v>93</v>
      </c>
      <c r="B9" s="75">
        <v>2984758</v>
      </c>
      <c r="C9" s="65">
        <v>0</v>
      </c>
      <c r="E9" s="85">
        <v>2984758</v>
      </c>
    </row>
    <row r="10" spans="1:5" ht="34.5" customHeight="1">
      <c r="A10" s="77" t="s">
        <v>94</v>
      </c>
      <c r="B10" s="75">
        <v>98808</v>
      </c>
      <c r="C10" s="65">
        <v>0</v>
      </c>
      <c r="E10" s="85">
        <v>98808</v>
      </c>
    </row>
    <row r="11" spans="1:5" ht="34.5" customHeight="1">
      <c r="A11" s="78" t="s">
        <v>95</v>
      </c>
      <c r="B11" s="89">
        <f>SUM(B12:B18)</f>
        <v>11452907783</v>
      </c>
      <c r="C11" s="62">
        <f>SUM(C13:C18)</f>
        <v>0</v>
      </c>
      <c r="D11" s="87"/>
      <c r="E11" s="90">
        <f>SUM(E12:E18)</f>
        <v>11452907783</v>
      </c>
    </row>
    <row r="12" spans="1:5" ht="34.5" customHeight="1">
      <c r="A12" s="78" t="s">
        <v>96</v>
      </c>
      <c r="B12" s="75">
        <v>8224890141</v>
      </c>
      <c r="C12" s="65">
        <v>0</v>
      </c>
      <c r="E12" s="85">
        <v>8224890141</v>
      </c>
    </row>
    <row r="13" spans="1:5" ht="34.5" customHeight="1">
      <c r="A13" s="76" t="s">
        <v>35</v>
      </c>
      <c r="B13" s="75">
        <v>0</v>
      </c>
      <c r="C13" s="65">
        <v>0</v>
      </c>
      <c r="E13" s="85">
        <v>0</v>
      </c>
    </row>
    <row r="14" spans="1:5" ht="34.5" customHeight="1">
      <c r="A14" s="76" t="s">
        <v>36</v>
      </c>
      <c r="B14" s="75">
        <v>0</v>
      </c>
      <c r="C14" s="65">
        <v>0</v>
      </c>
      <c r="E14" s="85">
        <v>0</v>
      </c>
    </row>
    <row r="15" spans="1:5" ht="34.5" customHeight="1">
      <c r="A15" s="76" t="s">
        <v>97</v>
      </c>
      <c r="B15" s="75">
        <v>2653090538</v>
      </c>
      <c r="C15" s="65">
        <v>0</v>
      </c>
      <c r="E15" s="85">
        <v>2653090538</v>
      </c>
    </row>
    <row r="16" spans="1:5" ht="34.5" customHeight="1">
      <c r="A16" s="76" t="s">
        <v>98</v>
      </c>
      <c r="B16" s="75">
        <v>572952133</v>
      </c>
      <c r="C16" s="65">
        <v>0</v>
      </c>
      <c r="E16" s="85">
        <v>572952133</v>
      </c>
    </row>
    <row r="17" spans="1:5" ht="34.5" customHeight="1">
      <c r="A17" s="76" t="s">
        <v>99</v>
      </c>
      <c r="B17" s="75">
        <v>1906029</v>
      </c>
      <c r="C17" s="65">
        <v>0</v>
      </c>
      <c r="E17" s="85">
        <v>1906029</v>
      </c>
    </row>
    <row r="18" spans="1:5" ht="34.5" customHeight="1">
      <c r="A18" s="76" t="s">
        <v>100</v>
      </c>
      <c r="B18" s="75">
        <v>68942</v>
      </c>
      <c r="C18" s="65">
        <v>0</v>
      </c>
      <c r="E18" s="85">
        <v>68942</v>
      </c>
    </row>
    <row r="19" spans="1:5" ht="34.5" customHeight="1">
      <c r="A19" s="76"/>
      <c r="B19" s="79"/>
      <c r="C19" s="79"/>
      <c r="E19" s="80"/>
    </row>
    <row r="20" spans="1:5" ht="34.5" customHeight="1">
      <c r="A20" s="76"/>
      <c r="B20" s="79"/>
      <c r="C20" s="79"/>
      <c r="E20" s="80"/>
    </row>
    <row r="21" spans="1:5" ht="34.5" customHeight="1">
      <c r="A21" s="76"/>
      <c r="B21" s="79"/>
      <c r="C21" s="79"/>
      <c r="E21" s="80"/>
    </row>
    <row r="22" spans="1:5" ht="34.5" customHeight="1">
      <c r="A22" s="76"/>
      <c r="B22" s="79"/>
      <c r="C22" s="79"/>
      <c r="E22" s="80"/>
    </row>
    <row r="23" spans="1:5" ht="34.5" customHeight="1">
      <c r="A23" s="76"/>
      <c r="B23" s="79"/>
      <c r="C23" s="79"/>
      <c r="E23" s="80"/>
    </row>
    <row r="24" spans="1:5" ht="34.5" customHeight="1">
      <c r="A24" s="76"/>
      <c r="B24" s="79"/>
      <c r="C24" s="79"/>
      <c r="E24" s="80"/>
    </row>
    <row r="25" spans="1:5" ht="34.5" customHeight="1">
      <c r="A25" s="76"/>
      <c r="B25" s="79"/>
      <c r="C25" s="79"/>
      <c r="E25" s="80"/>
    </row>
    <row r="26" spans="1:5" ht="34.5" customHeight="1">
      <c r="A26" s="81" t="s">
        <v>101</v>
      </c>
      <c r="B26" s="91">
        <f>B5-B11</f>
        <v>20138028918</v>
      </c>
      <c r="C26" s="82">
        <f>C5-C11</f>
        <v>0</v>
      </c>
      <c r="D26" s="87"/>
      <c r="E26" s="92">
        <f>E5-E11</f>
        <v>20138028918</v>
      </c>
    </row>
    <row r="27" spans="1:4" ht="24" customHeight="1" hidden="1">
      <c r="A27" s="83" t="s">
        <v>2</v>
      </c>
      <c r="B27" s="83"/>
      <c r="C27" s="83" t="e">
        <v>#REF!</v>
      </c>
      <c r="D27" s="83" t="e">
        <v>#REF!</v>
      </c>
    </row>
    <row r="28" spans="1:4" ht="27.75" customHeight="1" hidden="1">
      <c r="A28" s="109" t="s">
        <v>102</v>
      </c>
      <c r="B28" s="109"/>
      <c r="C28" s="108"/>
      <c r="D28" s="108"/>
    </row>
    <row r="29" spans="1:4" ht="34.5" customHeight="1" hidden="1">
      <c r="A29" s="107" t="s">
        <v>103</v>
      </c>
      <c r="B29" s="107"/>
      <c r="C29" s="108"/>
      <c r="D29" s="108"/>
    </row>
    <row r="30" spans="1:5" ht="54" customHeight="1">
      <c r="A30" s="105" t="s">
        <v>109</v>
      </c>
      <c r="B30" s="105"/>
      <c r="C30" s="106"/>
      <c r="D30" s="106"/>
      <c r="E30" s="106"/>
    </row>
    <row r="31" ht="16.5">
      <c r="D31" s="84"/>
    </row>
    <row r="32" ht="16.5">
      <c r="D32" s="84"/>
    </row>
    <row r="33" ht="16.5">
      <c r="D33" s="84"/>
    </row>
    <row r="34" ht="16.5">
      <c r="D34" s="84"/>
    </row>
    <row r="35" ht="16.5">
      <c r="D35" s="84"/>
    </row>
    <row r="36" ht="16.5">
      <c r="D36" s="84"/>
    </row>
    <row r="37" ht="16.5">
      <c r="D37" s="84"/>
    </row>
    <row r="38" ht="16.5">
      <c r="D38" s="84"/>
    </row>
    <row r="39" ht="16.5">
      <c r="D39" s="84"/>
    </row>
    <row r="40" ht="16.5">
      <c r="D40" s="84"/>
    </row>
    <row r="41" ht="16.5">
      <c r="D41" s="84"/>
    </row>
    <row r="42" ht="16.5">
      <c r="D42" s="84"/>
    </row>
    <row r="43" ht="16.5">
      <c r="D43" s="84"/>
    </row>
    <row r="44" ht="16.5">
      <c r="D44" s="84"/>
    </row>
    <row r="45" ht="16.5">
      <c r="D45" s="84"/>
    </row>
    <row r="46" ht="16.5">
      <c r="D46" s="84"/>
    </row>
  </sheetData>
  <mergeCells count="6">
    <mergeCell ref="A1:E1"/>
    <mergeCell ref="A2:E2"/>
    <mergeCell ref="A30:E30"/>
    <mergeCell ref="A29:D29"/>
    <mergeCell ref="A28:D28"/>
    <mergeCell ref="A3:E3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workbookViewId="0" topLeftCell="A1">
      <selection activeCell="A1" sqref="A1:D1"/>
    </sheetView>
  </sheetViews>
  <sheetFormatPr defaultColWidth="9.00390625" defaultRowHeight="16.5"/>
  <cols>
    <col min="1" max="1" width="25.00390625" style="47" customWidth="1"/>
    <col min="2" max="2" width="23.875" style="47" customWidth="1"/>
    <col min="3" max="3" width="22.75390625" style="47" customWidth="1"/>
    <col min="4" max="4" width="26.75390625" style="47" customWidth="1"/>
    <col min="5" max="5" width="18.875" style="47" customWidth="1"/>
    <col min="6" max="16384" width="11.00390625" style="47" customWidth="1"/>
  </cols>
  <sheetData>
    <row r="1" spans="1:4" s="29" customFormat="1" ht="25.5">
      <c r="A1" s="112" t="s">
        <v>17</v>
      </c>
      <c r="B1" s="112"/>
      <c r="C1" s="103"/>
      <c r="D1" s="103"/>
    </row>
    <row r="2" spans="1:4" s="29" customFormat="1" ht="14.25" customHeight="1">
      <c r="A2" s="102" t="s">
        <v>18</v>
      </c>
      <c r="B2" s="102"/>
      <c r="C2" s="103"/>
      <c r="D2" s="103"/>
    </row>
    <row r="3" spans="1:4" s="29" customFormat="1" ht="25.5">
      <c r="A3" s="110" t="s">
        <v>80</v>
      </c>
      <c r="B3" s="110"/>
      <c r="C3" s="111"/>
      <c r="D3" s="111"/>
    </row>
    <row r="4" spans="1:4" s="34" customFormat="1" ht="30" customHeight="1">
      <c r="A4" s="32" t="s">
        <v>81</v>
      </c>
      <c r="B4" s="57" t="s">
        <v>0</v>
      </c>
      <c r="C4" s="58" t="s">
        <v>33</v>
      </c>
      <c r="D4" s="59" t="s">
        <v>34</v>
      </c>
    </row>
    <row r="5" spans="1:4" s="34" customFormat="1" ht="30" customHeight="1">
      <c r="A5" s="60" t="s">
        <v>82</v>
      </c>
      <c r="B5" s="61">
        <f>SUM(B6:B8)</f>
        <v>20138028918</v>
      </c>
      <c r="C5" s="62">
        <f>SUM(C6:C8)</f>
        <v>0</v>
      </c>
      <c r="D5" s="63">
        <f>B5+C5</f>
        <v>20138028918</v>
      </c>
    </row>
    <row r="6" spans="1:4" s="34" customFormat="1" ht="30" customHeight="1">
      <c r="A6" s="42" t="s">
        <v>19</v>
      </c>
      <c r="B6" s="64">
        <v>20138028918</v>
      </c>
      <c r="C6" s="65">
        <v>0</v>
      </c>
      <c r="D6" s="48">
        <f aca="true" t="shared" si="0" ref="D6:D23">B6+C6</f>
        <v>20138028918</v>
      </c>
    </row>
    <row r="7" spans="1:4" s="34" customFormat="1" ht="30" customHeight="1">
      <c r="A7" s="42" t="s">
        <v>20</v>
      </c>
      <c r="B7" s="64">
        <v>0</v>
      </c>
      <c r="C7" s="65">
        <v>0</v>
      </c>
      <c r="D7" s="48">
        <f t="shared" si="0"/>
        <v>0</v>
      </c>
    </row>
    <row r="8" spans="1:4" s="34" customFormat="1" ht="30" customHeight="1">
      <c r="A8" s="42" t="s">
        <v>21</v>
      </c>
      <c r="B8" s="64">
        <v>0</v>
      </c>
      <c r="C8" s="65">
        <v>0</v>
      </c>
      <c r="D8" s="48">
        <f t="shared" si="0"/>
        <v>0</v>
      </c>
    </row>
    <row r="9" spans="1:4" s="34" customFormat="1" ht="30" customHeight="1">
      <c r="A9" s="42" t="s">
        <v>83</v>
      </c>
      <c r="B9" s="61">
        <f>SUM(B10:B14)</f>
        <v>0</v>
      </c>
      <c r="C9" s="63">
        <f>SUM(C10:C14)</f>
        <v>0</v>
      </c>
      <c r="D9" s="63">
        <f t="shared" si="0"/>
        <v>0</v>
      </c>
    </row>
    <row r="10" spans="1:4" s="34" customFormat="1" ht="30" customHeight="1">
      <c r="A10" s="42" t="s">
        <v>22</v>
      </c>
      <c r="B10" s="64">
        <v>0</v>
      </c>
      <c r="C10" s="64">
        <v>0</v>
      </c>
      <c r="D10" s="48">
        <f t="shared" si="0"/>
        <v>0</v>
      </c>
    </row>
    <row r="11" spans="1:4" s="34" customFormat="1" ht="30" customHeight="1">
      <c r="A11" s="42" t="s">
        <v>23</v>
      </c>
      <c r="B11" s="64">
        <v>0</v>
      </c>
      <c r="C11" s="65">
        <v>0</v>
      </c>
      <c r="D11" s="48">
        <f t="shared" si="0"/>
        <v>0</v>
      </c>
    </row>
    <row r="12" spans="1:4" s="34" customFormat="1" ht="30" customHeight="1">
      <c r="A12" s="42" t="s">
        <v>24</v>
      </c>
      <c r="B12" s="64">
        <v>0</v>
      </c>
      <c r="C12" s="65">
        <v>0</v>
      </c>
      <c r="D12" s="48">
        <f t="shared" si="0"/>
        <v>0</v>
      </c>
    </row>
    <row r="13" spans="1:4" s="34" customFormat="1" ht="30" customHeight="1">
      <c r="A13" s="42" t="s">
        <v>25</v>
      </c>
      <c r="B13" s="64">
        <v>0</v>
      </c>
      <c r="C13" s="65">
        <v>0</v>
      </c>
      <c r="D13" s="48">
        <f t="shared" si="0"/>
        <v>0</v>
      </c>
    </row>
    <row r="14" spans="1:4" s="34" customFormat="1" ht="30" customHeight="1">
      <c r="A14" s="42" t="s">
        <v>26</v>
      </c>
      <c r="B14" s="64">
        <v>0</v>
      </c>
      <c r="C14" s="65">
        <v>0</v>
      </c>
      <c r="D14" s="48">
        <f t="shared" si="0"/>
        <v>0</v>
      </c>
    </row>
    <row r="15" spans="1:4" s="34" customFormat="1" ht="30" customHeight="1">
      <c r="A15" s="42" t="s">
        <v>84</v>
      </c>
      <c r="B15" s="61">
        <f>B5-B9</f>
        <v>20138028918</v>
      </c>
      <c r="C15" s="62">
        <f>C5-C9</f>
        <v>0</v>
      </c>
      <c r="D15" s="63">
        <f t="shared" si="0"/>
        <v>20138028918</v>
      </c>
    </row>
    <row r="16" spans="1:4" s="34" customFormat="1" ht="30" customHeight="1">
      <c r="A16" s="37" t="s">
        <v>85</v>
      </c>
      <c r="B16" s="61">
        <f>B17+B18</f>
        <v>5041672281</v>
      </c>
      <c r="C16" s="61">
        <f>C17+C18</f>
        <v>0</v>
      </c>
      <c r="D16" s="63">
        <f>B16+C16</f>
        <v>5041672281</v>
      </c>
    </row>
    <row r="17" spans="1:4" s="34" customFormat="1" ht="30" customHeight="1">
      <c r="A17" s="37" t="s">
        <v>27</v>
      </c>
      <c r="B17" s="64">
        <v>0</v>
      </c>
      <c r="C17" s="64">
        <v>0</v>
      </c>
      <c r="D17" s="48">
        <f>B17+C17</f>
        <v>0</v>
      </c>
    </row>
    <row r="18" spans="1:4" s="34" customFormat="1" ht="30" customHeight="1">
      <c r="A18" s="37" t="s">
        <v>28</v>
      </c>
      <c r="B18" s="64">
        <v>5041672281</v>
      </c>
      <c r="C18" s="65">
        <v>0</v>
      </c>
      <c r="D18" s="48">
        <f t="shared" si="0"/>
        <v>5041672281</v>
      </c>
    </row>
    <row r="19" spans="1:4" s="34" customFormat="1" ht="30" customHeight="1">
      <c r="A19" s="42" t="s">
        <v>86</v>
      </c>
      <c r="B19" s="61">
        <f>B20+B21+B22+B23</f>
        <v>5041672281</v>
      </c>
      <c r="C19" s="61">
        <f>SUM(C20:C23)</f>
        <v>0</v>
      </c>
      <c r="D19" s="63">
        <f>B19+C19</f>
        <v>5041672281</v>
      </c>
    </row>
    <row r="20" spans="1:5" s="34" customFormat="1" ht="30" customHeight="1">
      <c r="A20" s="42" t="s">
        <v>29</v>
      </c>
      <c r="B20" s="64">
        <v>0</v>
      </c>
      <c r="C20" s="64">
        <v>0</v>
      </c>
      <c r="D20" s="66">
        <v>0</v>
      </c>
      <c r="E20" s="67"/>
    </row>
    <row r="21" spans="1:4" s="34" customFormat="1" ht="30" customHeight="1">
      <c r="A21" s="42" t="s">
        <v>30</v>
      </c>
      <c r="B21" s="64">
        <v>0</v>
      </c>
      <c r="C21" s="65">
        <v>0</v>
      </c>
      <c r="D21" s="48">
        <f t="shared" si="0"/>
        <v>0</v>
      </c>
    </row>
    <row r="22" spans="1:4" s="34" customFormat="1" ht="30" customHeight="1">
      <c r="A22" s="42" t="s">
        <v>31</v>
      </c>
      <c r="B22" s="64">
        <v>0</v>
      </c>
      <c r="C22" s="65">
        <v>0</v>
      </c>
      <c r="D22" s="48">
        <f t="shared" si="0"/>
        <v>0</v>
      </c>
    </row>
    <row r="23" spans="1:4" s="34" customFormat="1" ht="30" customHeight="1">
      <c r="A23" s="42" t="s">
        <v>32</v>
      </c>
      <c r="B23" s="64">
        <v>5041672281</v>
      </c>
      <c r="C23" s="65">
        <v>0</v>
      </c>
      <c r="D23" s="48">
        <f t="shared" si="0"/>
        <v>5041672281</v>
      </c>
    </row>
    <row r="24" spans="1:4" s="34" customFormat="1" ht="30" customHeight="1">
      <c r="A24" s="68" t="s">
        <v>87</v>
      </c>
      <c r="B24" s="69">
        <f>B16-B19</f>
        <v>0</v>
      </c>
      <c r="C24" s="69">
        <f>C16-C19</f>
        <v>0</v>
      </c>
      <c r="D24" s="70">
        <f>D16-D19</f>
        <v>0</v>
      </c>
    </row>
  </sheetData>
  <mergeCells count="3">
    <mergeCell ref="A3:D3"/>
    <mergeCell ref="A2:D2"/>
    <mergeCell ref="A1:D1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75" zoomScaleNormal="75" workbookViewId="0" topLeftCell="A1">
      <selection activeCell="A1" sqref="A1:B1"/>
    </sheetView>
  </sheetViews>
  <sheetFormatPr defaultColWidth="9.00390625" defaultRowHeight="16.5"/>
  <cols>
    <col min="1" max="1" width="42.75390625" style="47" customWidth="1"/>
    <col min="2" max="2" width="41.625" style="47" customWidth="1"/>
    <col min="3" max="3" width="31.125" style="47" customWidth="1"/>
    <col min="4" max="4" width="26.75390625" style="47" customWidth="1"/>
    <col min="5" max="16384" width="11.00390625" style="47" customWidth="1"/>
  </cols>
  <sheetData>
    <row r="1" spans="1:4" s="29" customFormat="1" ht="30">
      <c r="A1" s="112" t="s">
        <v>12</v>
      </c>
      <c r="B1" s="112"/>
      <c r="C1" s="28"/>
      <c r="D1" s="28"/>
    </row>
    <row r="2" spans="1:4" s="29" customFormat="1" ht="21" customHeight="1">
      <c r="A2" s="104" t="s">
        <v>9</v>
      </c>
      <c r="B2" s="104"/>
      <c r="C2" s="30"/>
      <c r="D2" s="30"/>
    </row>
    <row r="3" spans="1:4" s="29" customFormat="1" ht="25.5">
      <c r="A3" s="110" t="s">
        <v>63</v>
      </c>
      <c r="B3" s="110"/>
      <c r="C3" s="31"/>
      <c r="D3" s="31"/>
    </row>
    <row r="4" spans="1:2" s="34" customFormat="1" ht="30" customHeight="1">
      <c r="A4" s="32" t="s">
        <v>64</v>
      </c>
      <c r="B4" s="33" t="s">
        <v>3</v>
      </c>
    </row>
    <row r="5" spans="1:2" s="34" customFormat="1" ht="45.75" customHeight="1">
      <c r="A5" s="35" t="s">
        <v>65</v>
      </c>
      <c r="B5" s="36"/>
    </row>
    <row r="6" spans="1:2" s="34" customFormat="1" ht="34.5" customHeight="1">
      <c r="A6" s="37" t="s">
        <v>66</v>
      </c>
      <c r="B6" s="38">
        <v>20138028918</v>
      </c>
    </row>
    <row r="7" spans="1:2" s="34" customFormat="1" ht="35.25" customHeight="1">
      <c r="A7" s="37" t="s">
        <v>67</v>
      </c>
      <c r="B7" s="38">
        <v>-21295050268</v>
      </c>
    </row>
    <row r="8" spans="1:2" s="34" customFormat="1" ht="30" customHeight="1" hidden="1">
      <c r="A8" s="39" t="s">
        <v>68</v>
      </c>
      <c r="B8" s="40">
        <f>'平衡表'!B11</f>
        <v>-22250173128</v>
      </c>
    </row>
    <row r="9" spans="1:2" s="34" customFormat="1" ht="30" customHeight="1" hidden="1">
      <c r="A9" s="39" t="s">
        <v>69</v>
      </c>
      <c r="B9" s="40">
        <f>'平衡表'!E9</f>
        <v>408106036</v>
      </c>
    </row>
    <row r="10" spans="1:2" s="34" customFormat="1" ht="30" customHeight="1" hidden="1">
      <c r="A10" s="39" t="s">
        <v>70</v>
      </c>
      <c r="B10" s="40">
        <f>'平衡表'!E8</f>
        <v>464952</v>
      </c>
    </row>
    <row r="11" spans="1:2" s="34" customFormat="1" ht="30" customHeight="1" hidden="1">
      <c r="A11" s="39" t="s">
        <v>4</v>
      </c>
      <c r="B11" s="41">
        <f>'平衡表'!B17</f>
        <v>37789978399</v>
      </c>
    </row>
    <row r="12" spans="1:2" s="34" customFormat="1" ht="30" customHeight="1" hidden="1">
      <c r="A12" s="39" t="s">
        <v>5</v>
      </c>
      <c r="B12" s="41" t="e">
        <f>平衡表!#REF!</f>
        <v>#REF!</v>
      </c>
    </row>
    <row r="13" spans="1:2" s="34" customFormat="1" ht="30" customHeight="1">
      <c r="A13" s="42" t="s">
        <v>37</v>
      </c>
      <c r="B13" s="43">
        <f>SUM(B6:B7)</f>
        <v>-1157021350</v>
      </c>
    </row>
    <row r="14" spans="1:2" s="34" customFormat="1" ht="45.75" customHeight="1">
      <c r="A14" s="37" t="s">
        <v>10</v>
      </c>
      <c r="B14" s="44"/>
    </row>
    <row r="15" spans="1:2" s="34" customFormat="1" ht="30" customHeight="1">
      <c r="A15" s="37" t="s">
        <v>71</v>
      </c>
      <c r="B15" s="38">
        <v>80322616680</v>
      </c>
    </row>
    <row r="16" spans="1:2" s="34" customFormat="1" ht="30" customHeight="1">
      <c r="A16" s="37" t="s">
        <v>72</v>
      </c>
      <c r="B16" s="38">
        <v>4238762</v>
      </c>
    </row>
    <row r="17" spans="1:2" s="34" customFormat="1" ht="30" customHeight="1">
      <c r="A17" s="42" t="s">
        <v>106</v>
      </c>
      <c r="B17" s="43">
        <f>SUM(B15:B16)</f>
        <v>80326855442</v>
      </c>
    </row>
    <row r="18" spans="1:2" s="34" customFormat="1" ht="45.75" customHeight="1">
      <c r="A18" s="37" t="s">
        <v>73</v>
      </c>
      <c r="B18" s="45"/>
    </row>
    <row r="19" spans="1:2" s="34" customFormat="1" ht="30" customHeight="1">
      <c r="A19" s="37" t="s">
        <v>74</v>
      </c>
      <c r="B19" s="38">
        <v>1801000000</v>
      </c>
    </row>
    <row r="20" spans="1:2" s="34" customFormat="1" ht="30" customHeight="1">
      <c r="A20" s="37" t="s">
        <v>107</v>
      </c>
      <c r="B20" s="38">
        <v>4007626848</v>
      </c>
    </row>
    <row r="21" spans="1:2" s="34" customFormat="1" ht="30" customHeight="1">
      <c r="A21" s="37" t="s">
        <v>75</v>
      </c>
      <c r="B21" s="38">
        <v>-84940000000</v>
      </c>
    </row>
    <row r="22" spans="1:2" s="34" customFormat="1" ht="30" customHeight="1">
      <c r="A22" s="42" t="s">
        <v>76</v>
      </c>
      <c r="B22" s="43">
        <f>SUM(B19:B21)</f>
        <v>-79131373152</v>
      </c>
    </row>
    <row r="23" spans="1:2" s="34" customFormat="1" ht="30" customHeight="1">
      <c r="A23" s="37" t="s">
        <v>77</v>
      </c>
      <c r="B23" s="46">
        <v>0</v>
      </c>
    </row>
    <row r="24" spans="1:2" ht="30" customHeight="1">
      <c r="A24" s="37" t="s">
        <v>78</v>
      </c>
      <c r="B24" s="43">
        <f>B13+B17+B22</f>
        <v>38460940</v>
      </c>
    </row>
    <row r="25" spans="1:2" ht="30" customHeight="1">
      <c r="A25" s="37" t="s">
        <v>79</v>
      </c>
      <c r="B25" s="63">
        <v>5936514</v>
      </c>
    </row>
    <row r="26" spans="1:2" ht="30" customHeight="1">
      <c r="A26" s="49" t="s">
        <v>11</v>
      </c>
      <c r="B26" s="70">
        <v>44397454</v>
      </c>
    </row>
    <row r="27" spans="1:8" ht="19.5">
      <c r="A27" s="100" t="s">
        <v>112</v>
      </c>
      <c r="B27" s="50"/>
      <c r="C27" s="51"/>
      <c r="D27" s="52"/>
      <c r="E27" s="52"/>
      <c r="F27" s="53"/>
      <c r="G27" s="54"/>
      <c r="H27" s="55"/>
    </row>
    <row r="28" spans="1:8" ht="14.25" customHeight="1">
      <c r="A28" s="113" t="s">
        <v>113</v>
      </c>
      <c r="B28" s="114"/>
      <c r="C28" s="56"/>
      <c r="D28" s="56"/>
      <c r="E28" s="56"/>
      <c r="F28" s="56"/>
      <c r="G28" s="56"/>
      <c r="H28" s="56"/>
    </row>
    <row r="29" ht="19.5">
      <c r="A29" s="101" t="s">
        <v>114</v>
      </c>
    </row>
    <row r="30" ht="19.5">
      <c r="A30" s="101" t="s">
        <v>115</v>
      </c>
    </row>
  </sheetData>
  <mergeCells count="4">
    <mergeCell ref="A3:B3"/>
    <mergeCell ref="A2:B2"/>
    <mergeCell ref="A1:B1"/>
    <mergeCell ref="A28:B28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="75" zoomScaleNormal="75" workbookViewId="0" topLeftCell="A1">
      <selection activeCell="A1" sqref="A1:F1"/>
    </sheetView>
  </sheetViews>
  <sheetFormatPr defaultColWidth="9.00390625" defaultRowHeight="16.5"/>
  <cols>
    <col min="1" max="1" width="25.75390625" style="2" customWidth="1"/>
    <col min="2" max="2" width="18.125" style="2" customWidth="1"/>
    <col min="3" max="3" width="6.75390625" style="2" customWidth="1"/>
    <col min="4" max="4" width="18.875" style="2" customWidth="1"/>
    <col min="5" max="5" width="17.50390625" style="2" customWidth="1"/>
    <col min="6" max="6" width="6.50390625" style="2" customWidth="1"/>
    <col min="7" max="16384" width="9.00390625" style="2" customWidth="1"/>
  </cols>
  <sheetData>
    <row r="1" spans="1:6" ht="30" customHeight="1">
      <c r="A1" s="112" t="s">
        <v>13</v>
      </c>
      <c r="B1" s="112"/>
      <c r="C1" s="112"/>
      <c r="D1" s="112"/>
      <c r="E1" s="112"/>
      <c r="F1" s="112"/>
    </row>
    <row r="2" spans="1:6" ht="18" customHeight="1">
      <c r="A2" s="115" t="s">
        <v>38</v>
      </c>
      <c r="B2" s="115"/>
      <c r="C2" s="115"/>
      <c r="D2" s="115"/>
      <c r="E2" s="115"/>
      <c r="F2" s="115"/>
    </row>
    <row r="3" spans="1:6" ht="19.5" customHeight="1">
      <c r="A3" s="118" t="s">
        <v>111</v>
      </c>
      <c r="B3" s="118"/>
      <c r="C3" s="118"/>
      <c r="D3" s="118"/>
      <c r="E3" s="118"/>
      <c r="F3" s="118"/>
    </row>
    <row r="4" spans="1:6" s="4" customFormat="1" ht="34.5" customHeight="1">
      <c r="A4" s="119" t="s">
        <v>39</v>
      </c>
      <c r="B4" s="116" t="s">
        <v>0</v>
      </c>
      <c r="C4" s="116"/>
      <c r="D4" s="116" t="s">
        <v>40</v>
      </c>
      <c r="E4" s="116" t="s">
        <v>0</v>
      </c>
      <c r="F4" s="117"/>
    </row>
    <row r="5" spans="1:6" s="4" customFormat="1" ht="34.5" customHeight="1">
      <c r="A5" s="119"/>
      <c r="B5" s="3" t="s">
        <v>6</v>
      </c>
      <c r="C5" s="3" t="s">
        <v>1</v>
      </c>
      <c r="D5" s="116"/>
      <c r="E5" s="3" t="s">
        <v>6</v>
      </c>
      <c r="F5" s="93" t="s">
        <v>1</v>
      </c>
    </row>
    <row r="6" spans="1:6" s="4" customFormat="1" ht="34.5" customHeight="1">
      <c r="A6" s="5" t="s">
        <v>7</v>
      </c>
      <c r="B6" s="6">
        <f>B7+B16</f>
        <v>87038599906</v>
      </c>
      <c r="C6" s="7">
        <f aca="true" t="shared" si="0" ref="C6:C17">B6/$B$22*100</f>
        <v>100</v>
      </c>
      <c r="D6" s="8" t="s">
        <v>8</v>
      </c>
      <c r="E6" s="6">
        <f>E7+E10+E12</f>
        <v>66900570988</v>
      </c>
      <c r="F6" s="94">
        <f>E6/$E$22*100</f>
        <v>76.8631056338812</v>
      </c>
    </row>
    <row r="7" spans="1:6" s="4" customFormat="1" ht="34.5" customHeight="1">
      <c r="A7" s="1" t="s">
        <v>41</v>
      </c>
      <c r="B7" s="6">
        <f>B8+B9+B12+B15</f>
        <v>49248621507</v>
      </c>
      <c r="C7" s="7">
        <f t="shared" si="0"/>
        <v>56.58250656626779</v>
      </c>
      <c r="D7" s="9" t="s">
        <v>42</v>
      </c>
      <c r="E7" s="6">
        <v>408570988</v>
      </c>
      <c r="F7" s="94">
        <f aca="true" t="shared" si="1" ref="F7:F17">E7/$E$22*100</f>
        <v>0.46941355725074707</v>
      </c>
    </row>
    <row r="8" spans="1:6" s="4" customFormat="1" ht="34.5" customHeight="1">
      <c r="A8" s="10" t="s">
        <v>43</v>
      </c>
      <c r="B8" s="96">
        <v>44397454</v>
      </c>
      <c r="C8" s="97">
        <f t="shared" si="0"/>
        <v>0.05100892483099267</v>
      </c>
      <c r="D8" s="11" t="s">
        <v>44</v>
      </c>
      <c r="E8" s="96">
        <v>464952</v>
      </c>
      <c r="F8" s="98">
        <f t="shared" si="1"/>
        <v>0.0005341905780908001</v>
      </c>
    </row>
    <row r="9" spans="1:6" s="4" customFormat="1" ht="40.5" customHeight="1">
      <c r="A9" s="10" t="s">
        <v>45</v>
      </c>
      <c r="B9" s="96">
        <v>49203998949</v>
      </c>
      <c r="C9" s="97">
        <f t="shared" si="0"/>
        <v>56.53123901595312</v>
      </c>
      <c r="D9" s="11" t="s">
        <v>46</v>
      </c>
      <c r="E9" s="96">
        <v>408106036</v>
      </c>
      <c r="F9" s="98">
        <f t="shared" si="1"/>
        <v>0.4688793666726563</v>
      </c>
    </row>
    <row r="10" spans="1:6" s="4" customFormat="1" ht="40.5" customHeight="1">
      <c r="A10" s="12" t="s">
        <v>108</v>
      </c>
      <c r="B10" s="96">
        <v>71454172077</v>
      </c>
      <c r="C10" s="97">
        <f t="shared" si="0"/>
        <v>82.09480868737448</v>
      </c>
      <c r="D10" s="9" t="s">
        <v>47</v>
      </c>
      <c r="E10" s="6">
        <v>66492000000</v>
      </c>
      <c r="F10" s="94">
        <f t="shared" si="1"/>
        <v>76.39369207663044</v>
      </c>
    </row>
    <row r="11" spans="1:6" s="4" customFormat="1" ht="44.25" customHeight="1">
      <c r="A11" s="12" t="s">
        <v>48</v>
      </c>
      <c r="B11" s="96">
        <v>-22250173128</v>
      </c>
      <c r="C11" s="97">
        <f>ABS(B11/$B$22*100)</f>
        <v>25.563569671421366</v>
      </c>
      <c r="D11" s="11" t="s">
        <v>49</v>
      </c>
      <c r="E11" s="96">
        <v>66492000000</v>
      </c>
      <c r="F11" s="98">
        <f t="shared" si="1"/>
        <v>76.39369207663044</v>
      </c>
    </row>
    <row r="12" spans="1:6" s="4" customFormat="1" ht="44.25" customHeight="1">
      <c r="A12" s="10" t="s">
        <v>50</v>
      </c>
      <c r="B12" s="96">
        <v>25104</v>
      </c>
      <c r="C12" s="97">
        <f t="shared" si="0"/>
        <v>2.8842375712743353E-05</v>
      </c>
      <c r="D12" s="9" t="s">
        <v>51</v>
      </c>
      <c r="E12" s="6">
        <f>E13</f>
        <v>0</v>
      </c>
      <c r="F12" s="94">
        <f t="shared" si="1"/>
        <v>0</v>
      </c>
    </row>
    <row r="13" spans="1:6" s="4" customFormat="1" ht="44.25" customHeight="1">
      <c r="A13" s="12" t="s">
        <v>52</v>
      </c>
      <c r="B13" s="96">
        <v>0</v>
      </c>
      <c r="C13" s="97">
        <f t="shared" si="0"/>
        <v>0</v>
      </c>
      <c r="D13" s="11" t="s">
        <v>110</v>
      </c>
      <c r="E13" s="96">
        <v>0</v>
      </c>
      <c r="F13" s="98">
        <f t="shared" si="1"/>
        <v>0</v>
      </c>
    </row>
    <row r="14" spans="1:6" s="4" customFormat="1" ht="42.75" customHeight="1">
      <c r="A14" s="12" t="s">
        <v>53</v>
      </c>
      <c r="B14" s="96">
        <v>25104</v>
      </c>
      <c r="C14" s="97">
        <f t="shared" si="0"/>
        <v>2.8842375712743353E-05</v>
      </c>
      <c r="D14" s="13" t="s">
        <v>54</v>
      </c>
      <c r="E14" s="6">
        <f>E15</f>
        <v>20138028918</v>
      </c>
      <c r="F14" s="94">
        <f t="shared" si="1"/>
        <v>23.136894366118803</v>
      </c>
    </row>
    <row r="15" spans="1:6" s="4" customFormat="1" ht="40.5" customHeight="1">
      <c r="A15" s="10" t="s">
        <v>55</v>
      </c>
      <c r="B15" s="96">
        <v>200000</v>
      </c>
      <c r="C15" s="97">
        <f t="shared" si="0"/>
        <v>0.00022978310797278003</v>
      </c>
      <c r="D15" s="9" t="s">
        <v>56</v>
      </c>
      <c r="E15" s="6">
        <f>E16+E17</f>
        <v>20138028918</v>
      </c>
      <c r="F15" s="94">
        <f t="shared" si="1"/>
        <v>23.136894366118803</v>
      </c>
    </row>
    <row r="16" spans="1:6" s="4" customFormat="1" ht="41.25" customHeight="1">
      <c r="A16" s="1" t="s">
        <v>57</v>
      </c>
      <c r="B16" s="6">
        <f>B17</f>
        <v>37789978399</v>
      </c>
      <c r="C16" s="7">
        <f t="shared" si="0"/>
        <v>43.41749343373221</v>
      </c>
      <c r="D16" s="14" t="s">
        <v>58</v>
      </c>
      <c r="E16" s="96">
        <v>0</v>
      </c>
      <c r="F16" s="98">
        <f t="shared" si="1"/>
        <v>0</v>
      </c>
    </row>
    <row r="17" spans="1:6" s="4" customFormat="1" ht="40.5" customHeight="1">
      <c r="A17" s="10" t="s">
        <v>59</v>
      </c>
      <c r="B17" s="96">
        <v>37789978399</v>
      </c>
      <c r="C17" s="97">
        <f t="shared" si="0"/>
        <v>43.41749343373221</v>
      </c>
      <c r="D17" s="14" t="s">
        <v>60</v>
      </c>
      <c r="E17" s="99">
        <v>20138028918</v>
      </c>
      <c r="F17" s="98">
        <f t="shared" si="1"/>
        <v>23.136894366118803</v>
      </c>
    </row>
    <row r="18" spans="1:6" s="4" customFormat="1" ht="40.5" customHeight="1">
      <c r="A18" s="10"/>
      <c r="B18" s="16"/>
      <c r="C18" s="17"/>
      <c r="D18" s="14"/>
      <c r="E18" s="15"/>
      <c r="F18" s="94"/>
    </row>
    <row r="19" spans="1:6" s="4" customFormat="1" ht="40.5" customHeight="1">
      <c r="A19" s="10"/>
      <c r="B19" s="16"/>
      <c r="C19" s="17"/>
      <c r="D19" s="14"/>
      <c r="E19" s="15"/>
      <c r="F19" s="94"/>
    </row>
    <row r="20" spans="1:6" s="4" customFormat="1" ht="40.5" customHeight="1">
      <c r="A20" s="10"/>
      <c r="B20" s="16"/>
      <c r="C20" s="17"/>
      <c r="D20" s="14"/>
      <c r="E20" s="15"/>
      <c r="F20" s="94"/>
    </row>
    <row r="21" spans="1:6" s="4" customFormat="1" ht="40.5" customHeight="1">
      <c r="A21" s="18"/>
      <c r="B21" s="19"/>
      <c r="C21" s="19"/>
      <c r="D21" s="20"/>
      <c r="E21" s="21"/>
      <c r="F21" s="94"/>
    </row>
    <row r="22" spans="1:6" ht="34.5" customHeight="1">
      <c r="A22" s="22" t="s">
        <v>61</v>
      </c>
      <c r="B22" s="23">
        <f>B6</f>
        <v>87038599906</v>
      </c>
      <c r="C22" s="24">
        <f>B22/$B$22*100</f>
        <v>100</v>
      </c>
      <c r="D22" s="25" t="s">
        <v>62</v>
      </c>
      <c r="E22" s="23">
        <f>E14+E6</f>
        <v>87038599906</v>
      </c>
      <c r="F22" s="95">
        <f>E22/$E$22*100</f>
        <v>100</v>
      </c>
    </row>
    <row r="23" spans="6:8" ht="34.5" customHeight="1">
      <c r="F23" s="26"/>
      <c r="G23" s="27"/>
      <c r="H23" s="27"/>
    </row>
    <row r="24" ht="139.5" customHeight="1" hidden="1"/>
  </sheetData>
  <mergeCells count="7">
    <mergeCell ref="A1:F1"/>
    <mergeCell ref="A2:F2"/>
    <mergeCell ref="E4:F4"/>
    <mergeCell ref="A3:F3"/>
    <mergeCell ref="B4:C4"/>
    <mergeCell ref="A4:A5"/>
    <mergeCell ref="D4:D5"/>
  </mergeCells>
  <printOptions horizontalCentered="1"/>
  <pageMargins left="0.5905511811023623" right="0.6299212598425197" top="0.5905511811023623" bottom="0.5905511811023623" header="0.5118110236220472" footer="0.5118110236220472"/>
  <pageSetup horizontalDpi="300" verticalDpi="300" orientation="portrait" paperSize="9" scale="95" r:id="rId1"/>
  <headerFooter alignWithMargins="0">
    <oddHeader>&amp;R&amp;"標楷體,標準"&amp;14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</dc:title>
  <dc:subject>01</dc:subject>
  <dc:creator>行政院主計處</dc:creator>
  <cp:keywords/>
  <dc:description> </dc:description>
  <cp:lastModifiedBy>Administrator</cp:lastModifiedBy>
  <cp:lastPrinted>2004-04-24T15:27:34Z</cp:lastPrinted>
  <dcterms:created xsi:type="dcterms:W3CDTF">2001-04-18T03:20:26Z</dcterms:created>
  <dcterms:modified xsi:type="dcterms:W3CDTF">2008-11-13T11:30:50Z</dcterms:modified>
  <cp:category>I14</cp:category>
  <cp:version/>
  <cp:contentType/>
  <cp:contentStatus/>
</cp:coreProperties>
</file>