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'Sheet1'!$A$1:$BF$89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<sst xmlns="http://schemas.openxmlformats.org/spreadsheetml/2006/main" count="2276" uniqueCount="50">
  <si>
    <t xml:space="preserve">  丁　 4　、　員　　工　　人　　數　</t>
  </si>
  <si>
    <t>　綜　　計　　表  (續)</t>
  </si>
  <si>
    <t>丁　 4　、　員　　工　　人　　數　</t>
  </si>
  <si>
    <t>資　　　　　　本　　　　　　支　　　　　　出　　　　　　部　　　　　　分</t>
  </si>
  <si>
    <t>機　　　關　　　名　　　稱</t>
  </si>
  <si>
    <t>營　　　　業　　　　支　　　　出　　　　決　　　　算　　　　部　　　　　分　　(　不　　包　　括　　資　　本　　支　　出　)</t>
  </si>
  <si>
    <t>營業支出決算部分(不包括資本支出)</t>
  </si>
  <si>
    <t>營　　　　業　　　　支　　　　出　　　　預</t>
  </si>
  <si>
    <t xml:space="preserve">營　業　支　出　決　算　數    </t>
  </si>
  <si>
    <t xml:space="preserve"> 決　　　　算　　　　數</t>
  </si>
  <si>
    <t>生　　產　　部　　分</t>
  </si>
  <si>
    <t>行　銷　或　業　務　部　分</t>
  </si>
  <si>
    <t>管　　理　　部　　分</t>
  </si>
  <si>
    <t>研究發展、員工訓練及其他部分</t>
  </si>
  <si>
    <t>合　　　　　　　計</t>
  </si>
  <si>
    <t>員</t>
  </si>
  <si>
    <t>工</t>
  </si>
  <si>
    <t>正　式</t>
  </si>
  <si>
    <t>臨　時</t>
  </si>
  <si>
    <t/>
  </si>
  <si>
    <t>行政院主管</t>
  </si>
  <si>
    <t>中央銀行</t>
  </si>
  <si>
    <t>國內部分</t>
  </si>
  <si>
    <t>國外部分</t>
  </si>
  <si>
    <t>經濟部主管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</si>
  <si>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</si>
  <si>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</si>
  <si>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</si>
  <si>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</si>
  <si>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</si>
  <si>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</si>
  <si>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</si>
  <si>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</si>
  <si>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</si>
  <si>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</si>
  <si>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</si>
  <si>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</si>
  <si>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</si>
  <si>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</si>
  <si>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</si>
  <si>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</si>
  <si>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勞工委員會主管</t>
  </si>
  <si>
    <t>勞工保險局</t>
  </si>
  <si>
    <t>金融監督管理委員會主管</t>
  </si>
  <si>
    <t>中央存款保險股份有限公司</t>
  </si>
  <si>
    <t>總計</t>
  </si>
  <si>
    <t xml:space="preserve"> 算　　　案　　　部　　　分　　　(　不　　　包　　　括　　　資　　　本　　　支　　　出　)</t>
  </si>
  <si>
    <t>預　　　　算　　　　案　　　　數</t>
  </si>
  <si>
    <t>決算數與預算案數比較</t>
  </si>
  <si>
    <t xml:space="preserve">與　預　算　案　數　比　較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</si>
</sst>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_-\ #,##0_-;\-\ #,##0_-;_-\ &quot;&quot;_-"/>
    <numFmt numFmtId="179" formatCode="#,##0_ "/>
  </numFmts>
  <fonts count="12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horizontal="left"/>
    </xf>
    <xf numFmtId="178" fontId="4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horizontal="left"/>
    </xf>
    <xf numFmtId="178" fontId="5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178" fontId="4" fillId="0" borderId="1" xfId="0" applyNumberFormat="1" applyFont="1" applyFill="1" applyBorder="1" applyAlignment="1">
      <alignment/>
    </xf>
    <xf numFmtId="178" fontId="7" fillId="0" borderId="1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Font="1" applyFill="1" applyAlignment="1">
      <alignment horizontal="right" vertical="center"/>
    </xf>
    <xf numFmtId="178" fontId="1" fillId="0" borderId="0" xfId="0" applyFont="1" applyFill="1" applyAlignment="1">
      <alignment horizontal="center" vertical="center"/>
    </xf>
    <xf numFmtId="178" fontId="2" fillId="0" borderId="0" xfId="0" applyFont="1" applyFill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left" vertical="center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distributed" vertical="center"/>
    </xf>
    <xf numFmtId="178" fontId="1" fillId="0" borderId="7" xfId="0" applyNumberFormat="1" applyFont="1" applyFill="1" applyBorder="1" applyAlignment="1">
      <alignment horizontal="distributed" vertical="center"/>
    </xf>
    <xf numFmtId="178" fontId="1" fillId="0" borderId="8" xfId="0" applyNumberFormat="1" applyFont="1" applyFill="1" applyBorder="1" applyAlignment="1">
      <alignment horizontal="distributed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distributed" vertical="center"/>
    </xf>
    <xf numFmtId="178" fontId="1" fillId="0" borderId="10" xfId="0" applyNumberFormat="1" applyFont="1" applyFill="1" applyBorder="1" applyAlignment="1">
      <alignment horizontal="distributed" vertical="center"/>
    </xf>
    <xf numFmtId="178" fontId="1" fillId="0" borderId="16" xfId="0" applyNumberFormat="1" applyFont="1" applyFill="1" applyBorder="1" applyAlignment="1">
      <alignment horizontal="distributed"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22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10" fillId="0" borderId="0" xfId="0" applyFont="1" applyAlignment="1">
      <alignment horizontal="right" vertical="center"/>
    </xf>
    <xf numFmtId="178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78" fontId="2" fillId="0" borderId="0" xfId="0" applyFont="1" applyAlignment="1">
      <alignment horizontal="right" vertical="center"/>
    </xf>
    <xf numFmtId="178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178" fontId="2" fillId="0" borderId="0" xfId="0" applyFont="1" applyAlignment="1">
      <alignment horizontal="right" vertical="center"/>
    </xf>
    <xf numFmtId="178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178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178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3" fontId="10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Font="1" applyAlignment="1">
      <alignment horizontal="right" vertical="center"/>
    </xf>
    <xf numFmtId="178" fontId="1" fillId="0" borderId="0" xfId="0" applyFont="1" applyAlignment="1">
      <alignment horizontal="center" vertical="center" wrapText="1"/>
    </xf>
    <xf numFmtId="3" fontId="2" fillId="0" borderId="0" xfId="0" applyFont="1" applyAlignment="1">
      <alignment horizontal="right" vertical="center"/>
    </xf>
    <xf numFmtId="178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8" fontId="2" fillId="0" borderId="0" xfId="0" applyFont="1" applyAlignment="1">
      <alignment horizontal="center" vertical="center"/>
    </xf>
    <xf numFmtId="178" fontId="2" fillId="0" borderId="0" xfId="0" applyNumberFormat="1" applyFont="1" applyFill="1" applyAlignment="1" applyProtection="1">
      <alignment horizontal="right" vertical="center"/>
      <protection locked="0"/>
    </xf>
    <xf numFmtId="178" fontId="10" fillId="0" borderId="0" xfId="0" applyFont="1" applyAlignment="1">
      <alignment horizontal="right"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Font="1" applyFill="1" applyAlignment="1">
      <alignment horizontal="right" vertical="center"/>
    </xf>
    <xf numFmtId="178" fontId="2" fillId="0" borderId="0" xfId="0" applyFont="1" applyFill="1" applyAlignment="1">
      <alignment horizontal="right" vertical="center"/>
    </xf>
    <xf numFmtId="178" fontId="1" fillId="0" borderId="0" xfId="0" applyFont="1" applyFill="1" applyAlignment="1">
      <alignment horizontal="center" vertical="center"/>
    </xf>
    <xf numFmtId="178" fontId="10" fillId="0" borderId="1" xfId="0" applyFont="1" applyAlignment="1">
      <alignment vertical="center"/>
    </xf>
    <xf numFmtId="178" fontId="11" fillId="0" borderId="1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view="pageBreakPreview" zoomScaleSheetLayoutView="100" workbookViewId="0" topLeftCell="AN1">
      <selection activeCell="AQ2" sqref="AQ2:AV2"/>
    </sheetView>
  </sheetViews>
  <sheetFormatPr defaultColWidth="9.00390625" defaultRowHeight="15.75" customHeight="1"/>
  <cols>
    <col min="1" max="1" width="8.75390625" style="7" bestFit="1" customWidth="1"/>
    <col min="2" max="12" width="7.00390625" style="7" bestFit="1" customWidth="1"/>
    <col min="13" max="13" width="28.75390625" style="7" bestFit="1" customWidth="1"/>
    <col min="14" max="14" width="7.75390625" style="7" bestFit="1" customWidth="1"/>
    <col min="15" max="17" width="7.00390625" style="7" bestFit="1" customWidth="1"/>
    <col min="18" max="18" width="7.75390625" style="7" bestFit="1" customWidth="1"/>
    <col min="19" max="22" width="7.00390625" style="7" bestFit="1" customWidth="1"/>
    <col min="23" max="23" width="8.25390625" style="7" bestFit="1" customWidth="1"/>
    <col min="24" max="29" width="7.00390625" style="7" bestFit="1" customWidth="1"/>
    <col min="30" max="30" width="27.00390625" style="7" bestFit="1" customWidth="1"/>
    <col min="31" max="31" width="7.75390625" style="7" bestFit="1" customWidth="1"/>
    <col min="32" max="33" width="7.125" style="7" bestFit="1" customWidth="1"/>
    <col min="34" max="34" width="7.00390625" style="7" bestFit="1" customWidth="1"/>
    <col min="35" max="52" width="7.125" style="7" bestFit="1" customWidth="1"/>
    <col min="53" max="53" width="7.25390625" style="7" bestFit="1" customWidth="1"/>
    <col min="54" max="54" width="7.00390625" style="7" bestFit="1" customWidth="1"/>
    <col min="55" max="58" width="7.125" style="7" bestFit="1" customWidth="1"/>
    <col min="59" max="16384" width="7.00390625" style="7" bestFit="1" customWidth="1"/>
  </cols>
  <sheetData>
    <row r="1" spans="1:55" ht="8.25" customHeight="1">
      <c r="A1" s="6"/>
      <c r="Z1" s="6"/>
      <c r="AD1" s="6"/>
      <c r="AE1" s="6"/>
      <c r="BC1" s="6"/>
    </row>
    <row r="2" spans="1:58" s="10" customFormat="1" ht="25.5" customHeight="1">
      <c r="A2" s="8"/>
      <c r="B2" s="8"/>
      <c r="C2" s="8"/>
      <c r="D2" s="8"/>
      <c r="E2" s="8"/>
      <c r="F2" s="8"/>
      <c r="G2" s="8"/>
      <c r="H2" s="36" t="s">
        <v>0</v>
      </c>
      <c r="I2" s="36"/>
      <c r="J2" s="36"/>
      <c r="K2" s="36"/>
      <c r="L2" s="36"/>
      <c r="M2" s="36"/>
      <c r="N2" s="37" t="s">
        <v>1</v>
      </c>
      <c r="O2" s="37"/>
      <c r="P2" s="37"/>
      <c r="Q2" s="37"/>
      <c r="R2" s="37"/>
      <c r="S2" s="37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9"/>
      <c r="AF2" s="9"/>
      <c r="AG2" s="9"/>
      <c r="AH2" s="36" t="s">
        <v>2</v>
      </c>
      <c r="AI2" s="63"/>
      <c r="AJ2" s="63"/>
      <c r="AK2" s="63"/>
      <c r="AL2" s="63"/>
      <c r="AM2" s="63"/>
      <c r="AN2" s="63"/>
      <c r="AO2" s="63"/>
      <c r="AP2" s="63"/>
      <c r="AQ2" s="37" t="s">
        <v>1</v>
      </c>
      <c r="AR2" s="37"/>
      <c r="AS2" s="37"/>
      <c r="AT2" s="37"/>
      <c r="AU2" s="37"/>
      <c r="AV2" s="37"/>
      <c r="AY2" s="9"/>
      <c r="AZ2" s="9"/>
      <c r="BA2" s="9"/>
      <c r="BB2" s="9"/>
      <c r="BC2" s="9"/>
      <c r="BD2" s="9"/>
      <c r="BE2" s="9"/>
      <c r="BF2" s="9"/>
    </row>
    <row r="3" spans="1:58" s="14" customFormat="1" ht="7.5" customHeight="1">
      <c r="A3" s="11"/>
      <c r="B3" s="11"/>
      <c r="C3" s="11"/>
      <c r="D3" s="11"/>
      <c r="E3" s="11"/>
      <c r="F3" s="11"/>
      <c r="G3" s="11"/>
      <c r="H3" s="11"/>
      <c r="I3" s="11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2"/>
      <c r="AO3" s="11"/>
      <c r="AP3" s="11"/>
      <c r="AQ3" s="13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</row>
    <row r="4" spans="1:58" s="15" customFormat="1" ht="18.75" customHeight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51"/>
      <c r="M4" s="57" t="s">
        <v>4</v>
      </c>
      <c r="N4" s="41" t="s">
        <v>5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60" t="s">
        <v>4</v>
      </c>
      <c r="AE4" s="46" t="s">
        <v>6</v>
      </c>
      <c r="AF4" s="47"/>
      <c r="AG4" s="47"/>
      <c r="AH4" s="60"/>
      <c r="AI4" s="41" t="s">
        <v>7</v>
      </c>
      <c r="AJ4" s="42"/>
      <c r="AK4" s="42"/>
      <c r="AL4" s="42"/>
      <c r="AM4" s="42"/>
      <c r="AN4" s="42"/>
      <c r="AO4" s="42"/>
      <c r="AP4" s="42"/>
      <c r="AQ4" s="54" t="s">
        <v>46</v>
      </c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6"/>
      <c r="BC4" s="46" t="s">
        <v>8</v>
      </c>
      <c r="BD4" s="47"/>
      <c r="BE4" s="47"/>
      <c r="BF4" s="47"/>
    </row>
    <row r="5" spans="1:58" s="2" customFormat="1" ht="18.75" customHeight="1">
      <c r="A5" s="39" t="s">
        <v>9</v>
      </c>
      <c r="B5" s="52"/>
      <c r="C5" s="52"/>
      <c r="D5" s="53"/>
      <c r="E5" s="38" t="s">
        <v>47</v>
      </c>
      <c r="F5" s="39"/>
      <c r="G5" s="39"/>
      <c r="H5" s="40"/>
      <c r="I5" s="43" t="s">
        <v>48</v>
      </c>
      <c r="J5" s="44"/>
      <c r="K5" s="44"/>
      <c r="L5" s="45"/>
      <c r="M5" s="58"/>
      <c r="N5" s="38" t="s">
        <v>10</v>
      </c>
      <c r="O5" s="39"/>
      <c r="P5" s="39"/>
      <c r="Q5" s="40"/>
      <c r="R5" s="38" t="s">
        <v>11</v>
      </c>
      <c r="S5" s="39"/>
      <c r="T5" s="39"/>
      <c r="U5" s="40"/>
      <c r="V5" s="38" t="s">
        <v>12</v>
      </c>
      <c r="W5" s="39"/>
      <c r="X5" s="39"/>
      <c r="Y5" s="40"/>
      <c r="Z5" s="38" t="s">
        <v>13</v>
      </c>
      <c r="AA5" s="39"/>
      <c r="AB5" s="39"/>
      <c r="AC5" s="39"/>
      <c r="AD5" s="61"/>
      <c r="AE5" s="38" t="s">
        <v>14</v>
      </c>
      <c r="AF5" s="39"/>
      <c r="AG5" s="39"/>
      <c r="AH5" s="40"/>
      <c r="AI5" s="38" t="s">
        <v>10</v>
      </c>
      <c r="AJ5" s="39"/>
      <c r="AK5" s="39"/>
      <c r="AL5" s="40"/>
      <c r="AM5" s="38" t="s">
        <v>11</v>
      </c>
      <c r="AN5" s="39"/>
      <c r="AO5" s="39"/>
      <c r="AP5" s="39"/>
      <c r="AQ5" s="50" t="s">
        <v>12</v>
      </c>
      <c r="AR5" s="39"/>
      <c r="AS5" s="39"/>
      <c r="AT5" s="40"/>
      <c r="AU5" s="38" t="s">
        <v>13</v>
      </c>
      <c r="AV5" s="39"/>
      <c r="AW5" s="39"/>
      <c r="AX5" s="40"/>
      <c r="AY5" s="38" t="s">
        <v>14</v>
      </c>
      <c r="AZ5" s="39"/>
      <c r="BA5" s="39"/>
      <c r="BB5" s="40"/>
      <c r="BC5" s="48" t="s">
        <v>49</v>
      </c>
      <c r="BD5" s="49"/>
      <c r="BE5" s="49"/>
      <c r="BF5" s="49"/>
    </row>
    <row r="6" spans="1:58" s="2" customFormat="1" ht="21" customHeight="1">
      <c r="A6" s="39" t="s">
        <v>15</v>
      </c>
      <c r="B6" s="40"/>
      <c r="C6" s="38" t="s">
        <v>16</v>
      </c>
      <c r="D6" s="40"/>
      <c r="E6" s="38" t="s">
        <v>15</v>
      </c>
      <c r="F6" s="40"/>
      <c r="G6" s="38" t="s">
        <v>16</v>
      </c>
      <c r="H6" s="40"/>
      <c r="I6" s="38" t="s">
        <v>15</v>
      </c>
      <c r="J6" s="40"/>
      <c r="K6" s="38" t="s">
        <v>16</v>
      </c>
      <c r="L6" s="40"/>
      <c r="M6" s="58"/>
      <c r="N6" s="38" t="s">
        <v>15</v>
      </c>
      <c r="O6" s="40"/>
      <c r="P6" s="38" t="s">
        <v>16</v>
      </c>
      <c r="Q6" s="40"/>
      <c r="R6" s="38" t="s">
        <v>15</v>
      </c>
      <c r="S6" s="40"/>
      <c r="T6" s="38" t="s">
        <v>16</v>
      </c>
      <c r="U6" s="40"/>
      <c r="V6" s="38" t="s">
        <v>15</v>
      </c>
      <c r="W6" s="40"/>
      <c r="X6" s="38" t="s">
        <v>16</v>
      </c>
      <c r="Y6" s="40"/>
      <c r="Z6" s="38" t="s">
        <v>15</v>
      </c>
      <c r="AA6" s="40"/>
      <c r="AB6" s="38" t="s">
        <v>16</v>
      </c>
      <c r="AC6" s="39"/>
      <c r="AD6" s="61"/>
      <c r="AE6" s="38" t="s">
        <v>15</v>
      </c>
      <c r="AF6" s="40"/>
      <c r="AG6" s="38" t="s">
        <v>16</v>
      </c>
      <c r="AH6" s="40"/>
      <c r="AI6" s="38" t="s">
        <v>15</v>
      </c>
      <c r="AJ6" s="40"/>
      <c r="AK6" s="38" t="s">
        <v>16</v>
      </c>
      <c r="AL6" s="40"/>
      <c r="AM6" s="38" t="s">
        <v>15</v>
      </c>
      <c r="AN6" s="40"/>
      <c r="AO6" s="38" t="s">
        <v>16</v>
      </c>
      <c r="AP6" s="39"/>
      <c r="AQ6" s="50" t="s">
        <v>15</v>
      </c>
      <c r="AR6" s="40"/>
      <c r="AS6" s="38" t="s">
        <v>16</v>
      </c>
      <c r="AT6" s="40"/>
      <c r="AU6" s="38" t="s">
        <v>15</v>
      </c>
      <c r="AV6" s="40"/>
      <c r="AW6" s="38" t="s">
        <v>16</v>
      </c>
      <c r="AX6" s="40"/>
      <c r="AY6" s="38" t="s">
        <v>15</v>
      </c>
      <c r="AZ6" s="40"/>
      <c r="BA6" s="38" t="s">
        <v>16</v>
      </c>
      <c r="BB6" s="40"/>
      <c r="BC6" s="38" t="s">
        <v>15</v>
      </c>
      <c r="BD6" s="40"/>
      <c r="BE6" s="38" t="s">
        <v>16</v>
      </c>
      <c r="BF6" s="39"/>
    </row>
    <row r="7" spans="1:58" s="2" customFormat="1" ht="27" customHeight="1">
      <c r="A7" s="16" t="s">
        <v>17</v>
      </c>
      <c r="B7" s="16" t="s">
        <v>18</v>
      </c>
      <c r="C7" s="16" t="s">
        <v>17</v>
      </c>
      <c r="D7" s="16" t="s">
        <v>18</v>
      </c>
      <c r="E7" s="16" t="s">
        <v>17</v>
      </c>
      <c r="F7" s="16" t="s">
        <v>18</v>
      </c>
      <c r="G7" s="16" t="s">
        <v>17</v>
      </c>
      <c r="H7" s="16" t="s">
        <v>18</v>
      </c>
      <c r="I7" s="16" t="s">
        <v>17</v>
      </c>
      <c r="J7" s="16" t="s">
        <v>18</v>
      </c>
      <c r="K7" s="16" t="s">
        <v>17</v>
      </c>
      <c r="L7" s="16" t="s">
        <v>18</v>
      </c>
      <c r="M7" s="59"/>
      <c r="N7" s="17" t="s">
        <v>17</v>
      </c>
      <c r="O7" s="16" t="s">
        <v>18</v>
      </c>
      <c r="P7" s="16" t="s">
        <v>17</v>
      </c>
      <c r="Q7" s="16" t="s">
        <v>18</v>
      </c>
      <c r="R7" s="16" t="s">
        <v>17</v>
      </c>
      <c r="S7" s="16" t="s">
        <v>18</v>
      </c>
      <c r="T7" s="16" t="s">
        <v>17</v>
      </c>
      <c r="U7" s="16" t="s">
        <v>18</v>
      </c>
      <c r="V7" s="16" t="s">
        <v>17</v>
      </c>
      <c r="W7" s="16" t="s">
        <v>18</v>
      </c>
      <c r="X7" s="16" t="s">
        <v>17</v>
      </c>
      <c r="Y7" s="16" t="s">
        <v>18</v>
      </c>
      <c r="Z7" s="16" t="s">
        <v>17</v>
      </c>
      <c r="AA7" s="16" t="s">
        <v>18</v>
      </c>
      <c r="AB7" s="17" t="s">
        <v>17</v>
      </c>
      <c r="AC7" s="18" t="s">
        <v>18</v>
      </c>
      <c r="AD7" s="62"/>
      <c r="AE7" s="16" t="s">
        <v>17</v>
      </c>
      <c r="AF7" s="16" t="s">
        <v>18</v>
      </c>
      <c r="AG7" s="16" t="s">
        <v>17</v>
      </c>
      <c r="AH7" s="16" t="s">
        <v>18</v>
      </c>
      <c r="AI7" s="16" t="s">
        <v>17</v>
      </c>
      <c r="AJ7" s="16" t="s">
        <v>18</v>
      </c>
      <c r="AK7" s="16" t="s">
        <v>17</v>
      </c>
      <c r="AL7" s="16" t="s">
        <v>18</v>
      </c>
      <c r="AM7" s="16" t="s">
        <v>17</v>
      </c>
      <c r="AN7" s="16" t="s">
        <v>18</v>
      </c>
      <c r="AO7" s="16" t="s">
        <v>17</v>
      </c>
      <c r="AP7" s="19" t="s">
        <v>18</v>
      </c>
      <c r="AQ7" s="20" t="s">
        <v>17</v>
      </c>
      <c r="AR7" s="16" t="s">
        <v>18</v>
      </c>
      <c r="AS7" s="16" t="s">
        <v>17</v>
      </c>
      <c r="AT7" s="16" t="s">
        <v>18</v>
      </c>
      <c r="AU7" s="16" t="s">
        <v>17</v>
      </c>
      <c r="AV7" s="16" t="s">
        <v>18</v>
      </c>
      <c r="AW7" s="16" t="s">
        <v>17</v>
      </c>
      <c r="AX7" s="16" t="s">
        <v>18</v>
      </c>
      <c r="AY7" s="16" t="s">
        <v>17</v>
      </c>
      <c r="AZ7" s="16" t="s">
        <v>18</v>
      </c>
      <c r="BA7" s="16" t="s">
        <v>17</v>
      </c>
      <c r="BB7" s="16" t="s">
        <v>18</v>
      </c>
      <c r="BC7" s="16" t="s">
        <v>17</v>
      </c>
      <c r="BD7" s="16" t="s">
        <v>18</v>
      </c>
      <c r="BE7" s="17" t="s">
        <v>17</v>
      </c>
      <c r="BF7" s="18" t="s">
        <v>18</v>
      </c>
    </row>
    <row r="8" spans="1:58" s="23" customFormat="1" ht="22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2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58" s="24" customFormat="1" ht="22.5" customHeight="1">
      <c r="A9" s="64" t="s">
        <v>19</v>
      </c>
      <c r="B9" s="64" t="s">
        <v>19</v>
      </c>
      <c r="C9" s="64" t="s">
        <v>19</v>
      </c>
      <c r="D9" s="64" t="s">
        <v>19</v>
      </c>
      <c r="E9" s="64" t="s">
        <v>19</v>
      </c>
      <c r="F9" s="64" t="s">
        <v>19</v>
      </c>
      <c r="G9" s="64" t="s">
        <v>19</v>
      </c>
      <c r="H9" s="64" t="s">
        <v>19</v>
      </c>
      <c r="I9" s="64" t="s">
        <v>19</v>
      </c>
      <c r="J9" s="64" t="s">
        <v>19</v>
      </c>
      <c r="K9" s="64" t="s">
        <v>19</v>
      </c>
      <c r="L9" s="64" t="s">
        <v>19</v>
      </c>
      <c r="M9" s="65" t="s">
        <v>20</v>
      </c>
      <c r="N9" s="66">
        <f>N10</f>
        <v>380</v>
      </c>
      <c r="O9" s="64" t="s">
        <v>19</v>
      </c>
      <c r="P9" s="66">
        <f>P10</f>
        <v>773</v>
      </c>
      <c r="Q9" s="64" t="s">
        <v>19</v>
      </c>
      <c r="R9" s="66">
        <f>R10</f>
        <v>520</v>
      </c>
      <c r="S9" s="64" t="s">
        <v>19</v>
      </c>
      <c r="T9" s="66">
        <f>T10</f>
        <v>25</v>
      </c>
      <c r="U9" s="64" t="s">
        <v>19</v>
      </c>
      <c r="V9" s="66">
        <f>V10</f>
        <v>271</v>
      </c>
      <c r="W9" s="64" t="s">
        <v>19</v>
      </c>
      <c r="X9" s="66">
        <f>X10</f>
        <v>31</v>
      </c>
      <c r="Y9" s="64" t="s">
        <v>19</v>
      </c>
      <c r="Z9" s="66">
        <f>Z10</f>
        <v>29</v>
      </c>
      <c r="AA9" s="64" t="s">
        <v>19</v>
      </c>
      <c r="AB9" s="66">
        <f>AB10</f>
        <v>7</v>
      </c>
      <c r="AC9" s="64" t="s">
        <v>19</v>
      </c>
      <c r="AD9" s="65" t="s">
        <v>20</v>
      </c>
      <c r="AE9" s="33">
        <f>AE10</f>
        <v>1200</v>
      </c>
      <c r="AF9" s="64" t="s">
        <v>19</v>
      </c>
      <c r="AG9" s="34">
        <f>AG10</f>
        <v>836</v>
      </c>
      <c r="AH9" s="64" t="s">
        <v>19</v>
      </c>
      <c r="AI9" s="34">
        <f>AI10</f>
        <v>385</v>
      </c>
      <c r="AJ9" s="64" t="s">
        <v>19</v>
      </c>
      <c r="AK9" s="34">
        <f>AK10</f>
        <v>793</v>
      </c>
      <c r="AL9" s="64" t="s">
        <v>19</v>
      </c>
      <c r="AM9" s="34">
        <f>AM10</f>
        <v>536</v>
      </c>
      <c r="AN9" s="64" t="s">
        <v>19</v>
      </c>
      <c r="AO9" s="34">
        <f>AO10</f>
        <v>33</v>
      </c>
      <c r="AP9" s="64" t="s">
        <v>19</v>
      </c>
      <c r="AQ9" s="34">
        <f>AQ10</f>
        <v>271</v>
      </c>
      <c r="AR9" s="64" t="s">
        <v>19</v>
      </c>
      <c r="AS9" s="34">
        <f>AS10</f>
        <v>37</v>
      </c>
      <c r="AT9" s="64" t="s">
        <v>19</v>
      </c>
      <c r="AU9" s="34">
        <f>AU10</f>
        <v>35</v>
      </c>
      <c r="AV9" s="64" t="s">
        <v>19</v>
      </c>
      <c r="AW9" s="34">
        <f>AW10</f>
        <v>10</v>
      </c>
      <c r="AX9" s="64" t="s">
        <v>19</v>
      </c>
      <c r="AY9" s="33">
        <f>AY10</f>
        <v>1227</v>
      </c>
      <c r="AZ9" s="64" t="s">
        <v>19</v>
      </c>
      <c r="BA9" s="34">
        <f>BA10</f>
        <v>873</v>
      </c>
      <c r="BB9" s="64" t="s">
        <v>19</v>
      </c>
      <c r="BC9" s="34">
        <f>BC10</f>
        <v>-27</v>
      </c>
      <c r="BD9" s="64" t="s">
        <v>19</v>
      </c>
      <c r="BE9" s="34">
        <f>BE10</f>
        <v>-37</v>
      </c>
      <c r="BF9" s="64" t="s">
        <v>19</v>
      </c>
    </row>
    <row r="10" spans="1:58" s="3" customFormat="1" ht="22.5" customHeight="1">
      <c r="A10" s="67" t="s">
        <v>19</v>
      </c>
      <c r="B10" s="67" t="s">
        <v>19</v>
      </c>
      <c r="C10" s="67" t="s">
        <v>19</v>
      </c>
      <c r="D10" s="67" t="s">
        <v>19</v>
      </c>
      <c r="E10" s="67" t="s">
        <v>19</v>
      </c>
      <c r="F10" s="67" t="s">
        <v>19</v>
      </c>
      <c r="G10" s="67" t="s">
        <v>19</v>
      </c>
      <c r="H10" s="67" t="s">
        <v>19</v>
      </c>
      <c r="I10" s="67" t="s">
        <v>19</v>
      </c>
      <c r="J10" s="67" t="s">
        <v>19</v>
      </c>
      <c r="K10" s="67" t="s">
        <v>19</v>
      </c>
      <c r="L10" s="67" t="s">
        <v>19</v>
      </c>
      <c r="M10" s="68" t="s">
        <v>21</v>
      </c>
      <c r="N10" s="69">
        <v>380</v>
      </c>
      <c r="O10" s="70" t="s">
        <v>19</v>
      </c>
      <c r="P10" s="69">
        <v>773</v>
      </c>
      <c r="Q10" s="70" t="s">
        <v>19</v>
      </c>
      <c r="R10" s="69">
        <f>SUM(R11:R12)</f>
        <v>520</v>
      </c>
      <c r="S10" s="70" t="s">
        <v>19</v>
      </c>
      <c r="T10" s="69">
        <v>25</v>
      </c>
      <c r="U10" s="70" t="s">
        <v>19</v>
      </c>
      <c r="V10" s="69">
        <v>271</v>
      </c>
      <c r="W10" s="70" t="s">
        <v>19</v>
      </c>
      <c r="X10" s="69">
        <v>31</v>
      </c>
      <c r="Y10" s="70" t="s">
        <v>19</v>
      </c>
      <c r="Z10" s="69">
        <v>29</v>
      </c>
      <c r="AA10" s="70" t="s">
        <v>19</v>
      </c>
      <c r="AB10" s="69">
        <v>7</v>
      </c>
      <c r="AC10" s="70" t="s">
        <v>19</v>
      </c>
      <c r="AD10" s="71" t="s">
        <v>21</v>
      </c>
      <c r="AE10" s="72">
        <f>SUM(AE11:AE12)</f>
        <v>1200</v>
      </c>
      <c r="AF10" s="67" t="s">
        <v>19</v>
      </c>
      <c r="AG10" s="73">
        <f>SUM(AG11:AG12)</f>
        <v>836</v>
      </c>
      <c r="AH10" s="67" t="s">
        <v>19</v>
      </c>
      <c r="AI10" s="73">
        <v>385</v>
      </c>
      <c r="AJ10" s="67" t="s">
        <v>19</v>
      </c>
      <c r="AK10" s="73">
        <v>793</v>
      </c>
      <c r="AL10" s="67" t="s">
        <v>19</v>
      </c>
      <c r="AM10" s="73">
        <f>SUM(AM11:AM12)</f>
        <v>536</v>
      </c>
      <c r="AN10" s="67" t="s">
        <v>19</v>
      </c>
      <c r="AO10" s="73">
        <v>33</v>
      </c>
      <c r="AP10" s="67" t="s">
        <v>19</v>
      </c>
      <c r="AQ10" s="73">
        <v>271</v>
      </c>
      <c r="AR10" s="67" t="s">
        <v>19</v>
      </c>
      <c r="AS10" s="73">
        <v>37</v>
      </c>
      <c r="AT10" s="67" t="s">
        <v>19</v>
      </c>
      <c r="AU10" s="73">
        <v>35</v>
      </c>
      <c r="AV10" s="67" t="s">
        <v>19</v>
      </c>
      <c r="AW10" s="73">
        <v>10</v>
      </c>
      <c r="AX10" s="67" t="s">
        <v>19</v>
      </c>
      <c r="AY10" s="72">
        <f>SUM(AY11:AY12)</f>
        <v>1227</v>
      </c>
      <c r="AZ10" s="67" t="s">
        <v>19</v>
      </c>
      <c r="BA10" s="73">
        <f>SUM(BA11:BA12)</f>
        <v>873</v>
      </c>
      <c r="BB10" s="67" t="s">
        <v>19</v>
      </c>
      <c r="BC10" s="73">
        <f>SUM(BC11:BC12)</f>
        <v>-27</v>
      </c>
      <c r="BD10" s="67" t="s">
        <v>19</v>
      </c>
      <c r="BE10" s="73">
        <f>SUM(BE11:BE12)</f>
        <v>-37</v>
      </c>
      <c r="BF10" s="67" t="s">
        <v>19</v>
      </c>
    </row>
    <row r="11" spans="1:58" s="3" customFormat="1" ht="22.5" customHeight="1">
      <c r="A11" s="74" t="s">
        <v>19</v>
      </c>
      <c r="B11" s="74" t="s">
        <v>19</v>
      </c>
      <c r="C11" s="74" t="s">
        <v>19</v>
      </c>
      <c r="D11" s="74" t="s">
        <v>19</v>
      </c>
      <c r="E11" s="74" t="s">
        <v>19</v>
      </c>
      <c r="F11" s="74" t="s">
        <v>19</v>
      </c>
      <c r="G11" s="74" t="s">
        <v>19</v>
      </c>
      <c r="H11" s="74" t="s">
        <v>19</v>
      </c>
      <c r="I11" s="67" t="s">
        <v>19</v>
      </c>
      <c r="J11" s="67" t="s">
        <v>19</v>
      </c>
      <c r="K11" s="67" t="s">
        <v>19</v>
      </c>
      <c r="L11" s="67" t="s">
        <v>19</v>
      </c>
      <c r="M11" s="68" t="s">
        <v>22</v>
      </c>
      <c r="N11" s="75">
        <v>380</v>
      </c>
      <c r="O11" s="76" t="s">
        <v>19</v>
      </c>
      <c r="P11" s="75">
        <v>773</v>
      </c>
      <c r="Q11" s="76" t="s">
        <v>19</v>
      </c>
      <c r="R11" s="75">
        <v>511</v>
      </c>
      <c r="S11" s="76" t="s">
        <v>19</v>
      </c>
      <c r="T11" s="75">
        <v>25</v>
      </c>
      <c r="U11" s="76" t="s">
        <v>19</v>
      </c>
      <c r="V11" s="75">
        <v>271</v>
      </c>
      <c r="W11" s="76" t="s">
        <v>19</v>
      </c>
      <c r="X11" s="75">
        <v>31</v>
      </c>
      <c r="Y11" s="76" t="s">
        <v>19</v>
      </c>
      <c r="Z11" s="75">
        <v>29</v>
      </c>
      <c r="AA11" s="76" t="s">
        <v>19</v>
      </c>
      <c r="AB11" s="75">
        <v>7</v>
      </c>
      <c r="AC11" s="76" t="s">
        <v>19</v>
      </c>
      <c r="AD11" s="71" t="s">
        <v>22</v>
      </c>
      <c r="AE11" s="72">
        <f>SUM(N11,R11,V11,Z11)</f>
        <v>1191</v>
      </c>
      <c r="AF11" s="67" t="s">
        <v>19</v>
      </c>
      <c r="AG11" s="73">
        <f>SUM(P11,T11,X11,AB11)</f>
        <v>836</v>
      </c>
      <c r="AH11" s="67" t="s">
        <v>19</v>
      </c>
      <c r="AI11" s="77">
        <v>385</v>
      </c>
      <c r="AJ11" s="74" t="s">
        <v>19</v>
      </c>
      <c r="AK11" s="77">
        <v>793</v>
      </c>
      <c r="AL11" s="74" t="s">
        <v>19</v>
      </c>
      <c r="AM11" s="77">
        <v>526</v>
      </c>
      <c r="AN11" s="74" t="s">
        <v>19</v>
      </c>
      <c r="AO11" s="77">
        <v>33</v>
      </c>
      <c r="AP11" s="74" t="s">
        <v>19</v>
      </c>
      <c r="AQ11" s="77">
        <v>271</v>
      </c>
      <c r="AR11" s="74" t="s">
        <v>19</v>
      </c>
      <c r="AS11" s="77">
        <v>37</v>
      </c>
      <c r="AT11" s="74" t="s">
        <v>19</v>
      </c>
      <c r="AU11" s="77">
        <v>35</v>
      </c>
      <c r="AV11" s="74" t="s">
        <v>19</v>
      </c>
      <c r="AW11" s="77">
        <v>10</v>
      </c>
      <c r="AX11" s="74" t="s">
        <v>19</v>
      </c>
      <c r="AY11" s="72">
        <f>SUM(AI11,AM11,AQ11,AU11)</f>
        <v>1217</v>
      </c>
      <c r="AZ11" s="67" t="s">
        <v>19</v>
      </c>
      <c r="BA11" s="73">
        <f>SUM(AK11,AO11,AS11,AW11)</f>
        <v>873</v>
      </c>
      <c r="BB11" s="67" t="s">
        <v>19</v>
      </c>
      <c r="BC11" s="72">
        <f>AE11-AY11</f>
        <v>-26</v>
      </c>
      <c r="BD11" s="67" t="s">
        <v>19</v>
      </c>
      <c r="BE11" s="73">
        <f>AG11-BA11</f>
        <v>-37</v>
      </c>
      <c r="BF11" s="67" t="s">
        <v>19</v>
      </c>
    </row>
    <row r="12" spans="1:58" s="3" customFormat="1" ht="22.5" customHeight="1">
      <c r="A12" s="74" t="s">
        <v>19</v>
      </c>
      <c r="B12" s="74" t="s">
        <v>19</v>
      </c>
      <c r="C12" s="74" t="s">
        <v>19</v>
      </c>
      <c r="D12" s="74" t="s">
        <v>19</v>
      </c>
      <c r="E12" s="74" t="s">
        <v>19</v>
      </c>
      <c r="F12" s="74" t="s">
        <v>19</v>
      </c>
      <c r="G12" s="74" t="s">
        <v>19</v>
      </c>
      <c r="H12" s="74" t="s">
        <v>19</v>
      </c>
      <c r="I12" s="67" t="s">
        <v>19</v>
      </c>
      <c r="J12" s="67" t="s">
        <v>19</v>
      </c>
      <c r="K12" s="67" t="s">
        <v>19</v>
      </c>
      <c r="L12" s="67" t="s">
        <v>19</v>
      </c>
      <c r="M12" s="68" t="s">
        <v>23</v>
      </c>
      <c r="N12" s="76" t="s">
        <v>19</v>
      </c>
      <c r="O12" s="76" t="s">
        <v>19</v>
      </c>
      <c r="P12" s="76" t="s">
        <v>19</v>
      </c>
      <c r="Q12" s="76" t="s">
        <v>19</v>
      </c>
      <c r="R12" s="75">
        <v>9</v>
      </c>
      <c r="S12" s="76" t="s">
        <v>19</v>
      </c>
      <c r="T12" s="76" t="s">
        <v>19</v>
      </c>
      <c r="U12" s="76" t="s">
        <v>19</v>
      </c>
      <c r="V12" s="76" t="s">
        <v>19</v>
      </c>
      <c r="W12" s="76" t="s">
        <v>19</v>
      </c>
      <c r="X12" s="76" t="s">
        <v>19</v>
      </c>
      <c r="Y12" s="76" t="s">
        <v>19</v>
      </c>
      <c r="Z12" s="76" t="s">
        <v>19</v>
      </c>
      <c r="AA12" s="76" t="s">
        <v>19</v>
      </c>
      <c r="AB12" s="76" t="s">
        <v>19</v>
      </c>
      <c r="AC12" s="76" t="s">
        <v>19</v>
      </c>
      <c r="AD12" s="71" t="s">
        <v>23</v>
      </c>
      <c r="AE12" s="72">
        <f>SUM(N12,R12,V12,Z12)</f>
        <v>9</v>
      </c>
      <c r="AF12" s="67" t="s">
        <v>19</v>
      </c>
      <c r="AG12" s="67" t="s">
        <v>19</v>
      </c>
      <c r="AH12" s="67" t="s">
        <v>19</v>
      </c>
      <c r="AI12" s="74" t="s">
        <v>19</v>
      </c>
      <c r="AJ12" s="74" t="s">
        <v>19</v>
      </c>
      <c r="AK12" s="74" t="s">
        <v>19</v>
      </c>
      <c r="AL12" s="74" t="s">
        <v>19</v>
      </c>
      <c r="AM12" s="77">
        <v>10</v>
      </c>
      <c r="AN12" s="74" t="s">
        <v>19</v>
      </c>
      <c r="AO12" s="74" t="s">
        <v>19</v>
      </c>
      <c r="AP12" s="74" t="s">
        <v>19</v>
      </c>
      <c r="AQ12" s="74" t="s">
        <v>19</v>
      </c>
      <c r="AR12" s="74" t="s">
        <v>19</v>
      </c>
      <c r="AS12" s="74" t="s">
        <v>19</v>
      </c>
      <c r="AT12" s="74" t="s">
        <v>19</v>
      </c>
      <c r="AU12" s="74" t="s">
        <v>19</v>
      </c>
      <c r="AV12" s="74" t="s">
        <v>19</v>
      </c>
      <c r="AW12" s="74" t="s">
        <v>19</v>
      </c>
      <c r="AX12" s="74" t="s">
        <v>19</v>
      </c>
      <c r="AY12" s="72">
        <f>SUM(AI12,AM12,AQ12,AU12)</f>
        <v>10</v>
      </c>
      <c r="AZ12" s="67" t="s">
        <v>19</v>
      </c>
      <c r="BA12" s="67" t="s">
        <v>19</v>
      </c>
      <c r="BB12" s="67" t="s">
        <v>19</v>
      </c>
      <c r="BC12" s="72">
        <f>AE12-AY12</f>
        <v>-1</v>
      </c>
      <c r="BD12" s="67" t="s">
        <v>19</v>
      </c>
      <c r="BE12" s="67" t="s">
        <v>19</v>
      </c>
      <c r="BF12" s="67" t="s">
        <v>19</v>
      </c>
    </row>
    <row r="13" spans="1:58" s="3" customFormat="1" ht="22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s="25" customFormat="1" ht="22.5" customHeight="1">
      <c r="A14" s="79">
        <f>SUM(A15,A18,A21,A24,A27)</f>
        <v>2172</v>
      </c>
      <c r="B14" s="79" t="s">
        <v>19</v>
      </c>
      <c r="C14" s="79">
        <f>SUM(C15,C18,C21,C24,C27)</f>
        <v>2106</v>
      </c>
      <c r="D14" s="79" t="s">
        <v>19</v>
      </c>
      <c r="E14" s="79">
        <f>SUM(E15,E18,E21,E24,E27)</f>
        <v>2515</v>
      </c>
      <c r="F14" s="79" t="s">
        <v>19</v>
      </c>
      <c r="G14" s="79">
        <f>SUM(G15,G18,G21,G24,G27)</f>
        <v>2293</v>
      </c>
      <c r="H14" s="79" t="s">
        <v>19</v>
      </c>
      <c r="I14" s="79">
        <f>SUM(I15,I18,I21,I24,I27)</f>
        <v>-343</v>
      </c>
      <c r="J14" s="79" t="s">
        <v>19</v>
      </c>
      <c r="K14" s="79">
        <f>SUM(K15,K18,K21,K24,K27)</f>
        <v>-187</v>
      </c>
      <c r="L14" s="79" t="s">
        <v>19</v>
      </c>
      <c r="M14" s="65" t="s">
        <v>24</v>
      </c>
      <c r="N14" s="79">
        <f aca="true" t="shared" si="0" ref="N14:AC14">SUM(N15,N18,N21,N24,N27)</f>
        <v>12511</v>
      </c>
      <c r="O14" s="79">
        <f t="shared" si="0"/>
        <v>88</v>
      </c>
      <c r="P14" s="79">
        <f t="shared" si="0"/>
        <v>22531</v>
      </c>
      <c r="Q14" s="79">
        <f t="shared" si="0"/>
        <v>22</v>
      </c>
      <c r="R14" s="79">
        <f t="shared" si="0"/>
        <v>2909</v>
      </c>
      <c r="S14" s="79">
        <f t="shared" si="0"/>
        <v>41</v>
      </c>
      <c r="T14" s="79">
        <f t="shared" si="0"/>
        <v>7137</v>
      </c>
      <c r="U14" s="79">
        <f t="shared" si="0"/>
        <v>93</v>
      </c>
      <c r="V14" s="79">
        <f t="shared" si="0"/>
        <v>2168</v>
      </c>
      <c r="W14" s="79">
        <f t="shared" si="0"/>
        <v>10</v>
      </c>
      <c r="X14" s="79">
        <f t="shared" si="0"/>
        <v>1218</v>
      </c>
      <c r="Y14" s="79">
        <f t="shared" si="0"/>
        <v>58</v>
      </c>
      <c r="Z14" s="79">
        <f t="shared" si="0"/>
        <v>714</v>
      </c>
      <c r="AA14" s="79">
        <f t="shared" si="0"/>
        <v>8</v>
      </c>
      <c r="AB14" s="79">
        <f t="shared" si="0"/>
        <v>369</v>
      </c>
      <c r="AC14" s="79">
        <f t="shared" si="0"/>
        <v>6</v>
      </c>
      <c r="AD14" s="65" t="s">
        <v>24</v>
      </c>
      <c r="AE14" s="79">
        <f aca="true" t="shared" si="1" ref="AE14:BF14">SUM(AE15,AE18,AE21,AE24,AE27)</f>
        <v>18302</v>
      </c>
      <c r="AF14" s="79">
        <f t="shared" si="1"/>
        <v>147</v>
      </c>
      <c r="AG14" s="79">
        <f t="shared" si="1"/>
        <v>31255</v>
      </c>
      <c r="AH14" s="79">
        <f t="shared" si="1"/>
        <v>179</v>
      </c>
      <c r="AI14" s="79">
        <f t="shared" si="1"/>
        <v>13151</v>
      </c>
      <c r="AJ14" s="79">
        <f t="shared" si="1"/>
        <v>118</v>
      </c>
      <c r="AK14" s="79">
        <f t="shared" si="1"/>
        <v>23118</v>
      </c>
      <c r="AL14" s="79">
        <f t="shared" si="1"/>
        <v>27</v>
      </c>
      <c r="AM14" s="79">
        <f t="shared" si="1"/>
        <v>3376</v>
      </c>
      <c r="AN14" s="79">
        <f t="shared" si="1"/>
        <v>47</v>
      </c>
      <c r="AO14" s="79">
        <f t="shared" si="1"/>
        <v>7676</v>
      </c>
      <c r="AP14" s="79">
        <f t="shared" si="1"/>
        <v>108</v>
      </c>
      <c r="AQ14" s="79">
        <f t="shared" si="1"/>
        <v>2312</v>
      </c>
      <c r="AR14" s="79">
        <f t="shared" si="1"/>
        <v>12</v>
      </c>
      <c r="AS14" s="79">
        <f t="shared" si="1"/>
        <v>1342</v>
      </c>
      <c r="AT14" s="79">
        <f t="shared" si="1"/>
        <v>63</v>
      </c>
      <c r="AU14" s="79">
        <f t="shared" si="1"/>
        <v>881</v>
      </c>
      <c r="AV14" s="79">
        <f t="shared" si="1"/>
        <v>26</v>
      </c>
      <c r="AW14" s="79">
        <f t="shared" si="1"/>
        <v>414</v>
      </c>
      <c r="AX14" s="79">
        <f t="shared" si="1"/>
        <v>22</v>
      </c>
      <c r="AY14" s="79">
        <f t="shared" si="1"/>
        <v>19720</v>
      </c>
      <c r="AZ14" s="79">
        <f t="shared" si="1"/>
        <v>203</v>
      </c>
      <c r="BA14" s="79">
        <f t="shared" si="1"/>
        <v>32550</v>
      </c>
      <c r="BB14" s="79">
        <f t="shared" si="1"/>
        <v>220</v>
      </c>
      <c r="BC14" s="79">
        <f t="shared" si="1"/>
        <v>-1418</v>
      </c>
      <c r="BD14" s="79">
        <f t="shared" si="1"/>
        <v>-56</v>
      </c>
      <c r="BE14" s="79">
        <f t="shared" si="1"/>
        <v>-1295</v>
      </c>
      <c r="BF14" s="79">
        <f t="shared" si="1"/>
        <v>-41</v>
      </c>
    </row>
    <row r="15" spans="1:58" s="3" customFormat="1" ht="22.5" customHeight="1">
      <c r="A15" s="67" t="s">
        <v>19</v>
      </c>
      <c r="B15" s="67" t="s">
        <v>19</v>
      </c>
      <c r="C15" s="67" t="s">
        <v>19</v>
      </c>
      <c r="D15" s="67" t="s">
        <v>19</v>
      </c>
      <c r="E15" s="67" t="s">
        <v>19</v>
      </c>
      <c r="F15" s="67" t="s">
        <v>19</v>
      </c>
      <c r="G15" s="67" t="s">
        <v>19</v>
      </c>
      <c r="H15" s="67" t="s">
        <v>19</v>
      </c>
      <c r="I15" s="67" t="s">
        <v>19</v>
      </c>
      <c r="J15" s="67" t="s">
        <v>19</v>
      </c>
      <c r="K15" s="67" t="s">
        <v>19</v>
      </c>
      <c r="L15" s="67" t="s">
        <v>19</v>
      </c>
      <c r="M15" s="68" t="s">
        <v>25</v>
      </c>
      <c r="N15" s="69">
        <f>SUM(N16:N17)</f>
        <v>475</v>
      </c>
      <c r="O15" s="70" t="s">
        <v>19</v>
      </c>
      <c r="P15" s="80">
        <f aca="true" t="shared" si="2" ref="P15:Z15">SUM(P16:P17)</f>
        <v>1313</v>
      </c>
      <c r="Q15" s="69">
        <f t="shared" si="2"/>
        <v>9</v>
      </c>
      <c r="R15" s="69">
        <f t="shared" si="2"/>
        <v>270</v>
      </c>
      <c r="S15" s="69">
        <f t="shared" si="2"/>
        <v>24</v>
      </c>
      <c r="T15" s="69">
        <f t="shared" si="2"/>
        <v>322</v>
      </c>
      <c r="U15" s="69">
        <f t="shared" si="2"/>
        <v>61</v>
      </c>
      <c r="V15" s="69">
        <f t="shared" si="2"/>
        <v>732</v>
      </c>
      <c r="W15" s="69">
        <f t="shared" si="2"/>
        <v>1</v>
      </c>
      <c r="X15" s="69">
        <f t="shared" si="2"/>
        <v>644</v>
      </c>
      <c r="Y15" s="69">
        <f t="shared" si="2"/>
        <v>58</v>
      </c>
      <c r="Z15" s="69">
        <f t="shared" si="2"/>
        <v>63</v>
      </c>
      <c r="AA15" s="70" t="s">
        <v>19</v>
      </c>
      <c r="AB15" s="69">
        <f>SUM(AB16:AB17)</f>
        <v>32</v>
      </c>
      <c r="AC15" s="69">
        <f>SUM(AC16:AC17)</f>
        <v>5</v>
      </c>
      <c r="AD15" s="71" t="s">
        <v>25</v>
      </c>
      <c r="AE15" s="72">
        <f>SUM(AE16:AE17)</f>
        <v>1540</v>
      </c>
      <c r="AF15" s="73">
        <f>SUM(AF16:AF17)</f>
        <v>25</v>
      </c>
      <c r="AG15" s="72">
        <f>SUM(AG16:AG17)</f>
        <v>2311</v>
      </c>
      <c r="AH15" s="73">
        <f>SUM(AH16:AH17)</f>
        <v>133</v>
      </c>
      <c r="AI15" s="73">
        <f>SUM(AI16:AI17)</f>
        <v>524</v>
      </c>
      <c r="AJ15" s="67" t="s">
        <v>19</v>
      </c>
      <c r="AK15" s="72">
        <f aca="true" t="shared" si="3" ref="AK15:BF15">SUM(AK16:AK17)</f>
        <v>1352</v>
      </c>
      <c r="AL15" s="73">
        <f t="shared" si="3"/>
        <v>13</v>
      </c>
      <c r="AM15" s="73">
        <f t="shared" si="3"/>
        <v>268</v>
      </c>
      <c r="AN15" s="73">
        <f t="shared" si="3"/>
        <v>30</v>
      </c>
      <c r="AO15" s="73">
        <f t="shared" si="3"/>
        <v>323</v>
      </c>
      <c r="AP15" s="73">
        <f t="shared" si="3"/>
        <v>66</v>
      </c>
      <c r="AQ15" s="73">
        <f t="shared" si="3"/>
        <v>789</v>
      </c>
      <c r="AR15" s="73">
        <f t="shared" si="3"/>
        <v>3</v>
      </c>
      <c r="AS15" s="73">
        <f t="shared" si="3"/>
        <v>734</v>
      </c>
      <c r="AT15" s="73">
        <f t="shared" si="3"/>
        <v>63</v>
      </c>
      <c r="AU15" s="73">
        <f t="shared" si="3"/>
        <v>54</v>
      </c>
      <c r="AV15" s="73">
        <f t="shared" si="3"/>
        <v>2</v>
      </c>
      <c r="AW15" s="73">
        <f t="shared" si="3"/>
        <v>47</v>
      </c>
      <c r="AX15" s="73">
        <f t="shared" si="3"/>
        <v>8</v>
      </c>
      <c r="AY15" s="72">
        <f t="shared" si="3"/>
        <v>1635</v>
      </c>
      <c r="AZ15" s="73">
        <f t="shared" si="3"/>
        <v>35</v>
      </c>
      <c r="BA15" s="72">
        <f t="shared" si="3"/>
        <v>2456</v>
      </c>
      <c r="BB15" s="73">
        <f t="shared" si="3"/>
        <v>150</v>
      </c>
      <c r="BC15" s="73">
        <f t="shared" si="3"/>
        <v>-95</v>
      </c>
      <c r="BD15" s="73">
        <f t="shared" si="3"/>
        <v>-10</v>
      </c>
      <c r="BE15" s="73">
        <f t="shared" si="3"/>
        <v>-145</v>
      </c>
      <c r="BF15" s="73">
        <f t="shared" si="3"/>
        <v>-17</v>
      </c>
    </row>
    <row r="16" spans="1:58" s="3" customFormat="1" ht="22.5" customHeight="1">
      <c r="A16" s="74" t="s">
        <v>19</v>
      </c>
      <c r="B16" s="74" t="s">
        <v>19</v>
      </c>
      <c r="C16" s="74" t="s">
        <v>19</v>
      </c>
      <c r="D16" s="74" t="s">
        <v>19</v>
      </c>
      <c r="E16" s="74" t="s">
        <v>19</v>
      </c>
      <c r="F16" s="74" t="s">
        <v>19</v>
      </c>
      <c r="G16" s="74" t="s">
        <v>19</v>
      </c>
      <c r="H16" s="74" t="s">
        <v>19</v>
      </c>
      <c r="I16" s="67" t="s">
        <v>19</v>
      </c>
      <c r="J16" s="67" t="s">
        <v>19</v>
      </c>
      <c r="K16" s="67" t="s">
        <v>19</v>
      </c>
      <c r="L16" s="67" t="s">
        <v>19</v>
      </c>
      <c r="M16" s="68" t="s">
        <v>22</v>
      </c>
      <c r="N16" s="75">
        <v>473</v>
      </c>
      <c r="O16" s="76" t="s">
        <v>19</v>
      </c>
      <c r="P16" s="81">
        <v>1313</v>
      </c>
      <c r="Q16" s="75">
        <v>9</v>
      </c>
      <c r="R16" s="75">
        <v>270</v>
      </c>
      <c r="S16" s="75">
        <v>24</v>
      </c>
      <c r="T16" s="75">
        <v>322</v>
      </c>
      <c r="U16" s="75">
        <v>61</v>
      </c>
      <c r="V16" s="75">
        <v>719</v>
      </c>
      <c r="W16" s="75">
        <v>1</v>
      </c>
      <c r="X16" s="75">
        <v>640</v>
      </c>
      <c r="Y16" s="75">
        <v>58</v>
      </c>
      <c r="Z16" s="75">
        <v>63</v>
      </c>
      <c r="AA16" s="76" t="s">
        <v>19</v>
      </c>
      <c r="AB16" s="75">
        <v>32</v>
      </c>
      <c r="AC16" s="75">
        <v>5</v>
      </c>
      <c r="AD16" s="71" t="s">
        <v>22</v>
      </c>
      <c r="AE16" s="72">
        <f>SUM(N16,R16,V16,Z16)</f>
        <v>1525</v>
      </c>
      <c r="AF16" s="73">
        <v>25</v>
      </c>
      <c r="AG16" s="72">
        <f>SUM(P16,T16,X16,AB16)</f>
        <v>2307</v>
      </c>
      <c r="AH16" s="73">
        <v>133</v>
      </c>
      <c r="AI16" s="77">
        <v>522</v>
      </c>
      <c r="AJ16" s="74" t="s">
        <v>19</v>
      </c>
      <c r="AK16" s="82">
        <v>1352</v>
      </c>
      <c r="AL16" s="77">
        <v>13</v>
      </c>
      <c r="AM16" s="77">
        <v>268</v>
      </c>
      <c r="AN16" s="77">
        <v>30</v>
      </c>
      <c r="AO16" s="77">
        <v>323</v>
      </c>
      <c r="AP16" s="77">
        <v>66</v>
      </c>
      <c r="AQ16" s="77">
        <v>775</v>
      </c>
      <c r="AR16" s="77">
        <v>3</v>
      </c>
      <c r="AS16" s="77">
        <v>730</v>
      </c>
      <c r="AT16" s="77">
        <v>63</v>
      </c>
      <c r="AU16" s="77">
        <v>54</v>
      </c>
      <c r="AV16" s="77">
        <v>2</v>
      </c>
      <c r="AW16" s="77">
        <v>47</v>
      </c>
      <c r="AX16" s="77">
        <v>8</v>
      </c>
      <c r="AY16" s="72">
        <f aca="true" t="shared" si="4" ref="AY16:AZ19">SUM(AI16,AM16,AQ16,AU16)</f>
        <v>1619</v>
      </c>
      <c r="AZ16" s="72">
        <f t="shared" si="4"/>
        <v>35</v>
      </c>
      <c r="BA16" s="72">
        <f>SUM(AK16,AO16,AS16,AW16)</f>
        <v>2452</v>
      </c>
      <c r="BB16" s="72">
        <f>SUM(AL16,AP16,AT16,AX16)</f>
        <v>150</v>
      </c>
      <c r="BC16" s="73">
        <f aca="true" t="shared" si="5" ref="BC16:BD19">AE16-AY16</f>
        <v>-94</v>
      </c>
      <c r="BD16" s="73">
        <f t="shared" si="5"/>
        <v>-10</v>
      </c>
      <c r="BE16" s="73">
        <f>AG16-BA16</f>
        <v>-145</v>
      </c>
      <c r="BF16" s="73">
        <f>AH16-BB16</f>
        <v>-17</v>
      </c>
    </row>
    <row r="17" spans="1:58" s="3" customFormat="1" ht="22.5" customHeight="1">
      <c r="A17" s="74" t="s">
        <v>19</v>
      </c>
      <c r="B17" s="74" t="s">
        <v>19</v>
      </c>
      <c r="C17" s="74" t="s">
        <v>19</v>
      </c>
      <c r="D17" s="74" t="s">
        <v>19</v>
      </c>
      <c r="E17" s="74" t="s">
        <v>19</v>
      </c>
      <c r="F17" s="74" t="s">
        <v>19</v>
      </c>
      <c r="G17" s="74" t="s">
        <v>19</v>
      </c>
      <c r="H17" s="74" t="s">
        <v>19</v>
      </c>
      <c r="I17" s="67" t="s">
        <v>19</v>
      </c>
      <c r="J17" s="67" t="s">
        <v>19</v>
      </c>
      <c r="K17" s="67" t="s">
        <v>19</v>
      </c>
      <c r="L17" s="67" t="s">
        <v>19</v>
      </c>
      <c r="M17" s="68" t="s">
        <v>23</v>
      </c>
      <c r="N17" s="75">
        <v>2</v>
      </c>
      <c r="O17" s="76" t="s">
        <v>19</v>
      </c>
      <c r="P17" s="76" t="s">
        <v>19</v>
      </c>
      <c r="Q17" s="76" t="s">
        <v>19</v>
      </c>
      <c r="R17" s="76" t="s">
        <v>19</v>
      </c>
      <c r="S17" s="76" t="s">
        <v>19</v>
      </c>
      <c r="T17" s="76" t="s">
        <v>19</v>
      </c>
      <c r="U17" s="76" t="s">
        <v>19</v>
      </c>
      <c r="V17" s="75">
        <v>13</v>
      </c>
      <c r="W17" s="76" t="s">
        <v>19</v>
      </c>
      <c r="X17" s="75">
        <v>4</v>
      </c>
      <c r="Y17" s="76" t="s">
        <v>19</v>
      </c>
      <c r="Z17" s="76" t="s">
        <v>19</v>
      </c>
      <c r="AA17" s="76" t="s">
        <v>19</v>
      </c>
      <c r="AB17" s="76" t="s">
        <v>19</v>
      </c>
      <c r="AC17" s="76" t="s">
        <v>19</v>
      </c>
      <c r="AD17" s="71" t="s">
        <v>23</v>
      </c>
      <c r="AE17" s="73">
        <f>SUM(N17,R17,V17,Z17)</f>
        <v>15</v>
      </c>
      <c r="AF17" s="67" t="s">
        <v>19</v>
      </c>
      <c r="AG17" s="73">
        <f>SUM(P17,T17,X17,AB17)</f>
        <v>4</v>
      </c>
      <c r="AH17" s="67" t="s">
        <v>19</v>
      </c>
      <c r="AI17" s="77">
        <v>2</v>
      </c>
      <c r="AJ17" s="74" t="s">
        <v>19</v>
      </c>
      <c r="AK17" s="74" t="s">
        <v>19</v>
      </c>
      <c r="AL17" s="74" t="s">
        <v>19</v>
      </c>
      <c r="AM17" s="74" t="s">
        <v>19</v>
      </c>
      <c r="AN17" s="74" t="s">
        <v>19</v>
      </c>
      <c r="AO17" s="74" t="s">
        <v>19</v>
      </c>
      <c r="AP17" s="74" t="s">
        <v>19</v>
      </c>
      <c r="AQ17" s="77">
        <v>14</v>
      </c>
      <c r="AR17" s="74" t="s">
        <v>19</v>
      </c>
      <c r="AS17" s="77">
        <v>4</v>
      </c>
      <c r="AT17" s="74" t="s">
        <v>19</v>
      </c>
      <c r="AU17" s="74" t="s">
        <v>19</v>
      </c>
      <c r="AV17" s="74" t="s">
        <v>19</v>
      </c>
      <c r="AW17" s="74" t="s">
        <v>19</v>
      </c>
      <c r="AX17" s="74" t="s">
        <v>19</v>
      </c>
      <c r="AY17" s="73">
        <f t="shared" si="4"/>
        <v>16</v>
      </c>
      <c r="AZ17" s="67" t="s">
        <v>19</v>
      </c>
      <c r="BA17" s="73">
        <f>SUM(AK17,AO17,AS17,AW17)</f>
        <v>4</v>
      </c>
      <c r="BB17" s="67" t="s">
        <v>19</v>
      </c>
      <c r="BC17" s="73">
        <f t="shared" si="5"/>
        <v>-1</v>
      </c>
      <c r="BD17" s="67" t="s">
        <v>19</v>
      </c>
      <c r="BE17" s="67" t="s">
        <v>19</v>
      </c>
      <c r="BF17" s="67" t="s">
        <v>19</v>
      </c>
    </row>
    <row r="18" spans="1:58" s="3" customFormat="1" ht="22.5" customHeight="1">
      <c r="A18" s="73">
        <f>SUM(A19:A20)</f>
        <v>86</v>
      </c>
      <c r="B18" s="83" t="s">
        <v>19</v>
      </c>
      <c r="C18" s="73">
        <f>SUM(C19:C20)</f>
        <v>53</v>
      </c>
      <c r="D18" s="83" t="s">
        <v>19</v>
      </c>
      <c r="E18" s="73">
        <f>SUM(E19:E20)</f>
        <v>148</v>
      </c>
      <c r="F18" s="83" t="s">
        <v>19</v>
      </c>
      <c r="G18" s="73">
        <f>SUM(G19:G20)</f>
        <v>104</v>
      </c>
      <c r="H18" s="83" t="s">
        <v>19</v>
      </c>
      <c r="I18" s="73">
        <f>SUM(I19:I20)</f>
        <v>-62</v>
      </c>
      <c r="J18" s="83" t="s">
        <v>19</v>
      </c>
      <c r="K18" s="73">
        <f>SUM(K19:K20)</f>
        <v>-51</v>
      </c>
      <c r="L18" s="67" t="s">
        <v>19</v>
      </c>
      <c r="M18" s="84" t="s">
        <v>26</v>
      </c>
      <c r="N18" s="80">
        <f aca="true" t="shared" si="6" ref="N18:X18">SUM(N19:N20)</f>
        <v>1846</v>
      </c>
      <c r="O18" s="69">
        <f t="shared" si="6"/>
        <v>18</v>
      </c>
      <c r="P18" s="80">
        <f t="shared" si="6"/>
        <v>6258</v>
      </c>
      <c r="Q18" s="69">
        <f t="shared" si="6"/>
        <v>13</v>
      </c>
      <c r="R18" s="69">
        <f t="shared" si="6"/>
        <v>966</v>
      </c>
      <c r="S18" s="69">
        <f t="shared" si="6"/>
        <v>10</v>
      </c>
      <c r="T18" s="80">
        <f t="shared" si="6"/>
        <v>4342</v>
      </c>
      <c r="U18" s="69">
        <f t="shared" si="6"/>
        <v>4</v>
      </c>
      <c r="V18" s="69">
        <f t="shared" si="6"/>
        <v>456</v>
      </c>
      <c r="W18" s="69">
        <f t="shared" si="6"/>
        <v>6</v>
      </c>
      <c r="X18" s="69">
        <f t="shared" si="6"/>
        <v>191</v>
      </c>
      <c r="Y18" s="85" t="s">
        <v>19</v>
      </c>
      <c r="Z18" s="69">
        <f>SUM(Z19:Z20)</f>
        <v>296</v>
      </c>
      <c r="AA18" s="69">
        <f>SUM(AA19:AA20)</f>
        <v>1</v>
      </c>
      <c r="AB18" s="69">
        <f>SUM(AB19:AB20)</f>
        <v>272</v>
      </c>
      <c r="AC18" s="69">
        <f>SUM(AC19:AC20)</f>
        <v>1</v>
      </c>
      <c r="AD18" s="86" t="s">
        <v>26</v>
      </c>
      <c r="AE18" s="72">
        <f aca="true" t="shared" si="7" ref="AE18:AS18">SUM(AE19:AE20)</f>
        <v>3564</v>
      </c>
      <c r="AF18" s="73">
        <f t="shared" si="7"/>
        <v>35</v>
      </c>
      <c r="AG18" s="72">
        <f t="shared" si="7"/>
        <v>11063</v>
      </c>
      <c r="AH18" s="73">
        <f t="shared" si="7"/>
        <v>18</v>
      </c>
      <c r="AI18" s="72">
        <f t="shared" si="7"/>
        <v>2010</v>
      </c>
      <c r="AJ18" s="73">
        <f t="shared" si="7"/>
        <v>19</v>
      </c>
      <c r="AK18" s="72">
        <f t="shared" si="7"/>
        <v>6327</v>
      </c>
      <c r="AL18" s="73">
        <f t="shared" si="7"/>
        <v>11</v>
      </c>
      <c r="AM18" s="72">
        <f t="shared" si="7"/>
        <v>1038</v>
      </c>
      <c r="AN18" s="73">
        <f t="shared" si="7"/>
        <v>12</v>
      </c>
      <c r="AO18" s="72">
        <f t="shared" si="7"/>
        <v>4605</v>
      </c>
      <c r="AP18" s="73">
        <f t="shared" si="7"/>
        <v>5</v>
      </c>
      <c r="AQ18" s="73">
        <f t="shared" si="7"/>
        <v>491</v>
      </c>
      <c r="AR18" s="73">
        <f t="shared" si="7"/>
        <v>5</v>
      </c>
      <c r="AS18" s="73">
        <f t="shared" si="7"/>
        <v>192</v>
      </c>
      <c r="AT18" s="83" t="s">
        <v>19</v>
      </c>
      <c r="AU18" s="73">
        <f aca="true" t="shared" si="8" ref="AU18:BF18">SUM(AU19:AU20)</f>
        <v>432</v>
      </c>
      <c r="AV18" s="73">
        <f t="shared" si="8"/>
        <v>4</v>
      </c>
      <c r="AW18" s="73">
        <f t="shared" si="8"/>
        <v>305</v>
      </c>
      <c r="AX18" s="73">
        <f t="shared" si="8"/>
        <v>14</v>
      </c>
      <c r="AY18" s="72">
        <f t="shared" si="8"/>
        <v>3971</v>
      </c>
      <c r="AZ18" s="73">
        <f t="shared" si="8"/>
        <v>40</v>
      </c>
      <c r="BA18" s="72">
        <f t="shared" si="8"/>
        <v>11429</v>
      </c>
      <c r="BB18" s="73">
        <f t="shared" si="8"/>
        <v>30</v>
      </c>
      <c r="BC18" s="73">
        <f t="shared" si="8"/>
        <v>-407</v>
      </c>
      <c r="BD18" s="73">
        <f t="shared" si="8"/>
        <v>-5</v>
      </c>
      <c r="BE18" s="73">
        <f t="shared" si="8"/>
        <v>-366</v>
      </c>
      <c r="BF18" s="73">
        <f t="shared" si="8"/>
        <v>-12</v>
      </c>
    </row>
    <row r="19" spans="1:58" s="3" customFormat="1" ht="22.5" customHeight="1">
      <c r="A19" s="73">
        <v>86</v>
      </c>
      <c r="B19" s="83" t="s">
        <v>19</v>
      </c>
      <c r="C19" s="73">
        <v>53</v>
      </c>
      <c r="D19" s="83" t="s">
        <v>19</v>
      </c>
      <c r="E19" s="73">
        <v>148</v>
      </c>
      <c r="F19" s="83" t="s">
        <v>19</v>
      </c>
      <c r="G19" s="73">
        <v>104</v>
      </c>
      <c r="H19" s="83" t="s">
        <v>19</v>
      </c>
      <c r="I19" s="73">
        <f>A19-E19</f>
        <v>-62</v>
      </c>
      <c r="J19" s="83" t="s">
        <v>19</v>
      </c>
      <c r="K19" s="73">
        <f>C19-G19</f>
        <v>-51</v>
      </c>
      <c r="L19" s="67" t="s">
        <v>19</v>
      </c>
      <c r="M19" s="68" t="s">
        <v>22</v>
      </c>
      <c r="N19" s="80">
        <v>1846</v>
      </c>
      <c r="O19" s="69">
        <v>18</v>
      </c>
      <c r="P19" s="80">
        <v>6258</v>
      </c>
      <c r="Q19" s="69">
        <v>13</v>
      </c>
      <c r="R19" s="69">
        <v>966</v>
      </c>
      <c r="S19" s="69">
        <v>10</v>
      </c>
      <c r="T19" s="80">
        <v>4342</v>
      </c>
      <c r="U19" s="69">
        <v>4</v>
      </c>
      <c r="V19" s="69">
        <v>456</v>
      </c>
      <c r="W19" s="69">
        <v>6</v>
      </c>
      <c r="X19" s="69">
        <v>191</v>
      </c>
      <c r="Y19" s="85" t="s">
        <v>19</v>
      </c>
      <c r="Z19" s="69">
        <v>296</v>
      </c>
      <c r="AA19" s="69">
        <v>1</v>
      </c>
      <c r="AB19" s="69">
        <v>272</v>
      </c>
      <c r="AC19" s="69">
        <v>1</v>
      </c>
      <c r="AD19" s="71" t="s">
        <v>22</v>
      </c>
      <c r="AE19" s="72">
        <f>SUM(N19,R19,V19,Z19)</f>
        <v>3564</v>
      </c>
      <c r="AF19" s="73">
        <f>SUM(O19,S19,W19,AA19)</f>
        <v>35</v>
      </c>
      <c r="AG19" s="72">
        <f>SUM(P19,T19,X19,AB19)</f>
        <v>11063</v>
      </c>
      <c r="AH19" s="73">
        <f>SUM(Q19,U19,Y19,AC19)</f>
        <v>18</v>
      </c>
      <c r="AI19" s="72">
        <v>2010</v>
      </c>
      <c r="AJ19" s="73">
        <v>19</v>
      </c>
      <c r="AK19" s="72">
        <v>6327</v>
      </c>
      <c r="AL19" s="73">
        <v>11</v>
      </c>
      <c r="AM19" s="72">
        <v>1038</v>
      </c>
      <c r="AN19" s="73">
        <v>12</v>
      </c>
      <c r="AO19" s="72">
        <v>4605</v>
      </c>
      <c r="AP19" s="73">
        <v>5</v>
      </c>
      <c r="AQ19" s="73">
        <v>491</v>
      </c>
      <c r="AR19" s="73">
        <v>5</v>
      </c>
      <c r="AS19" s="73">
        <v>192</v>
      </c>
      <c r="AT19" s="83" t="s">
        <v>19</v>
      </c>
      <c r="AU19" s="73">
        <v>432</v>
      </c>
      <c r="AV19" s="73">
        <v>4</v>
      </c>
      <c r="AW19" s="73">
        <v>305</v>
      </c>
      <c r="AX19" s="73">
        <v>14</v>
      </c>
      <c r="AY19" s="72">
        <f t="shared" si="4"/>
        <v>3971</v>
      </c>
      <c r="AZ19" s="72">
        <f>SUM(AJ19,AN19,AR19,AV19)</f>
        <v>40</v>
      </c>
      <c r="BA19" s="72">
        <f>SUM(AK19,AO19,AS19,AW19)</f>
        <v>11429</v>
      </c>
      <c r="BB19" s="73">
        <v>30</v>
      </c>
      <c r="BC19" s="73">
        <f t="shared" si="5"/>
        <v>-407</v>
      </c>
      <c r="BD19" s="73">
        <f>AF19-AZ19</f>
        <v>-5</v>
      </c>
      <c r="BE19" s="73">
        <f>AG19-BA19</f>
        <v>-366</v>
      </c>
      <c r="BF19" s="73">
        <f>AH19-BB19</f>
        <v>-12</v>
      </c>
    </row>
    <row r="20" spans="1:58" s="3" customFormat="1" ht="22.5" customHeight="1">
      <c r="A20" s="74" t="s">
        <v>19</v>
      </c>
      <c r="B20" s="74" t="s">
        <v>19</v>
      </c>
      <c r="C20" s="74" t="s">
        <v>19</v>
      </c>
      <c r="D20" s="74" t="s">
        <v>19</v>
      </c>
      <c r="E20" s="74" t="s">
        <v>19</v>
      </c>
      <c r="F20" s="74" t="s">
        <v>19</v>
      </c>
      <c r="G20" s="74" t="s">
        <v>19</v>
      </c>
      <c r="H20" s="74" t="s">
        <v>19</v>
      </c>
      <c r="I20" s="67" t="s">
        <v>19</v>
      </c>
      <c r="J20" s="67" t="s">
        <v>19</v>
      </c>
      <c r="K20" s="67" t="s">
        <v>19</v>
      </c>
      <c r="L20" s="67" t="s">
        <v>19</v>
      </c>
      <c r="M20" s="68" t="s">
        <v>23</v>
      </c>
      <c r="N20" s="85" t="s">
        <v>19</v>
      </c>
      <c r="O20" s="85" t="s">
        <v>19</v>
      </c>
      <c r="P20" s="85" t="s">
        <v>19</v>
      </c>
      <c r="Q20" s="85" t="s">
        <v>19</v>
      </c>
      <c r="R20" s="85" t="s">
        <v>19</v>
      </c>
      <c r="S20" s="85" t="s">
        <v>19</v>
      </c>
      <c r="T20" s="85" t="s">
        <v>19</v>
      </c>
      <c r="U20" s="85" t="s">
        <v>19</v>
      </c>
      <c r="V20" s="85" t="s">
        <v>19</v>
      </c>
      <c r="W20" s="85" t="s">
        <v>19</v>
      </c>
      <c r="X20" s="85" t="s">
        <v>19</v>
      </c>
      <c r="Y20" s="85" t="s">
        <v>19</v>
      </c>
      <c r="Z20" s="85" t="s">
        <v>19</v>
      </c>
      <c r="AA20" s="85" t="s">
        <v>19</v>
      </c>
      <c r="AB20" s="85" t="s">
        <v>19</v>
      </c>
      <c r="AC20" s="85" t="s">
        <v>19</v>
      </c>
      <c r="AD20" s="71" t="s">
        <v>23</v>
      </c>
      <c r="AE20" s="83" t="s">
        <v>19</v>
      </c>
      <c r="AF20" s="83" t="s">
        <v>19</v>
      </c>
      <c r="AG20" s="83" t="s">
        <v>19</v>
      </c>
      <c r="AH20" s="83" t="s">
        <v>19</v>
      </c>
      <c r="AI20" s="83" t="s">
        <v>19</v>
      </c>
      <c r="AJ20" s="83" t="s">
        <v>19</v>
      </c>
      <c r="AK20" s="83" t="s">
        <v>19</v>
      </c>
      <c r="AL20" s="83" t="s">
        <v>19</v>
      </c>
      <c r="AM20" s="83" t="s">
        <v>19</v>
      </c>
      <c r="AN20" s="83" t="s">
        <v>19</v>
      </c>
      <c r="AO20" s="83" t="s">
        <v>19</v>
      </c>
      <c r="AP20" s="83" t="s">
        <v>19</v>
      </c>
      <c r="AQ20" s="83" t="s">
        <v>19</v>
      </c>
      <c r="AR20" s="83" t="s">
        <v>19</v>
      </c>
      <c r="AS20" s="83" t="s">
        <v>19</v>
      </c>
      <c r="AT20" s="83" t="s">
        <v>19</v>
      </c>
      <c r="AU20" s="83" t="s">
        <v>19</v>
      </c>
      <c r="AV20" s="83" t="s">
        <v>19</v>
      </c>
      <c r="AW20" s="83" t="s">
        <v>19</v>
      </c>
      <c r="AX20" s="83" t="s">
        <v>19</v>
      </c>
      <c r="AY20" s="83" t="s">
        <v>19</v>
      </c>
      <c r="AZ20" s="83" t="s">
        <v>19</v>
      </c>
      <c r="BA20" s="83" t="s">
        <v>19</v>
      </c>
      <c r="BB20" s="83" t="s">
        <v>19</v>
      </c>
      <c r="BC20" s="83" t="s">
        <v>19</v>
      </c>
      <c r="BD20" s="83" t="s">
        <v>19</v>
      </c>
      <c r="BE20" s="83" t="s">
        <v>19</v>
      </c>
      <c r="BF20" s="83" t="s">
        <v>19</v>
      </c>
    </row>
    <row r="21" spans="1:58" s="3" customFormat="1" ht="22.5" customHeight="1">
      <c r="A21" s="72">
        <f>SUM(A22:A23)</f>
        <v>2086</v>
      </c>
      <c r="B21" s="67" t="s">
        <v>19</v>
      </c>
      <c r="C21" s="72">
        <f>SUM(C22:C23)</f>
        <v>2052</v>
      </c>
      <c r="D21" s="67" t="s">
        <v>19</v>
      </c>
      <c r="E21" s="72">
        <f>SUM(E22:E23)</f>
        <v>2367</v>
      </c>
      <c r="F21" s="67" t="s">
        <v>19</v>
      </c>
      <c r="G21" s="72">
        <f>SUM(G22:G23)</f>
        <v>2189</v>
      </c>
      <c r="H21" s="67" t="s">
        <v>19</v>
      </c>
      <c r="I21" s="73">
        <f>SUM(I22:I23)</f>
        <v>-281</v>
      </c>
      <c r="J21" s="67" t="s">
        <v>19</v>
      </c>
      <c r="K21" s="73">
        <f>SUM(K22:K23)</f>
        <v>-137</v>
      </c>
      <c r="L21" s="67" t="s">
        <v>19</v>
      </c>
      <c r="M21" s="68" t="s">
        <v>27</v>
      </c>
      <c r="N21" s="80">
        <f>SUM(N22:N23)</f>
        <v>8408</v>
      </c>
      <c r="O21" s="70" t="s">
        <v>19</v>
      </c>
      <c r="P21" s="80">
        <f>SUM(P22:P23)</f>
        <v>10540</v>
      </c>
      <c r="Q21" s="70" t="s">
        <v>19</v>
      </c>
      <c r="R21" s="80">
        <f>SUM(R22:R23)</f>
        <v>1180</v>
      </c>
      <c r="S21" s="70" t="s">
        <v>19</v>
      </c>
      <c r="T21" s="80">
        <f>SUM(T22:T23)</f>
        <v>1431</v>
      </c>
      <c r="U21" s="70" t="s">
        <v>19</v>
      </c>
      <c r="V21" s="69">
        <f>SUM(V22:V23)</f>
        <v>538</v>
      </c>
      <c r="W21" s="70" t="s">
        <v>19</v>
      </c>
      <c r="X21" s="69">
        <f>SUM(X22:X23)</f>
        <v>121</v>
      </c>
      <c r="Y21" s="70" t="s">
        <v>19</v>
      </c>
      <c r="Z21" s="69">
        <f>SUM(Z22:Z23)</f>
        <v>235</v>
      </c>
      <c r="AA21" s="70" t="s">
        <v>19</v>
      </c>
      <c r="AB21" s="69">
        <f>SUM(AB22:AB23)</f>
        <v>38</v>
      </c>
      <c r="AC21" s="70" t="s">
        <v>19</v>
      </c>
      <c r="AD21" s="71" t="s">
        <v>27</v>
      </c>
      <c r="AE21" s="72">
        <f>SUM(AE22:AE23)</f>
        <v>10361</v>
      </c>
      <c r="AF21" s="67" t="s">
        <v>19</v>
      </c>
      <c r="AG21" s="72">
        <f>SUM(AG22:AG23)</f>
        <v>12130</v>
      </c>
      <c r="AH21" s="67" t="s">
        <v>19</v>
      </c>
      <c r="AI21" s="72">
        <f>SUM(AI22:AI23)</f>
        <v>8745</v>
      </c>
      <c r="AJ21" s="67" t="s">
        <v>19</v>
      </c>
      <c r="AK21" s="72">
        <f>SUM(AK22:AK23)</f>
        <v>11006</v>
      </c>
      <c r="AL21" s="67" t="s">
        <v>19</v>
      </c>
      <c r="AM21" s="72">
        <f>SUM(AM22:AM23)</f>
        <v>1489</v>
      </c>
      <c r="AN21" s="67" t="s">
        <v>19</v>
      </c>
      <c r="AO21" s="72">
        <f>SUM(AO22:AO23)</f>
        <v>1620</v>
      </c>
      <c r="AP21" s="67" t="s">
        <v>19</v>
      </c>
      <c r="AQ21" s="73">
        <f>SUM(AQ22:AQ23)</f>
        <v>568</v>
      </c>
      <c r="AR21" s="67" t="s">
        <v>19</v>
      </c>
      <c r="AS21" s="73">
        <f>SUM(AS22:AS23)</f>
        <v>136</v>
      </c>
      <c r="AT21" s="67" t="s">
        <v>19</v>
      </c>
      <c r="AU21" s="73">
        <f>SUM(AU22:AU23)</f>
        <v>259</v>
      </c>
      <c r="AV21" s="67" t="s">
        <v>19</v>
      </c>
      <c r="AW21" s="73">
        <f>SUM(AW22:AW23)</f>
        <v>37</v>
      </c>
      <c r="AX21" s="67" t="s">
        <v>19</v>
      </c>
      <c r="AY21" s="72">
        <f>SUM(AY22:AY23)</f>
        <v>11061</v>
      </c>
      <c r="AZ21" s="67" t="s">
        <v>19</v>
      </c>
      <c r="BA21" s="72">
        <f>SUM(BA22:BA23)</f>
        <v>12799</v>
      </c>
      <c r="BB21" s="67" t="s">
        <v>19</v>
      </c>
      <c r="BC21" s="73">
        <f>SUM(BC22:BC23)</f>
        <v>-700</v>
      </c>
      <c r="BD21" s="67" t="s">
        <v>19</v>
      </c>
      <c r="BE21" s="73">
        <f>SUM(BE22:BE23)</f>
        <v>-669</v>
      </c>
      <c r="BF21" s="67" t="s">
        <v>19</v>
      </c>
    </row>
    <row r="22" spans="1:58" s="3" customFormat="1" ht="22.5" customHeight="1">
      <c r="A22" s="82">
        <v>2086</v>
      </c>
      <c r="B22" s="74" t="s">
        <v>19</v>
      </c>
      <c r="C22" s="82">
        <v>2052</v>
      </c>
      <c r="D22" s="74" t="s">
        <v>19</v>
      </c>
      <c r="E22" s="82">
        <v>2367</v>
      </c>
      <c r="F22" s="74" t="s">
        <v>19</v>
      </c>
      <c r="G22" s="82">
        <v>2189</v>
      </c>
      <c r="H22" s="74" t="s">
        <v>19</v>
      </c>
      <c r="I22" s="73">
        <f>A22-E22</f>
        <v>-281</v>
      </c>
      <c r="J22" s="67" t="s">
        <v>19</v>
      </c>
      <c r="K22" s="73">
        <f>C22-G22</f>
        <v>-137</v>
      </c>
      <c r="L22" s="67" t="s">
        <v>19</v>
      </c>
      <c r="M22" s="68" t="s">
        <v>22</v>
      </c>
      <c r="N22" s="81">
        <v>8408</v>
      </c>
      <c r="O22" s="76" t="s">
        <v>19</v>
      </c>
      <c r="P22" s="81">
        <v>10540</v>
      </c>
      <c r="Q22" s="76" t="s">
        <v>19</v>
      </c>
      <c r="R22" s="81">
        <v>1180</v>
      </c>
      <c r="S22" s="76" t="s">
        <v>19</v>
      </c>
      <c r="T22" s="81">
        <v>1431</v>
      </c>
      <c r="U22" s="76" t="s">
        <v>19</v>
      </c>
      <c r="V22" s="75">
        <v>537</v>
      </c>
      <c r="W22" s="76" t="s">
        <v>19</v>
      </c>
      <c r="X22" s="75">
        <v>121</v>
      </c>
      <c r="Y22" s="76" t="s">
        <v>19</v>
      </c>
      <c r="Z22" s="75">
        <v>235</v>
      </c>
      <c r="AA22" s="76" t="s">
        <v>19</v>
      </c>
      <c r="AB22" s="75">
        <v>38</v>
      </c>
      <c r="AC22" s="76" t="s">
        <v>19</v>
      </c>
      <c r="AD22" s="71" t="s">
        <v>22</v>
      </c>
      <c r="AE22" s="72">
        <f>SUM(N22,R22,V22,Z22)</f>
        <v>10360</v>
      </c>
      <c r="AF22" s="67" t="s">
        <v>19</v>
      </c>
      <c r="AG22" s="72">
        <f>SUM(P22,T22,X22,AB22)</f>
        <v>12130</v>
      </c>
      <c r="AH22" s="67" t="s">
        <v>19</v>
      </c>
      <c r="AI22" s="82">
        <v>8745</v>
      </c>
      <c r="AJ22" s="74" t="s">
        <v>19</v>
      </c>
      <c r="AK22" s="82">
        <v>11006</v>
      </c>
      <c r="AL22" s="74" t="s">
        <v>19</v>
      </c>
      <c r="AM22" s="82">
        <v>1489</v>
      </c>
      <c r="AN22" s="74" t="s">
        <v>19</v>
      </c>
      <c r="AO22" s="82">
        <v>1620</v>
      </c>
      <c r="AP22" s="74" t="s">
        <v>19</v>
      </c>
      <c r="AQ22" s="77">
        <v>567</v>
      </c>
      <c r="AR22" s="74" t="s">
        <v>19</v>
      </c>
      <c r="AS22" s="77">
        <v>136</v>
      </c>
      <c r="AT22" s="74" t="s">
        <v>19</v>
      </c>
      <c r="AU22" s="77">
        <v>259</v>
      </c>
      <c r="AV22" s="74" t="s">
        <v>19</v>
      </c>
      <c r="AW22" s="77">
        <v>37</v>
      </c>
      <c r="AX22" s="74" t="s">
        <v>19</v>
      </c>
      <c r="AY22" s="72">
        <f>SUM(AI22,AM22,AQ22,AU22)</f>
        <v>11060</v>
      </c>
      <c r="AZ22" s="67" t="s">
        <v>19</v>
      </c>
      <c r="BA22" s="72">
        <f>SUM(AK22,AO22,AS22,AW22)</f>
        <v>12799</v>
      </c>
      <c r="BB22" s="67" t="s">
        <v>19</v>
      </c>
      <c r="BC22" s="73">
        <f>AE22-AY22</f>
        <v>-700</v>
      </c>
      <c r="BD22" s="67" t="s">
        <v>19</v>
      </c>
      <c r="BE22" s="73">
        <f>AG22-BA22</f>
        <v>-669</v>
      </c>
      <c r="BF22" s="67" t="s">
        <v>19</v>
      </c>
    </row>
    <row r="23" spans="1:58" s="3" customFormat="1" ht="22.5" customHeight="1">
      <c r="A23" s="74" t="s">
        <v>19</v>
      </c>
      <c r="B23" s="74" t="s">
        <v>19</v>
      </c>
      <c r="C23" s="74" t="s">
        <v>19</v>
      </c>
      <c r="D23" s="74" t="s">
        <v>19</v>
      </c>
      <c r="E23" s="74" t="s">
        <v>19</v>
      </c>
      <c r="F23" s="74" t="s">
        <v>19</v>
      </c>
      <c r="G23" s="74" t="s">
        <v>19</v>
      </c>
      <c r="H23" s="74" t="s">
        <v>19</v>
      </c>
      <c r="I23" s="67" t="s">
        <v>19</v>
      </c>
      <c r="J23" s="67" t="s">
        <v>19</v>
      </c>
      <c r="K23" s="67" t="s">
        <v>19</v>
      </c>
      <c r="L23" s="67" t="s">
        <v>19</v>
      </c>
      <c r="M23" s="68" t="s">
        <v>23</v>
      </c>
      <c r="N23" s="76" t="s">
        <v>19</v>
      </c>
      <c r="O23" s="76" t="s">
        <v>19</v>
      </c>
      <c r="P23" s="76" t="s">
        <v>19</v>
      </c>
      <c r="Q23" s="76" t="s">
        <v>19</v>
      </c>
      <c r="R23" s="76" t="s">
        <v>19</v>
      </c>
      <c r="S23" s="76" t="s">
        <v>19</v>
      </c>
      <c r="T23" s="76" t="s">
        <v>19</v>
      </c>
      <c r="U23" s="76" t="s">
        <v>19</v>
      </c>
      <c r="V23" s="75">
        <v>1</v>
      </c>
      <c r="W23" s="76" t="s">
        <v>19</v>
      </c>
      <c r="X23" s="76" t="s">
        <v>19</v>
      </c>
      <c r="Y23" s="76" t="s">
        <v>19</v>
      </c>
      <c r="Z23" s="76" t="s">
        <v>19</v>
      </c>
      <c r="AA23" s="76" t="s">
        <v>19</v>
      </c>
      <c r="AB23" s="76" t="s">
        <v>19</v>
      </c>
      <c r="AC23" s="76" t="s">
        <v>19</v>
      </c>
      <c r="AD23" s="71" t="s">
        <v>23</v>
      </c>
      <c r="AE23" s="73">
        <f>SUM(N23,R23,V23,Z23)</f>
        <v>1</v>
      </c>
      <c r="AF23" s="67" t="s">
        <v>19</v>
      </c>
      <c r="AG23" s="67" t="s">
        <v>19</v>
      </c>
      <c r="AH23" s="67" t="s">
        <v>19</v>
      </c>
      <c r="AI23" s="74" t="s">
        <v>19</v>
      </c>
      <c r="AJ23" s="74" t="s">
        <v>19</v>
      </c>
      <c r="AK23" s="74" t="s">
        <v>19</v>
      </c>
      <c r="AL23" s="74" t="s">
        <v>19</v>
      </c>
      <c r="AM23" s="74" t="s">
        <v>19</v>
      </c>
      <c r="AN23" s="74" t="s">
        <v>19</v>
      </c>
      <c r="AO23" s="74" t="s">
        <v>19</v>
      </c>
      <c r="AP23" s="74" t="s">
        <v>19</v>
      </c>
      <c r="AQ23" s="77">
        <v>1</v>
      </c>
      <c r="AR23" s="74" t="s">
        <v>19</v>
      </c>
      <c r="AS23" s="74" t="s">
        <v>19</v>
      </c>
      <c r="AT23" s="74" t="s">
        <v>19</v>
      </c>
      <c r="AU23" s="74" t="s">
        <v>19</v>
      </c>
      <c r="AV23" s="74" t="s">
        <v>19</v>
      </c>
      <c r="AW23" s="74" t="s">
        <v>19</v>
      </c>
      <c r="AX23" s="74" t="s">
        <v>19</v>
      </c>
      <c r="AY23" s="73">
        <f>SUM(AI23,AM23,AQ23,AU23)</f>
        <v>1</v>
      </c>
      <c r="AZ23" s="67" t="s">
        <v>19</v>
      </c>
      <c r="BA23" s="67" t="s">
        <v>19</v>
      </c>
      <c r="BB23" s="67" t="s">
        <v>19</v>
      </c>
      <c r="BC23" s="67" t="s">
        <v>19</v>
      </c>
      <c r="BD23" s="67" t="s">
        <v>19</v>
      </c>
      <c r="BE23" s="67" t="s">
        <v>19</v>
      </c>
      <c r="BF23" s="67" t="s">
        <v>19</v>
      </c>
    </row>
    <row r="24" spans="1:58" s="3" customFormat="1" ht="22.5" customHeight="1">
      <c r="A24" s="87" t="s">
        <v>19</v>
      </c>
      <c r="B24" s="67" t="s">
        <v>19</v>
      </c>
      <c r="C24" s="73">
        <v>1</v>
      </c>
      <c r="D24" s="67" t="s">
        <v>19</v>
      </c>
      <c r="E24" s="67" t="s">
        <v>19</v>
      </c>
      <c r="F24" s="67" t="s">
        <v>19</v>
      </c>
      <c r="G24" s="67" t="s">
        <v>19</v>
      </c>
      <c r="H24" s="67" t="s">
        <v>19</v>
      </c>
      <c r="I24" s="87" t="s">
        <v>19</v>
      </c>
      <c r="J24" s="67" t="s">
        <v>19</v>
      </c>
      <c r="K24" s="73">
        <v>1</v>
      </c>
      <c r="L24" s="67" t="s">
        <v>19</v>
      </c>
      <c r="M24" s="68" t="s">
        <v>28</v>
      </c>
      <c r="N24" s="69">
        <f>SUM(N25:N26)</f>
        <v>921</v>
      </c>
      <c r="O24" s="69">
        <f>SUM(O25:O26)</f>
        <v>53</v>
      </c>
      <c r="P24" s="80">
        <f>SUM(P25:P26)</f>
        <v>1843</v>
      </c>
      <c r="Q24" s="70" t="s">
        <v>19</v>
      </c>
      <c r="R24" s="69">
        <f>SUM(R25:R26)</f>
        <v>66</v>
      </c>
      <c r="S24" s="70" t="s">
        <v>19</v>
      </c>
      <c r="T24" s="69">
        <f>SUM(T25:T26)</f>
        <v>14</v>
      </c>
      <c r="U24" s="70" t="s">
        <v>19</v>
      </c>
      <c r="V24" s="69">
        <f>SUM(V25:V26)</f>
        <v>133</v>
      </c>
      <c r="W24" s="69">
        <v>1</v>
      </c>
      <c r="X24" s="69">
        <f>SUM(X25:X26)</f>
        <v>35</v>
      </c>
      <c r="Y24" s="70" t="s">
        <v>19</v>
      </c>
      <c r="Z24" s="69">
        <f>SUM(Z25:Z26)</f>
        <v>117</v>
      </c>
      <c r="AA24" s="69">
        <f>SUM(AA25:AA26)</f>
        <v>7</v>
      </c>
      <c r="AB24" s="69">
        <f>SUM(AB25:AB26)</f>
        <v>21</v>
      </c>
      <c r="AC24" s="70" t="s">
        <v>19</v>
      </c>
      <c r="AD24" s="71" t="s">
        <v>28</v>
      </c>
      <c r="AE24" s="72">
        <f>SUM(AE25:AE26)</f>
        <v>1237</v>
      </c>
      <c r="AF24" s="73">
        <f>SUM(AF25:AF26)</f>
        <v>61</v>
      </c>
      <c r="AG24" s="72">
        <f>SUM(AG25:AG26)</f>
        <v>1913</v>
      </c>
      <c r="AH24" s="67" t="s">
        <v>19</v>
      </c>
      <c r="AI24" s="73">
        <f>SUM(AI25:AI26)</f>
        <v>971</v>
      </c>
      <c r="AJ24" s="73">
        <f>SUM(AJ25:AJ26)</f>
        <v>79</v>
      </c>
      <c r="AK24" s="72">
        <f>SUM(AK25:AK26)</f>
        <v>1903</v>
      </c>
      <c r="AL24" s="73">
        <f>SUM(AL25:AL26)</f>
        <v>3</v>
      </c>
      <c r="AM24" s="73">
        <f>SUM(AM25:AM26)</f>
        <v>66</v>
      </c>
      <c r="AN24" s="67" t="s">
        <v>19</v>
      </c>
      <c r="AO24" s="73">
        <f>SUM(AO25:AO26)</f>
        <v>14</v>
      </c>
      <c r="AP24" s="67" t="s">
        <v>19</v>
      </c>
      <c r="AQ24" s="73">
        <f>SUM(AQ25:AQ26)</f>
        <v>137</v>
      </c>
      <c r="AR24" s="73">
        <f>SUM(AR25:AR26)</f>
        <v>1</v>
      </c>
      <c r="AS24" s="73">
        <f>SUM(AS25:AS26)</f>
        <v>40</v>
      </c>
      <c r="AT24" s="67" t="s">
        <v>19</v>
      </c>
      <c r="AU24" s="73">
        <f>SUM(AU25:AU26)</f>
        <v>132</v>
      </c>
      <c r="AV24" s="73">
        <f>SUM(AV25:AV26)</f>
        <v>20</v>
      </c>
      <c r="AW24" s="73">
        <f>SUM(AW25:AW26)</f>
        <v>18</v>
      </c>
      <c r="AX24" s="67" t="s">
        <v>19</v>
      </c>
      <c r="AY24" s="72">
        <f aca="true" t="shared" si="9" ref="AY24:BF24">SUM(AY25:AY26)</f>
        <v>1306</v>
      </c>
      <c r="AZ24" s="73">
        <f t="shared" si="9"/>
        <v>100</v>
      </c>
      <c r="BA24" s="72">
        <f t="shared" si="9"/>
        <v>1975</v>
      </c>
      <c r="BB24" s="73">
        <f t="shared" si="9"/>
        <v>3</v>
      </c>
      <c r="BC24" s="73">
        <f t="shared" si="9"/>
        <v>-69</v>
      </c>
      <c r="BD24" s="73">
        <f t="shared" si="9"/>
        <v>-39</v>
      </c>
      <c r="BE24" s="73">
        <f t="shared" si="9"/>
        <v>-62</v>
      </c>
      <c r="BF24" s="73">
        <f t="shared" si="9"/>
        <v>-3</v>
      </c>
    </row>
    <row r="25" spans="1:58" s="3" customFormat="1" ht="22.5" customHeight="1">
      <c r="A25" s="88" t="s">
        <v>19</v>
      </c>
      <c r="B25" s="74" t="s">
        <v>19</v>
      </c>
      <c r="C25" s="77">
        <v>1</v>
      </c>
      <c r="D25" s="74" t="s">
        <v>19</v>
      </c>
      <c r="E25" s="74" t="s">
        <v>19</v>
      </c>
      <c r="F25" s="74" t="s">
        <v>19</v>
      </c>
      <c r="G25" s="74" t="s">
        <v>19</v>
      </c>
      <c r="H25" s="74" t="s">
        <v>19</v>
      </c>
      <c r="I25" s="87" t="s">
        <v>19</v>
      </c>
      <c r="J25" s="67" t="s">
        <v>19</v>
      </c>
      <c r="K25" s="73">
        <v>1</v>
      </c>
      <c r="L25" s="67" t="s">
        <v>19</v>
      </c>
      <c r="M25" s="68" t="s">
        <v>22</v>
      </c>
      <c r="N25" s="75">
        <v>915</v>
      </c>
      <c r="O25" s="75">
        <v>53</v>
      </c>
      <c r="P25" s="81">
        <v>1842</v>
      </c>
      <c r="Q25" s="76" t="s">
        <v>19</v>
      </c>
      <c r="R25" s="75">
        <v>66</v>
      </c>
      <c r="S25" s="76" t="s">
        <v>19</v>
      </c>
      <c r="T25" s="75">
        <v>14</v>
      </c>
      <c r="U25" s="76" t="s">
        <v>19</v>
      </c>
      <c r="V25" s="75">
        <v>133</v>
      </c>
      <c r="W25" s="75">
        <v>1</v>
      </c>
      <c r="X25" s="75">
        <v>35</v>
      </c>
      <c r="Y25" s="76" t="s">
        <v>19</v>
      </c>
      <c r="Z25" s="75">
        <v>117</v>
      </c>
      <c r="AA25" s="75">
        <v>7</v>
      </c>
      <c r="AB25" s="75">
        <v>21</v>
      </c>
      <c r="AC25" s="76" t="s">
        <v>19</v>
      </c>
      <c r="AD25" s="71" t="s">
        <v>22</v>
      </c>
      <c r="AE25" s="72">
        <f>SUM(N25,R25,V25,Z25)</f>
        <v>1231</v>
      </c>
      <c r="AF25" s="73">
        <f>SUM(O25,S25,W25,AA25)</f>
        <v>61</v>
      </c>
      <c r="AG25" s="72">
        <f>SUM(P25,T25,X25,AB25)</f>
        <v>1912</v>
      </c>
      <c r="AH25" s="67" t="s">
        <v>19</v>
      </c>
      <c r="AI25" s="77">
        <v>934</v>
      </c>
      <c r="AJ25" s="77">
        <v>76</v>
      </c>
      <c r="AK25" s="82">
        <v>1903</v>
      </c>
      <c r="AL25" s="77">
        <v>3</v>
      </c>
      <c r="AM25" s="77">
        <v>65</v>
      </c>
      <c r="AN25" s="74" t="s">
        <v>19</v>
      </c>
      <c r="AO25" s="77">
        <v>14</v>
      </c>
      <c r="AP25" s="74" t="s">
        <v>19</v>
      </c>
      <c r="AQ25" s="77">
        <v>136</v>
      </c>
      <c r="AR25" s="77">
        <v>1</v>
      </c>
      <c r="AS25" s="77">
        <v>40</v>
      </c>
      <c r="AT25" s="74" t="s">
        <v>19</v>
      </c>
      <c r="AU25" s="77">
        <v>132</v>
      </c>
      <c r="AV25" s="77">
        <v>20</v>
      </c>
      <c r="AW25" s="77">
        <v>18</v>
      </c>
      <c r="AX25" s="74" t="s">
        <v>19</v>
      </c>
      <c r="AY25" s="72">
        <f>SUM(AI25,AM25,AQ25,AU25)</f>
        <v>1267</v>
      </c>
      <c r="AZ25" s="73">
        <f>SUM(AJ25,AN25,AR25,AV25)</f>
        <v>97</v>
      </c>
      <c r="BA25" s="72">
        <f>SUM(AK25,AO25,AS25,AW25)</f>
        <v>1975</v>
      </c>
      <c r="BB25" s="73">
        <f>SUM(AL25,AP25,AT25,AX25)</f>
        <v>3</v>
      </c>
      <c r="BC25" s="73">
        <f aca="true" t="shared" si="10" ref="BC25:BE26">AE25-AY25</f>
        <v>-36</v>
      </c>
      <c r="BD25" s="73">
        <f t="shared" si="10"/>
        <v>-36</v>
      </c>
      <c r="BE25" s="73">
        <f t="shared" si="10"/>
        <v>-63</v>
      </c>
      <c r="BF25" s="73">
        <f>0-BB25</f>
        <v>-3</v>
      </c>
    </row>
    <row r="26" spans="1:58" s="3" customFormat="1" ht="22.5" customHeight="1">
      <c r="A26" s="74" t="s">
        <v>19</v>
      </c>
      <c r="B26" s="74" t="s">
        <v>19</v>
      </c>
      <c r="C26" s="74" t="s">
        <v>19</v>
      </c>
      <c r="D26" s="74" t="s">
        <v>19</v>
      </c>
      <c r="E26" s="74" t="s">
        <v>19</v>
      </c>
      <c r="F26" s="74" t="s">
        <v>19</v>
      </c>
      <c r="G26" s="74" t="s">
        <v>19</v>
      </c>
      <c r="H26" s="74" t="s">
        <v>19</v>
      </c>
      <c r="I26" s="67" t="s">
        <v>19</v>
      </c>
      <c r="J26" s="67" t="s">
        <v>19</v>
      </c>
      <c r="K26" s="67" t="s">
        <v>19</v>
      </c>
      <c r="L26" s="67" t="s">
        <v>19</v>
      </c>
      <c r="M26" s="68" t="s">
        <v>23</v>
      </c>
      <c r="N26" s="75">
        <v>6</v>
      </c>
      <c r="O26" s="76" t="s">
        <v>19</v>
      </c>
      <c r="P26" s="75">
        <v>1</v>
      </c>
      <c r="Q26" s="76" t="s">
        <v>19</v>
      </c>
      <c r="R26" s="89" t="s">
        <v>19</v>
      </c>
      <c r="S26" s="76" t="s">
        <v>19</v>
      </c>
      <c r="T26" s="76" t="s">
        <v>19</v>
      </c>
      <c r="U26" s="76" t="s">
        <v>19</v>
      </c>
      <c r="V26" s="89" t="s">
        <v>19</v>
      </c>
      <c r="W26" s="76" t="s">
        <v>19</v>
      </c>
      <c r="X26" s="76" t="s">
        <v>19</v>
      </c>
      <c r="Y26" s="76" t="s">
        <v>19</v>
      </c>
      <c r="Z26" s="76" t="s">
        <v>19</v>
      </c>
      <c r="AA26" s="76" t="s">
        <v>19</v>
      </c>
      <c r="AB26" s="76" t="s">
        <v>19</v>
      </c>
      <c r="AC26" s="76" t="s">
        <v>19</v>
      </c>
      <c r="AD26" s="71" t="s">
        <v>23</v>
      </c>
      <c r="AE26" s="73">
        <f>SUM(N26,R26,V26,Z26)</f>
        <v>6</v>
      </c>
      <c r="AF26" s="67" t="s">
        <v>19</v>
      </c>
      <c r="AG26" s="73">
        <f>SUM(P26,T26,X26,AB26)</f>
        <v>1</v>
      </c>
      <c r="AH26" s="67" t="s">
        <v>19</v>
      </c>
      <c r="AI26" s="77">
        <v>37</v>
      </c>
      <c r="AJ26" s="77">
        <v>3</v>
      </c>
      <c r="AK26" s="74" t="s">
        <v>19</v>
      </c>
      <c r="AL26" s="74" t="s">
        <v>19</v>
      </c>
      <c r="AM26" s="77">
        <v>1</v>
      </c>
      <c r="AN26" s="74" t="s">
        <v>19</v>
      </c>
      <c r="AO26" s="74" t="s">
        <v>19</v>
      </c>
      <c r="AP26" s="74" t="s">
        <v>19</v>
      </c>
      <c r="AQ26" s="77">
        <v>1</v>
      </c>
      <c r="AR26" s="74" t="s">
        <v>19</v>
      </c>
      <c r="AS26" s="74" t="s">
        <v>19</v>
      </c>
      <c r="AT26" s="74" t="s">
        <v>19</v>
      </c>
      <c r="AU26" s="74" t="s">
        <v>19</v>
      </c>
      <c r="AV26" s="74" t="s">
        <v>19</v>
      </c>
      <c r="AW26" s="74" t="s">
        <v>19</v>
      </c>
      <c r="AX26" s="74" t="s">
        <v>19</v>
      </c>
      <c r="AY26" s="73">
        <f>SUM(AI26,AM26,AQ26,AU26)</f>
        <v>39</v>
      </c>
      <c r="AZ26" s="73">
        <f>SUM(AJ26,AN26,AR26,AV26)</f>
        <v>3</v>
      </c>
      <c r="BA26" s="67" t="s">
        <v>19</v>
      </c>
      <c r="BB26" s="67" t="s">
        <v>19</v>
      </c>
      <c r="BC26" s="73">
        <f t="shared" si="10"/>
        <v>-33</v>
      </c>
      <c r="BD26" s="73">
        <f>0-3</f>
        <v>-3</v>
      </c>
      <c r="BE26" s="73">
        <f>AG26-0</f>
        <v>1</v>
      </c>
      <c r="BF26" s="67" t="s">
        <v>19</v>
      </c>
    </row>
    <row r="27" spans="1:58" s="3" customFormat="1" ht="22.5" customHeight="1">
      <c r="A27" s="67" t="s">
        <v>19</v>
      </c>
      <c r="B27" s="67" t="s">
        <v>19</v>
      </c>
      <c r="C27" s="67" t="s">
        <v>19</v>
      </c>
      <c r="D27" s="67" t="s">
        <v>19</v>
      </c>
      <c r="E27" s="67" t="s">
        <v>19</v>
      </c>
      <c r="F27" s="67" t="s">
        <v>19</v>
      </c>
      <c r="G27" s="67" t="s">
        <v>19</v>
      </c>
      <c r="H27" s="67" t="s">
        <v>19</v>
      </c>
      <c r="I27" s="67" t="s">
        <v>19</v>
      </c>
      <c r="J27" s="67" t="s">
        <v>19</v>
      </c>
      <c r="K27" s="67" t="s">
        <v>19</v>
      </c>
      <c r="L27" s="67" t="s">
        <v>19</v>
      </c>
      <c r="M27" s="84" t="s">
        <v>29</v>
      </c>
      <c r="N27" s="69">
        <f>SUM(N28:N29)</f>
        <v>861</v>
      </c>
      <c r="O27" s="69">
        <f>SUM(O28:O29)</f>
        <v>17</v>
      </c>
      <c r="P27" s="80">
        <f>SUM(P28:P29)</f>
        <v>2577</v>
      </c>
      <c r="Q27" s="70" t="s">
        <v>19</v>
      </c>
      <c r="R27" s="69">
        <f aca="true" t="shared" si="11" ref="R27:X27">SUM(R28:R29)</f>
        <v>427</v>
      </c>
      <c r="S27" s="69">
        <f t="shared" si="11"/>
        <v>7</v>
      </c>
      <c r="T27" s="80">
        <f t="shared" si="11"/>
        <v>1028</v>
      </c>
      <c r="U27" s="69">
        <f t="shared" si="11"/>
        <v>28</v>
      </c>
      <c r="V27" s="69">
        <f t="shared" si="11"/>
        <v>309</v>
      </c>
      <c r="W27" s="69">
        <f t="shared" si="11"/>
        <v>2</v>
      </c>
      <c r="X27" s="69">
        <f t="shared" si="11"/>
        <v>227</v>
      </c>
      <c r="Y27" s="70" t="s">
        <v>19</v>
      </c>
      <c r="Z27" s="69">
        <f>SUM(Z28:Z29)</f>
        <v>3</v>
      </c>
      <c r="AA27" s="70" t="s">
        <v>19</v>
      </c>
      <c r="AB27" s="69">
        <f>SUM(AB28:AB29)</f>
        <v>6</v>
      </c>
      <c r="AC27" s="70" t="s">
        <v>19</v>
      </c>
      <c r="AD27" s="86" t="s">
        <v>29</v>
      </c>
      <c r="AE27" s="72">
        <f aca="true" t="shared" si="12" ref="AE27:AS27">SUM(AE28:AE29)</f>
        <v>1600</v>
      </c>
      <c r="AF27" s="73">
        <f t="shared" si="12"/>
        <v>26</v>
      </c>
      <c r="AG27" s="72">
        <f t="shared" si="12"/>
        <v>3838</v>
      </c>
      <c r="AH27" s="73">
        <f t="shared" si="12"/>
        <v>28</v>
      </c>
      <c r="AI27" s="73">
        <f t="shared" si="12"/>
        <v>901</v>
      </c>
      <c r="AJ27" s="73">
        <f t="shared" si="12"/>
        <v>20</v>
      </c>
      <c r="AK27" s="72">
        <f t="shared" si="12"/>
        <v>2530</v>
      </c>
      <c r="AL27" s="67">
        <f t="shared" si="12"/>
        <v>0</v>
      </c>
      <c r="AM27" s="73">
        <f t="shared" si="12"/>
        <v>515</v>
      </c>
      <c r="AN27" s="73">
        <f t="shared" si="12"/>
        <v>5</v>
      </c>
      <c r="AO27" s="72">
        <f t="shared" si="12"/>
        <v>1114</v>
      </c>
      <c r="AP27" s="73">
        <f t="shared" si="12"/>
        <v>37</v>
      </c>
      <c r="AQ27" s="73">
        <f t="shared" si="12"/>
        <v>327</v>
      </c>
      <c r="AR27" s="73">
        <f t="shared" si="12"/>
        <v>3</v>
      </c>
      <c r="AS27" s="73">
        <f t="shared" si="12"/>
        <v>240</v>
      </c>
      <c r="AT27" s="67" t="s">
        <v>19</v>
      </c>
      <c r="AU27" s="73">
        <f>SUM(AU28:AU29)</f>
        <v>4</v>
      </c>
      <c r="AV27" s="67" t="s">
        <v>19</v>
      </c>
      <c r="AW27" s="73">
        <f>SUM(AW28:AW29)</f>
        <v>7</v>
      </c>
      <c r="AX27" s="67" t="s">
        <v>19</v>
      </c>
      <c r="AY27" s="72">
        <f aca="true" t="shared" si="13" ref="AY27:BF27">SUM(AY28:AY29)</f>
        <v>1747</v>
      </c>
      <c r="AZ27" s="73">
        <f t="shared" si="13"/>
        <v>28</v>
      </c>
      <c r="BA27" s="72">
        <f t="shared" si="13"/>
        <v>3891</v>
      </c>
      <c r="BB27" s="73">
        <f t="shared" si="13"/>
        <v>37</v>
      </c>
      <c r="BC27" s="73">
        <f t="shared" si="13"/>
        <v>-147</v>
      </c>
      <c r="BD27" s="73">
        <f t="shared" si="13"/>
        <v>-2</v>
      </c>
      <c r="BE27" s="73">
        <f t="shared" si="13"/>
        <v>-53</v>
      </c>
      <c r="BF27" s="73">
        <f t="shared" si="13"/>
        <v>-9</v>
      </c>
    </row>
    <row r="28" spans="1:58" s="3" customFormat="1" ht="22.5" customHeight="1">
      <c r="A28" s="74" t="s">
        <v>19</v>
      </c>
      <c r="B28" s="74" t="s">
        <v>19</v>
      </c>
      <c r="C28" s="74" t="s">
        <v>19</v>
      </c>
      <c r="D28" s="74" t="s">
        <v>19</v>
      </c>
      <c r="E28" s="74" t="s">
        <v>19</v>
      </c>
      <c r="F28" s="74" t="s">
        <v>19</v>
      </c>
      <c r="G28" s="74" t="s">
        <v>19</v>
      </c>
      <c r="H28" s="74" t="s">
        <v>19</v>
      </c>
      <c r="I28" s="67" t="s">
        <v>19</v>
      </c>
      <c r="J28" s="67" t="s">
        <v>19</v>
      </c>
      <c r="K28" s="67" t="s">
        <v>19</v>
      </c>
      <c r="L28" s="67" t="s">
        <v>19</v>
      </c>
      <c r="M28" s="68" t="s">
        <v>22</v>
      </c>
      <c r="N28" s="75">
        <v>861</v>
      </c>
      <c r="O28" s="75">
        <v>17</v>
      </c>
      <c r="P28" s="81">
        <v>2577</v>
      </c>
      <c r="Q28" s="76" t="s">
        <v>19</v>
      </c>
      <c r="R28" s="75">
        <v>427</v>
      </c>
      <c r="S28" s="75">
        <v>7</v>
      </c>
      <c r="T28" s="81">
        <v>1028</v>
      </c>
      <c r="U28" s="75">
        <v>28</v>
      </c>
      <c r="V28" s="75">
        <v>309</v>
      </c>
      <c r="W28" s="75">
        <v>2</v>
      </c>
      <c r="X28" s="75">
        <v>227</v>
      </c>
      <c r="Y28" s="76" t="s">
        <v>19</v>
      </c>
      <c r="Z28" s="75">
        <v>3</v>
      </c>
      <c r="AA28" s="76" t="s">
        <v>19</v>
      </c>
      <c r="AB28" s="75">
        <v>6</v>
      </c>
      <c r="AC28" s="76" t="s">
        <v>19</v>
      </c>
      <c r="AD28" s="71" t="s">
        <v>22</v>
      </c>
      <c r="AE28" s="72">
        <f>SUM(N28,R28,V28,Z28)</f>
        <v>1600</v>
      </c>
      <c r="AF28" s="73">
        <f>SUM(O28,S28,W28,AA28)</f>
        <v>26</v>
      </c>
      <c r="AG28" s="72">
        <f>SUM(P28,T28,X28,AB28)</f>
        <v>3838</v>
      </c>
      <c r="AH28" s="73">
        <f>SUM(Q28,U28,Y28,AC28)</f>
        <v>28</v>
      </c>
      <c r="AI28" s="77">
        <v>901</v>
      </c>
      <c r="AJ28" s="77">
        <v>20</v>
      </c>
      <c r="AK28" s="82">
        <v>2530</v>
      </c>
      <c r="AL28" s="74" t="s">
        <v>19</v>
      </c>
      <c r="AM28" s="77">
        <v>515</v>
      </c>
      <c r="AN28" s="77">
        <v>5</v>
      </c>
      <c r="AO28" s="82">
        <v>1114</v>
      </c>
      <c r="AP28" s="77">
        <v>37</v>
      </c>
      <c r="AQ28" s="77">
        <v>327</v>
      </c>
      <c r="AR28" s="77">
        <v>3</v>
      </c>
      <c r="AS28" s="77">
        <v>240</v>
      </c>
      <c r="AT28" s="74" t="s">
        <v>19</v>
      </c>
      <c r="AU28" s="77">
        <v>4</v>
      </c>
      <c r="AV28" s="74" t="s">
        <v>19</v>
      </c>
      <c r="AW28" s="77">
        <v>7</v>
      </c>
      <c r="AX28" s="74" t="s">
        <v>19</v>
      </c>
      <c r="AY28" s="72">
        <f>SUM(AI28,AM28,AQ28,AU28)</f>
        <v>1747</v>
      </c>
      <c r="AZ28" s="73">
        <f>SUM(AJ28,AN28,AR28,AV28)</f>
        <v>28</v>
      </c>
      <c r="BA28" s="72">
        <f>SUM(AK28,AO28,AS28,AW28)</f>
        <v>3891</v>
      </c>
      <c r="BB28" s="73">
        <f>SUM(AL28,AP28,AT28,AX28)</f>
        <v>37</v>
      </c>
      <c r="BC28" s="73">
        <f>AE28-AY28</f>
        <v>-147</v>
      </c>
      <c r="BD28" s="73">
        <f>AF28-AZ28</f>
        <v>-2</v>
      </c>
      <c r="BE28" s="73">
        <f>AG28-BA28</f>
        <v>-53</v>
      </c>
      <c r="BF28" s="73">
        <f>AH28-BB28</f>
        <v>-9</v>
      </c>
    </row>
    <row r="29" spans="1:58" s="3" customFormat="1" ht="22.5" customHeight="1">
      <c r="A29" s="74" t="s">
        <v>19</v>
      </c>
      <c r="B29" s="74" t="s">
        <v>19</v>
      </c>
      <c r="C29" s="74" t="s">
        <v>19</v>
      </c>
      <c r="D29" s="74" t="s">
        <v>19</v>
      </c>
      <c r="E29" s="74" t="s">
        <v>19</v>
      </c>
      <c r="F29" s="74" t="s">
        <v>19</v>
      </c>
      <c r="G29" s="74" t="s">
        <v>19</v>
      </c>
      <c r="H29" s="74" t="s">
        <v>19</v>
      </c>
      <c r="I29" s="67" t="s">
        <v>19</v>
      </c>
      <c r="J29" s="67" t="s">
        <v>19</v>
      </c>
      <c r="K29" s="67" t="s">
        <v>19</v>
      </c>
      <c r="L29" s="67" t="s">
        <v>19</v>
      </c>
      <c r="M29" s="68" t="s">
        <v>23</v>
      </c>
      <c r="N29" s="76" t="s">
        <v>19</v>
      </c>
      <c r="O29" s="76" t="s">
        <v>19</v>
      </c>
      <c r="P29" s="76" t="s">
        <v>19</v>
      </c>
      <c r="Q29" s="76" t="s">
        <v>19</v>
      </c>
      <c r="R29" s="76" t="s">
        <v>19</v>
      </c>
      <c r="S29" s="76" t="s">
        <v>19</v>
      </c>
      <c r="T29" s="76" t="s">
        <v>19</v>
      </c>
      <c r="U29" s="76" t="s">
        <v>19</v>
      </c>
      <c r="V29" s="76" t="s">
        <v>19</v>
      </c>
      <c r="W29" s="76" t="s">
        <v>19</v>
      </c>
      <c r="X29" s="76" t="s">
        <v>19</v>
      </c>
      <c r="Y29" s="76" t="s">
        <v>19</v>
      </c>
      <c r="Z29" s="76" t="s">
        <v>19</v>
      </c>
      <c r="AA29" s="76" t="s">
        <v>19</v>
      </c>
      <c r="AB29" s="76" t="s">
        <v>19</v>
      </c>
      <c r="AC29" s="76" t="s">
        <v>19</v>
      </c>
      <c r="AD29" s="71" t="s">
        <v>23</v>
      </c>
      <c r="AE29" s="67" t="s">
        <v>19</v>
      </c>
      <c r="AF29" s="67" t="s">
        <v>19</v>
      </c>
      <c r="AG29" s="67" t="s">
        <v>19</v>
      </c>
      <c r="AH29" s="67" t="s">
        <v>19</v>
      </c>
      <c r="AI29" s="74" t="s">
        <v>19</v>
      </c>
      <c r="AJ29" s="74" t="s">
        <v>19</v>
      </c>
      <c r="AK29" s="74" t="s">
        <v>19</v>
      </c>
      <c r="AL29" s="74" t="s">
        <v>19</v>
      </c>
      <c r="AM29" s="74" t="s">
        <v>19</v>
      </c>
      <c r="AN29" s="74" t="s">
        <v>19</v>
      </c>
      <c r="AO29" s="74" t="s">
        <v>19</v>
      </c>
      <c r="AP29" s="74" t="s">
        <v>19</v>
      </c>
      <c r="AQ29" s="74" t="s">
        <v>19</v>
      </c>
      <c r="AR29" s="74" t="s">
        <v>19</v>
      </c>
      <c r="AS29" s="74" t="s">
        <v>19</v>
      </c>
      <c r="AT29" s="74" t="s">
        <v>19</v>
      </c>
      <c r="AU29" s="74" t="s">
        <v>19</v>
      </c>
      <c r="AV29" s="74" t="s">
        <v>19</v>
      </c>
      <c r="AW29" s="74" t="s">
        <v>19</v>
      </c>
      <c r="AX29" s="74" t="s">
        <v>19</v>
      </c>
      <c r="AY29" s="67" t="s">
        <v>19</v>
      </c>
      <c r="AZ29" s="67" t="s">
        <v>19</v>
      </c>
      <c r="BA29" s="67" t="s">
        <v>19</v>
      </c>
      <c r="BB29" s="67" t="s">
        <v>19</v>
      </c>
      <c r="BC29" s="67" t="s">
        <v>19</v>
      </c>
      <c r="BD29" s="67" t="s">
        <v>19</v>
      </c>
      <c r="BE29" s="67" t="s">
        <v>19</v>
      </c>
      <c r="BF29" s="67" t="s">
        <v>19</v>
      </c>
    </row>
    <row r="30" spans="1:58" s="3" customFormat="1" ht="22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s="25" customFormat="1" ht="22.5" customHeight="1">
      <c r="A31" s="64" t="s">
        <v>19</v>
      </c>
      <c r="B31" s="64" t="s">
        <v>19</v>
      </c>
      <c r="C31" s="64" t="s">
        <v>19</v>
      </c>
      <c r="D31" s="64" t="s">
        <v>19</v>
      </c>
      <c r="E31" s="64" t="s">
        <v>19</v>
      </c>
      <c r="F31" s="64" t="s">
        <v>19</v>
      </c>
      <c r="G31" s="64" t="s">
        <v>19</v>
      </c>
      <c r="H31" s="64" t="s">
        <v>19</v>
      </c>
      <c r="I31" s="64" t="s">
        <v>19</v>
      </c>
      <c r="J31" s="64" t="s">
        <v>19</v>
      </c>
      <c r="K31" s="64" t="s">
        <v>19</v>
      </c>
      <c r="L31" s="64" t="s">
        <v>19</v>
      </c>
      <c r="M31" s="65" t="s">
        <v>30</v>
      </c>
      <c r="N31" s="34">
        <f>SUM(N32,N35,N38,N41,N44)</f>
        <v>507</v>
      </c>
      <c r="O31" s="79" t="s">
        <v>19</v>
      </c>
      <c r="P31" s="33">
        <f>SUM(P32,P35,P38,P41,P44)</f>
        <v>4056</v>
      </c>
      <c r="Q31" s="79" t="s">
        <v>19</v>
      </c>
      <c r="R31" s="33">
        <f>SUM(R32,R35,R38,R41,R44)</f>
        <v>13070</v>
      </c>
      <c r="S31" s="34">
        <f>SUM(S32,S35,S38,S41,S44)</f>
        <v>48</v>
      </c>
      <c r="T31" s="33">
        <f>SUM(T32,T35,T38,T41,T44)</f>
        <v>1840</v>
      </c>
      <c r="U31" s="79" t="s">
        <v>19</v>
      </c>
      <c r="V31" s="33">
        <f>SUM(V32,V35,V38,V41,V44)</f>
        <v>1138</v>
      </c>
      <c r="W31" s="34">
        <f>SUM(W32,W35,W38,W41,W44)</f>
        <v>4</v>
      </c>
      <c r="X31" s="34">
        <f>SUM(X32,X35,X38,X41,X44)</f>
        <v>437</v>
      </c>
      <c r="Y31" s="79" t="s">
        <v>19</v>
      </c>
      <c r="Z31" s="34">
        <f>SUM(Z32,Z35,Z38,Z41,Z44)</f>
        <v>47</v>
      </c>
      <c r="AA31" s="79" t="s">
        <v>19</v>
      </c>
      <c r="AB31" s="34">
        <f>SUM(AB32,AB35,AB38,AB41,AB44)</f>
        <v>69</v>
      </c>
      <c r="AC31" s="79" t="s">
        <v>19</v>
      </c>
      <c r="AD31" s="65" t="s">
        <v>30</v>
      </c>
      <c r="AE31" s="33">
        <f>SUM(AE32,AE35,AE38,AE41,AE44)</f>
        <v>14762</v>
      </c>
      <c r="AF31" s="34">
        <f>SUM(AF32,AF35,AF38,AF41,AF44)</f>
        <v>52</v>
      </c>
      <c r="AG31" s="33">
        <f>SUM(AG32,AG35,AG38,AG41,AG44)</f>
        <v>6402</v>
      </c>
      <c r="AH31" s="79" t="s">
        <v>19</v>
      </c>
      <c r="AI31" s="34">
        <f>SUM(AI32,AI35,AI38,AI41,AI44)</f>
        <v>554</v>
      </c>
      <c r="AJ31" s="79" t="s">
        <v>19</v>
      </c>
      <c r="AK31" s="33">
        <f>SUM(AK32,AK35,AK38,AK41,AK44)</f>
        <v>4439</v>
      </c>
      <c r="AL31" s="34">
        <f>SUM(AL32,AL35,AL38,AL41,AL44)</f>
        <v>1</v>
      </c>
      <c r="AM31" s="33">
        <f>SUM(AM32,AM35,AM38,AM41,AM44)</f>
        <v>13639</v>
      </c>
      <c r="AN31" s="34">
        <f>SUM(AN32,AN35,AN38,AN41,AN44)</f>
        <v>61</v>
      </c>
      <c r="AO31" s="33">
        <f>SUM(AO32,AO35,AO38,AO41,AO44)</f>
        <v>1946</v>
      </c>
      <c r="AP31" s="79" t="s">
        <v>19</v>
      </c>
      <c r="AQ31" s="33">
        <f>SUM(AQ32,AQ35,AQ38,AQ41,AQ44)</f>
        <v>1368</v>
      </c>
      <c r="AR31" s="34">
        <f>SUM(AR32,AR35,AR38,AR41,AR44)</f>
        <v>3</v>
      </c>
      <c r="AS31" s="34">
        <f>SUM(AS32,AS35,AS38,AS41,AS44)</f>
        <v>348</v>
      </c>
      <c r="AT31" s="79" t="s">
        <v>19</v>
      </c>
      <c r="AU31" s="34">
        <f>SUM(AU32,AU35,AU38,AU41,AU44)</f>
        <v>43</v>
      </c>
      <c r="AV31" s="79" t="s">
        <v>19</v>
      </c>
      <c r="AW31" s="34">
        <f>SUM(AW32,AW35,AW38,AW41,AW44)</f>
        <v>64</v>
      </c>
      <c r="AX31" s="79" t="s">
        <v>19</v>
      </c>
      <c r="AY31" s="33">
        <f aca="true" t="shared" si="14" ref="AY31:BF31">SUM(AY32,AY35,AY38,AY41,AY44)</f>
        <v>15604</v>
      </c>
      <c r="AZ31" s="34">
        <f t="shared" si="14"/>
        <v>64</v>
      </c>
      <c r="BA31" s="33">
        <f t="shared" si="14"/>
        <v>6797</v>
      </c>
      <c r="BB31" s="34">
        <f t="shared" si="14"/>
        <v>1</v>
      </c>
      <c r="BC31" s="34">
        <f t="shared" si="14"/>
        <v>-842</v>
      </c>
      <c r="BD31" s="34">
        <f t="shared" si="14"/>
        <v>-12</v>
      </c>
      <c r="BE31" s="34">
        <f t="shared" si="14"/>
        <v>-395</v>
      </c>
      <c r="BF31" s="34">
        <f t="shared" si="14"/>
        <v>-1</v>
      </c>
    </row>
    <row r="32" spans="1:58" s="3" customFormat="1" ht="22.5" customHeight="1">
      <c r="A32" s="67" t="s">
        <v>19</v>
      </c>
      <c r="B32" s="67" t="s">
        <v>19</v>
      </c>
      <c r="C32" s="67" t="s">
        <v>19</v>
      </c>
      <c r="D32" s="67" t="s">
        <v>19</v>
      </c>
      <c r="E32" s="67" t="s">
        <v>19</v>
      </c>
      <c r="F32" s="67" t="s">
        <v>19</v>
      </c>
      <c r="G32" s="67" t="s">
        <v>19</v>
      </c>
      <c r="H32" s="67" t="s">
        <v>19</v>
      </c>
      <c r="I32" s="67" t="s">
        <v>19</v>
      </c>
      <c r="J32" s="67" t="s">
        <v>19</v>
      </c>
      <c r="K32" s="67" t="s">
        <v>19</v>
      </c>
      <c r="L32" s="67" t="s">
        <v>19</v>
      </c>
      <c r="M32" s="68" t="s">
        <v>31</v>
      </c>
      <c r="N32" s="70" t="s">
        <v>19</v>
      </c>
      <c r="O32" s="70" t="s">
        <v>19</v>
      </c>
      <c r="P32" s="70" t="s">
        <v>19</v>
      </c>
      <c r="Q32" s="70" t="s">
        <v>19</v>
      </c>
      <c r="R32" s="69">
        <f>SUM(R33:R34)</f>
        <v>149</v>
      </c>
      <c r="S32" s="70" t="s">
        <v>19</v>
      </c>
      <c r="T32" s="69">
        <f>SUM(T33:T34)</f>
        <v>24</v>
      </c>
      <c r="U32" s="70" t="s">
        <v>19</v>
      </c>
      <c r="V32" s="69">
        <f>SUM(V33:V34)</f>
        <v>30</v>
      </c>
      <c r="W32" s="70" t="s">
        <v>19</v>
      </c>
      <c r="X32" s="69">
        <f>SUM(X33:X34)</f>
        <v>4</v>
      </c>
      <c r="Y32" s="70" t="s">
        <v>19</v>
      </c>
      <c r="Z32" s="70" t="s">
        <v>19</v>
      </c>
      <c r="AA32" s="70" t="s">
        <v>19</v>
      </c>
      <c r="AB32" s="70" t="s">
        <v>19</v>
      </c>
      <c r="AC32" s="70" t="s">
        <v>19</v>
      </c>
      <c r="AD32" s="71" t="s">
        <v>31</v>
      </c>
      <c r="AE32" s="73">
        <f>SUM(AE33:AE34)</f>
        <v>179</v>
      </c>
      <c r="AF32" s="67" t="s">
        <v>19</v>
      </c>
      <c r="AG32" s="73">
        <f>SUM(AG33:AG34)</f>
        <v>28</v>
      </c>
      <c r="AH32" s="67" t="s">
        <v>19</v>
      </c>
      <c r="AI32" s="67" t="s">
        <v>19</v>
      </c>
      <c r="AJ32" s="67" t="s">
        <v>19</v>
      </c>
      <c r="AK32" s="67" t="s">
        <v>19</v>
      </c>
      <c r="AL32" s="67" t="s">
        <v>19</v>
      </c>
      <c r="AM32" s="73">
        <f>SUM(AM33:AM34)</f>
        <v>150</v>
      </c>
      <c r="AN32" s="67" t="s">
        <v>19</v>
      </c>
      <c r="AO32" s="73">
        <f>SUM(AO33:AO34)</f>
        <v>24</v>
      </c>
      <c r="AP32" s="67" t="s">
        <v>19</v>
      </c>
      <c r="AQ32" s="73">
        <f>SUM(AQ33:AQ34)</f>
        <v>30</v>
      </c>
      <c r="AR32" s="67" t="s">
        <v>19</v>
      </c>
      <c r="AS32" s="73">
        <f>SUM(AS33:AS34)</f>
        <v>4</v>
      </c>
      <c r="AT32" s="67" t="s">
        <v>19</v>
      </c>
      <c r="AU32" s="67" t="s">
        <v>19</v>
      </c>
      <c r="AV32" s="67" t="s">
        <v>19</v>
      </c>
      <c r="AW32" s="67" t="s">
        <v>19</v>
      </c>
      <c r="AX32" s="67" t="s">
        <v>19</v>
      </c>
      <c r="AY32" s="73">
        <f>SUM(AY33:AY34)</f>
        <v>180</v>
      </c>
      <c r="AZ32" s="67" t="s">
        <v>19</v>
      </c>
      <c r="BA32" s="73">
        <f>SUM(BA33:BA34)</f>
        <v>28</v>
      </c>
      <c r="BB32" s="67" t="s">
        <v>19</v>
      </c>
      <c r="BC32" s="73">
        <f>SUM(BC33:BC34)</f>
        <v>-1</v>
      </c>
      <c r="BD32" s="67" t="s">
        <v>19</v>
      </c>
      <c r="BE32" s="67" t="s">
        <v>19</v>
      </c>
      <c r="BF32" s="67" t="s">
        <v>19</v>
      </c>
    </row>
    <row r="33" spans="1:58" s="3" customFormat="1" ht="22.5" customHeight="1">
      <c r="A33" s="74" t="s">
        <v>19</v>
      </c>
      <c r="B33" s="74" t="s">
        <v>19</v>
      </c>
      <c r="C33" s="74" t="s">
        <v>19</v>
      </c>
      <c r="D33" s="74" t="s">
        <v>19</v>
      </c>
      <c r="E33" s="74" t="s">
        <v>19</v>
      </c>
      <c r="F33" s="74" t="s">
        <v>19</v>
      </c>
      <c r="G33" s="74" t="s">
        <v>19</v>
      </c>
      <c r="H33" s="74" t="s">
        <v>19</v>
      </c>
      <c r="I33" s="67" t="s">
        <v>19</v>
      </c>
      <c r="J33" s="67" t="s">
        <v>19</v>
      </c>
      <c r="K33" s="67" t="s">
        <v>19</v>
      </c>
      <c r="L33" s="67" t="s">
        <v>19</v>
      </c>
      <c r="M33" s="68" t="s">
        <v>22</v>
      </c>
      <c r="N33" s="76" t="s">
        <v>19</v>
      </c>
      <c r="O33" s="76" t="s">
        <v>19</v>
      </c>
      <c r="P33" s="76" t="s">
        <v>19</v>
      </c>
      <c r="Q33" s="76" t="s">
        <v>19</v>
      </c>
      <c r="R33" s="75">
        <v>149</v>
      </c>
      <c r="S33" s="76" t="s">
        <v>19</v>
      </c>
      <c r="T33" s="75">
        <v>24</v>
      </c>
      <c r="U33" s="76" t="s">
        <v>19</v>
      </c>
      <c r="V33" s="75">
        <v>30</v>
      </c>
      <c r="W33" s="76" t="s">
        <v>19</v>
      </c>
      <c r="X33" s="75">
        <v>4</v>
      </c>
      <c r="Y33" s="76" t="s">
        <v>19</v>
      </c>
      <c r="Z33" s="76" t="s">
        <v>19</v>
      </c>
      <c r="AA33" s="76" t="s">
        <v>19</v>
      </c>
      <c r="AB33" s="76" t="s">
        <v>19</v>
      </c>
      <c r="AC33" s="76" t="s">
        <v>19</v>
      </c>
      <c r="AD33" s="71" t="s">
        <v>22</v>
      </c>
      <c r="AE33" s="73">
        <f>SUM(N33,R33,V33,Z33)</f>
        <v>179</v>
      </c>
      <c r="AF33" s="67" t="s">
        <v>19</v>
      </c>
      <c r="AG33" s="73">
        <f>SUM(P33,T33,X33,AB33)</f>
        <v>28</v>
      </c>
      <c r="AH33" s="67" t="s">
        <v>19</v>
      </c>
      <c r="AI33" s="74" t="s">
        <v>19</v>
      </c>
      <c r="AJ33" s="74" t="s">
        <v>19</v>
      </c>
      <c r="AK33" s="74" t="s">
        <v>19</v>
      </c>
      <c r="AL33" s="74" t="s">
        <v>19</v>
      </c>
      <c r="AM33" s="77">
        <v>150</v>
      </c>
      <c r="AN33" s="74" t="s">
        <v>19</v>
      </c>
      <c r="AO33" s="77">
        <v>24</v>
      </c>
      <c r="AP33" s="74" t="s">
        <v>19</v>
      </c>
      <c r="AQ33" s="77">
        <v>30</v>
      </c>
      <c r="AR33" s="74" t="s">
        <v>19</v>
      </c>
      <c r="AS33" s="77">
        <v>4</v>
      </c>
      <c r="AT33" s="74" t="s">
        <v>19</v>
      </c>
      <c r="AU33" s="74" t="s">
        <v>19</v>
      </c>
      <c r="AV33" s="74" t="s">
        <v>19</v>
      </c>
      <c r="AW33" s="74" t="s">
        <v>19</v>
      </c>
      <c r="AX33" s="74" t="s">
        <v>19</v>
      </c>
      <c r="AY33" s="73">
        <f>SUM(AI33,AM33,AQ33,AU33)</f>
        <v>180</v>
      </c>
      <c r="AZ33" s="67" t="s">
        <v>19</v>
      </c>
      <c r="BA33" s="73">
        <f>SUM(AK33,AO33,AS33,AW33)</f>
        <v>28</v>
      </c>
      <c r="BB33" s="67" t="s">
        <v>19</v>
      </c>
      <c r="BC33" s="73">
        <f>AE33-AY33</f>
        <v>-1</v>
      </c>
      <c r="BD33" s="67" t="s">
        <v>19</v>
      </c>
      <c r="BE33" s="67" t="s">
        <v>19</v>
      </c>
      <c r="BF33" s="67" t="s">
        <v>19</v>
      </c>
    </row>
    <row r="34" spans="1:58" s="3" customFormat="1" ht="22.5" customHeight="1">
      <c r="A34" s="74" t="s">
        <v>19</v>
      </c>
      <c r="B34" s="74" t="s">
        <v>19</v>
      </c>
      <c r="C34" s="74" t="s">
        <v>19</v>
      </c>
      <c r="D34" s="74" t="s">
        <v>19</v>
      </c>
      <c r="E34" s="74" t="s">
        <v>19</v>
      </c>
      <c r="F34" s="74" t="s">
        <v>19</v>
      </c>
      <c r="G34" s="74" t="s">
        <v>19</v>
      </c>
      <c r="H34" s="74" t="s">
        <v>19</v>
      </c>
      <c r="I34" s="67" t="s">
        <v>19</v>
      </c>
      <c r="J34" s="67" t="s">
        <v>19</v>
      </c>
      <c r="K34" s="67" t="s">
        <v>19</v>
      </c>
      <c r="L34" s="67" t="s">
        <v>19</v>
      </c>
      <c r="M34" s="68" t="s">
        <v>23</v>
      </c>
      <c r="N34" s="76" t="s">
        <v>19</v>
      </c>
      <c r="O34" s="76" t="s">
        <v>19</v>
      </c>
      <c r="P34" s="76" t="s">
        <v>19</v>
      </c>
      <c r="Q34" s="76" t="s">
        <v>19</v>
      </c>
      <c r="R34" s="76" t="s">
        <v>19</v>
      </c>
      <c r="S34" s="76" t="s">
        <v>19</v>
      </c>
      <c r="T34" s="76" t="s">
        <v>19</v>
      </c>
      <c r="U34" s="76" t="s">
        <v>19</v>
      </c>
      <c r="V34" s="76" t="s">
        <v>19</v>
      </c>
      <c r="W34" s="76" t="s">
        <v>19</v>
      </c>
      <c r="X34" s="76" t="s">
        <v>19</v>
      </c>
      <c r="Y34" s="76" t="s">
        <v>19</v>
      </c>
      <c r="Z34" s="76" t="s">
        <v>19</v>
      </c>
      <c r="AA34" s="76" t="s">
        <v>19</v>
      </c>
      <c r="AB34" s="76" t="s">
        <v>19</v>
      </c>
      <c r="AC34" s="76" t="s">
        <v>19</v>
      </c>
      <c r="AD34" s="71" t="s">
        <v>23</v>
      </c>
      <c r="AE34" s="67" t="s">
        <v>19</v>
      </c>
      <c r="AF34" s="67" t="s">
        <v>19</v>
      </c>
      <c r="AG34" s="67" t="s">
        <v>19</v>
      </c>
      <c r="AH34" s="67" t="s">
        <v>19</v>
      </c>
      <c r="AI34" s="74" t="s">
        <v>19</v>
      </c>
      <c r="AJ34" s="74" t="s">
        <v>19</v>
      </c>
      <c r="AK34" s="74" t="s">
        <v>19</v>
      </c>
      <c r="AL34" s="74" t="s">
        <v>19</v>
      </c>
      <c r="AM34" s="74" t="s">
        <v>19</v>
      </c>
      <c r="AN34" s="74" t="s">
        <v>19</v>
      </c>
      <c r="AO34" s="74" t="s">
        <v>19</v>
      </c>
      <c r="AP34" s="74" t="s">
        <v>19</v>
      </c>
      <c r="AQ34" s="74" t="s">
        <v>19</v>
      </c>
      <c r="AR34" s="74" t="s">
        <v>19</v>
      </c>
      <c r="AS34" s="74" t="s">
        <v>19</v>
      </c>
      <c r="AT34" s="74" t="s">
        <v>19</v>
      </c>
      <c r="AU34" s="74" t="s">
        <v>19</v>
      </c>
      <c r="AV34" s="74" t="s">
        <v>19</v>
      </c>
      <c r="AW34" s="74" t="s">
        <v>19</v>
      </c>
      <c r="AX34" s="74" t="s">
        <v>19</v>
      </c>
      <c r="AY34" s="67" t="s">
        <v>19</v>
      </c>
      <c r="AZ34" s="67" t="s">
        <v>19</v>
      </c>
      <c r="BA34" s="67" t="s">
        <v>19</v>
      </c>
      <c r="BB34" s="67" t="s">
        <v>19</v>
      </c>
      <c r="BC34" s="67" t="s">
        <v>19</v>
      </c>
      <c r="BD34" s="67" t="s">
        <v>19</v>
      </c>
      <c r="BE34" s="67" t="s">
        <v>19</v>
      </c>
      <c r="BF34" s="67" t="s">
        <v>19</v>
      </c>
    </row>
    <row r="35" spans="1:58" s="5" customFormat="1" ht="22.5" customHeight="1">
      <c r="A35" s="67" t="s">
        <v>19</v>
      </c>
      <c r="B35" s="67" t="s">
        <v>19</v>
      </c>
      <c r="C35" s="67" t="s">
        <v>19</v>
      </c>
      <c r="D35" s="67" t="s">
        <v>19</v>
      </c>
      <c r="E35" s="67" t="s">
        <v>19</v>
      </c>
      <c r="F35" s="67" t="s">
        <v>19</v>
      </c>
      <c r="G35" s="67" t="s">
        <v>19</v>
      </c>
      <c r="H35" s="67" t="s">
        <v>19</v>
      </c>
      <c r="I35" s="67" t="s">
        <v>19</v>
      </c>
      <c r="J35" s="67" t="s">
        <v>19</v>
      </c>
      <c r="K35" s="67" t="s">
        <v>19</v>
      </c>
      <c r="L35" s="67" t="s">
        <v>19</v>
      </c>
      <c r="M35" s="84" t="s">
        <v>32</v>
      </c>
      <c r="N35" s="70" t="s">
        <v>19</v>
      </c>
      <c r="O35" s="70" t="s">
        <v>19</v>
      </c>
      <c r="P35" s="70" t="s">
        <v>19</v>
      </c>
      <c r="Q35" s="70" t="s">
        <v>19</v>
      </c>
      <c r="R35" s="80">
        <f>SUM(R36:R37)</f>
        <v>7221</v>
      </c>
      <c r="S35" s="69">
        <f>SUM(S36:S37)</f>
        <v>35</v>
      </c>
      <c r="T35" s="69">
        <f>SUM(T36:T37)</f>
        <v>554</v>
      </c>
      <c r="U35" s="70" t="s">
        <v>19</v>
      </c>
      <c r="V35" s="69">
        <f>SUM(V36:V37)</f>
        <v>455</v>
      </c>
      <c r="W35" s="69">
        <f>SUM(W36:W37)</f>
        <v>4</v>
      </c>
      <c r="X35" s="69">
        <f>SUM(X36:X37)</f>
        <v>171</v>
      </c>
      <c r="Y35" s="70" t="s">
        <v>19</v>
      </c>
      <c r="Z35" s="70" t="s">
        <v>19</v>
      </c>
      <c r="AA35" s="70" t="s">
        <v>19</v>
      </c>
      <c r="AB35" s="70" t="s">
        <v>19</v>
      </c>
      <c r="AC35" s="70" t="s">
        <v>19</v>
      </c>
      <c r="AD35" s="86" t="s">
        <v>32</v>
      </c>
      <c r="AE35" s="72">
        <f>SUM(AE36:AE37)</f>
        <v>7676</v>
      </c>
      <c r="AF35" s="73">
        <f>SUM(AF36:AF37)</f>
        <v>39</v>
      </c>
      <c r="AG35" s="73">
        <f>SUM(AG36:AG37)</f>
        <v>725</v>
      </c>
      <c r="AH35" s="67" t="s">
        <v>19</v>
      </c>
      <c r="AI35" s="67" t="s">
        <v>19</v>
      </c>
      <c r="AJ35" s="67" t="s">
        <v>19</v>
      </c>
      <c r="AK35" s="67" t="s">
        <v>19</v>
      </c>
      <c r="AL35" s="67" t="s">
        <v>19</v>
      </c>
      <c r="AM35" s="72">
        <f>SUM(AM36:AM37)</f>
        <v>7442</v>
      </c>
      <c r="AN35" s="73">
        <f>SUM(AN36:AN37)</f>
        <v>44</v>
      </c>
      <c r="AO35" s="73">
        <f>SUM(AO36:AO37)</f>
        <v>612</v>
      </c>
      <c r="AP35" s="67" t="s">
        <v>19</v>
      </c>
      <c r="AQ35" s="73">
        <f>SUM(AQ36:AQ37)</f>
        <v>592</v>
      </c>
      <c r="AR35" s="73">
        <f>SUM(AR36:AR37)</f>
        <v>3</v>
      </c>
      <c r="AS35" s="73">
        <f>SUM(AS36:AS37)</f>
        <v>164</v>
      </c>
      <c r="AT35" s="67" t="s">
        <v>19</v>
      </c>
      <c r="AU35" s="67" t="s">
        <v>19</v>
      </c>
      <c r="AV35" s="67" t="s">
        <v>19</v>
      </c>
      <c r="AW35" s="67" t="s">
        <v>19</v>
      </c>
      <c r="AX35" s="67" t="s">
        <v>19</v>
      </c>
      <c r="AY35" s="72">
        <f>SUM(AY36:AY37)</f>
        <v>8034</v>
      </c>
      <c r="AZ35" s="73">
        <f>SUM(AZ36:AZ37)</f>
        <v>47</v>
      </c>
      <c r="BA35" s="73">
        <f>SUM(BA36:BA37)</f>
        <v>776</v>
      </c>
      <c r="BB35" s="83" t="s">
        <v>19</v>
      </c>
      <c r="BC35" s="73">
        <f>SUM(BC36:BC37)</f>
        <v>-358</v>
      </c>
      <c r="BD35" s="73">
        <f>SUM(BD36:BD37)</f>
        <v>-8</v>
      </c>
      <c r="BE35" s="73">
        <f>SUM(BE36:BE37)</f>
        <v>-51</v>
      </c>
      <c r="BF35" s="67" t="s">
        <v>19</v>
      </c>
    </row>
    <row r="36" spans="1:58" s="5" customFormat="1" ht="22.5" customHeight="1">
      <c r="A36" s="74" t="s">
        <v>19</v>
      </c>
      <c r="B36" s="74" t="s">
        <v>19</v>
      </c>
      <c r="C36" s="74" t="s">
        <v>19</v>
      </c>
      <c r="D36" s="74" t="s">
        <v>19</v>
      </c>
      <c r="E36" s="74" t="s">
        <v>19</v>
      </c>
      <c r="F36" s="74" t="s">
        <v>19</v>
      </c>
      <c r="G36" s="74" t="s">
        <v>19</v>
      </c>
      <c r="H36" s="74" t="s">
        <v>19</v>
      </c>
      <c r="I36" s="67" t="s">
        <v>19</v>
      </c>
      <c r="J36" s="67" t="s">
        <v>19</v>
      </c>
      <c r="K36" s="67" t="s">
        <v>19</v>
      </c>
      <c r="L36" s="67" t="s">
        <v>19</v>
      </c>
      <c r="M36" s="68" t="s">
        <v>22</v>
      </c>
      <c r="N36" s="76" t="s">
        <v>19</v>
      </c>
      <c r="O36" s="76" t="s">
        <v>19</v>
      </c>
      <c r="P36" s="76" t="s">
        <v>19</v>
      </c>
      <c r="Q36" s="76" t="s">
        <v>19</v>
      </c>
      <c r="R36" s="80">
        <v>7170</v>
      </c>
      <c r="S36" s="69">
        <v>35</v>
      </c>
      <c r="T36" s="69">
        <v>554</v>
      </c>
      <c r="U36" s="76" t="s">
        <v>19</v>
      </c>
      <c r="V36" s="69">
        <v>455</v>
      </c>
      <c r="W36" s="69">
        <v>4</v>
      </c>
      <c r="X36" s="69">
        <v>171</v>
      </c>
      <c r="Y36" s="76" t="s">
        <v>19</v>
      </c>
      <c r="Z36" s="76" t="s">
        <v>19</v>
      </c>
      <c r="AA36" s="76" t="s">
        <v>19</v>
      </c>
      <c r="AB36" s="76" t="s">
        <v>19</v>
      </c>
      <c r="AC36" s="76" t="s">
        <v>19</v>
      </c>
      <c r="AD36" s="71" t="s">
        <v>22</v>
      </c>
      <c r="AE36" s="72">
        <f aca="true" t="shared" si="15" ref="AE36:AG37">SUM(N36,R36,V36,Z36)</f>
        <v>7625</v>
      </c>
      <c r="AF36" s="73">
        <f t="shared" si="15"/>
        <v>39</v>
      </c>
      <c r="AG36" s="73">
        <f t="shared" si="15"/>
        <v>725</v>
      </c>
      <c r="AH36" s="67" t="s">
        <v>19</v>
      </c>
      <c r="AI36" s="74" t="s">
        <v>19</v>
      </c>
      <c r="AJ36" s="74" t="s">
        <v>19</v>
      </c>
      <c r="AK36" s="74" t="s">
        <v>19</v>
      </c>
      <c r="AL36" s="74" t="s">
        <v>19</v>
      </c>
      <c r="AM36" s="72">
        <v>7292</v>
      </c>
      <c r="AN36" s="73">
        <v>44</v>
      </c>
      <c r="AO36" s="73">
        <v>612</v>
      </c>
      <c r="AP36" s="74" t="s">
        <v>19</v>
      </c>
      <c r="AQ36" s="73">
        <v>592</v>
      </c>
      <c r="AR36" s="73">
        <v>3</v>
      </c>
      <c r="AS36" s="73">
        <v>164</v>
      </c>
      <c r="AT36" s="74" t="s">
        <v>19</v>
      </c>
      <c r="AU36" s="74" t="s">
        <v>19</v>
      </c>
      <c r="AV36" s="74" t="s">
        <v>19</v>
      </c>
      <c r="AW36" s="74" t="s">
        <v>19</v>
      </c>
      <c r="AX36" s="74" t="s">
        <v>19</v>
      </c>
      <c r="AY36" s="72">
        <f aca="true" t="shared" si="16" ref="AY36:BA37">SUM(AI36,AM36,AQ36,AU36)</f>
        <v>7884</v>
      </c>
      <c r="AZ36" s="73">
        <f t="shared" si="16"/>
        <v>47</v>
      </c>
      <c r="BA36" s="73">
        <f t="shared" si="16"/>
        <v>776</v>
      </c>
      <c r="BB36" s="83" t="s">
        <v>19</v>
      </c>
      <c r="BC36" s="73">
        <f aca="true" t="shared" si="17" ref="BC36:BD39">AE36-AY36</f>
        <v>-259</v>
      </c>
      <c r="BD36" s="73">
        <f t="shared" si="17"/>
        <v>-8</v>
      </c>
      <c r="BE36" s="73">
        <f>AG36-BA36</f>
        <v>-51</v>
      </c>
      <c r="BF36" s="67" t="s">
        <v>19</v>
      </c>
    </row>
    <row r="37" spans="1:58" s="3" customFormat="1" ht="22.5" customHeight="1">
      <c r="A37" s="74" t="s">
        <v>19</v>
      </c>
      <c r="B37" s="74" t="s">
        <v>19</v>
      </c>
      <c r="C37" s="74" t="s">
        <v>19</v>
      </c>
      <c r="D37" s="74" t="s">
        <v>19</v>
      </c>
      <c r="E37" s="74" t="s">
        <v>19</v>
      </c>
      <c r="F37" s="74" t="s">
        <v>19</v>
      </c>
      <c r="G37" s="74" t="s">
        <v>19</v>
      </c>
      <c r="H37" s="74" t="s">
        <v>19</v>
      </c>
      <c r="I37" s="67" t="s">
        <v>19</v>
      </c>
      <c r="J37" s="67" t="s">
        <v>19</v>
      </c>
      <c r="K37" s="67" t="s">
        <v>19</v>
      </c>
      <c r="L37" s="67" t="s">
        <v>19</v>
      </c>
      <c r="M37" s="68" t="s">
        <v>23</v>
      </c>
      <c r="N37" s="76" t="s">
        <v>19</v>
      </c>
      <c r="O37" s="76" t="s">
        <v>19</v>
      </c>
      <c r="P37" s="76" t="s">
        <v>19</v>
      </c>
      <c r="Q37" s="76" t="s">
        <v>19</v>
      </c>
      <c r="R37" s="69">
        <v>51</v>
      </c>
      <c r="S37" s="85" t="s">
        <v>19</v>
      </c>
      <c r="T37" s="85" t="s">
        <v>19</v>
      </c>
      <c r="U37" s="76" t="s">
        <v>19</v>
      </c>
      <c r="V37" s="85" t="s">
        <v>19</v>
      </c>
      <c r="W37" s="85" t="s">
        <v>19</v>
      </c>
      <c r="X37" s="85" t="s">
        <v>19</v>
      </c>
      <c r="Y37" s="76" t="s">
        <v>19</v>
      </c>
      <c r="Z37" s="76" t="s">
        <v>19</v>
      </c>
      <c r="AA37" s="76" t="s">
        <v>19</v>
      </c>
      <c r="AB37" s="76" t="s">
        <v>19</v>
      </c>
      <c r="AC37" s="76" t="s">
        <v>19</v>
      </c>
      <c r="AD37" s="71" t="s">
        <v>23</v>
      </c>
      <c r="AE37" s="73">
        <f t="shared" si="15"/>
        <v>51</v>
      </c>
      <c r="AF37" s="83" t="s">
        <v>19</v>
      </c>
      <c r="AG37" s="83" t="s">
        <v>19</v>
      </c>
      <c r="AH37" s="67" t="s">
        <v>19</v>
      </c>
      <c r="AI37" s="74" t="s">
        <v>19</v>
      </c>
      <c r="AJ37" s="74" t="s">
        <v>19</v>
      </c>
      <c r="AK37" s="74" t="s">
        <v>19</v>
      </c>
      <c r="AL37" s="74" t="s">
        <v>19</v>
      </c>
      <c r="AM37" s="73">
        <v>150</v>
      </c>
      <c r="AN37" s="83" t="s">
        <v>19</v>
      </c>
      <c r="AO37" s="83" t="s">
        <v>19</v>
      </c>
      <c r="AP37" s="74" t="s">
        <v>19</v>
      </c>
      <c r="AQ37" s="83" t="s">
        <v>19</v>
      </c>
      <c r="AR37" s="83" t="s">
        <v>19</v>
      </c>
      <c r="AS37" s="83" t="s">
        <v>19</v>
      </c>
      <c r="AT37" s="74" t="s">
        <v>19</v>
      </c>
      <c r="AU37" s="74" t="s">
        <v>19</v>
      </c>
      <c r="AV37" s="74" t="s">
        <v>19</v>
      </c>
      <c r="AW37" s="74" t="s">
        <v>19</v>
      </c>
      <c r="AX37" s="74" t="s">
        <v>19</v>
      </c>
      <c r="AY37" s="73">
        <f t="shared" si="16"/>
        <v>150</v>
      </c>
      <c r="AZ37" s="83" t="s">
        <v>19</v>
      </c>
      <c r="BA37" s="83" t="s">
        <v>19</v>
      </c>
      <c r="BB37" s="83" t="s">
        <v>19</v>
      </c>
      <c r="BC37" s="73">
        <f t="shared" si="17"/>
        <v>-99</v>
      </c>
      <c r="BD37" s="83" t="s">
        <v>19</v>
      </c>
      <c r="BE37" s="83" t="s">
        <v>19</v>
      </c>
      <c r="BF37" s="67" t="s">
        <v>19</v>
      </c>
    </row>
    <row r="38" spans="1:58" s="5" customFormat="1" ht="22.5" customHeight="1">
      <c r="A38" s="67" t="s">
        <v>19</v>
      </c>
      <c r="B38" s="67" t="s">
        <v>19</v>
      </c>
      <c r="C38" s="67" t="s">
        <v>19</v>
      </c>
      <c r="D38" s="67" t="s">
        <v>19</v>
      </c>
      <c r="E38" s="67" t="s">
        <v>19</v>
      </c>
      <c r="F38" s="67" t="s">
        <v>19</v>
      </c>
      <c r="G38" s="67" t="s">
        <v>19</v>
      </c>
      <c r="H38" s="67" t="s">
        <v>19</v>
      </c>
      <c r="I38" s="67" t="s">
        <v>19</v>
      </c>
      <c r="J38" s="67" t="s">
        <v>19</v>
      </c>
      <c r="K38" s="67" t="s">
        <v>19</v>
      </c>
      <c r="L38" s="67" t="s">
        <v>19</v>
      </c>
      <c r="M38" s="84" t="s">
        <v>33</v>
      </c>
      <c r="N38" s="70" t="s">
        <v>19</v>
      </c>
      <c r="O38" s="70" t="s">
        <v>19</v>
      </c>
      <c r="P38" s="70" t="s">
        <v>19</v>
      </c>
      <c r="Q38" s="70" t="s">
        <v>19</v>
      </c>
      <c r="R38" s="80">
        <f>SUM(R39:R40)</f>
        <v>4898</v>
      </c>
      <c r="S38" s="69">
        <f>SUM(S39:S40)</f>
        <v>13</v>
      </c>
      <c r="T38" s="69">
        <f>SUM(T39:T40)</f>
        <v>513</v>
      </c>
      <c r="U38" s="70" t="s">
        <v>19</v>
      </c>
      <c r="V38" s="69">
        <f>SUM(V39:V40)</f>
        <v>302</v>
      </c>
      <c r="W38" s="70" t="s">
        <v>19</v>
      </c>
      <c r="X38" s="69">
        <f>SUM(X39:X40)</f>
        <v>74</v>
      </c>
      <c r="Y38" s="70" t="s">
        <v>19</v>
      </c>
      <c r="Z38" s="70" t="s">
        <v>19</v>
      </c>
      <c r="AA38" s="70" t="s">
        <v>19</v>
      </c>
      <c r="AB38" s="70" t="s">
        <v>19</v>
      </c>
      <c r="AC38" s="70" t="s">
        <v>19</v>
      </c>
      <c r="AD38" s="86" t="s">
        <v>33</v>
      </c>
      <c r="AE38" s="72">
        <f>SUM(AE39:AE40)</f>
        <v>5200</v>
      </c>
      <c r="AF38" s="73">
        <f>SUM(AF39:AF40)</f>
        <v>13</v>
      </c>
      <c r="AG38" s="73">
        <f>SUM(AG39:AG40)</f>
        <v>587</v>
      </c>
      <c r="AH38" s="67" t="s">
        <v>19</v>
      </c>
      <c r="AI38" s="67" t="s">
        <v>19</v>
      </c>
      <c r="AJ38" s="67" t="s">
        <v>19</v>
      </c>
      <c r="AK38" s="67" t="s">
        <v>19</v>
      </c>
      <c r="AL38" s="67" t="s">
        <v>19</v>
      </c>
      <c r="AM38" s="72">
        <f>SUM(AM39:AM40)</f>
        <v>5073</v>
      </c>
      <c r="AN38" s="73">
        <f>SUM(AN39:AN40)</f>
        <v>17</v>
      </c>
      <c r="AO38" s="73">
        <f>SUM(AO39:AO40)</f>
        <v>584</v>
      </c>
      <c r="AP38" s="67" t="s">
        <v>19</v>
      </c>
      <c r="AQ38" s="73">
        <f>SUM(AQ39:AQ40)</f>
        <v>364</v>
      </c>
      <c r="AR38" s="67" t="s">
        <v>19</v>
      </c>
      <c r="AS38" s="73">
        <f>SUM(AS39:AS40)</f>
        <v>75</v>
      </c>
      <c r="AT38" s="67" t="s">
        <v>19</v>
      </c>
      <c r="AU38" s="67" t="s">
        <v>19</v>
      </c>
      <c r="AV38" s="67" t="s">
        <v>19</v>
      </c>
      <c r="AW38" s="67" t="s">
        <v>19</v>
      </c>
      <c r="AX38" s="67" t="s">
        <v>19</v>
      </c>
      <c r="AY38" s="72">
        <f>SUM(AY39:AY40)</f>
        <v>5437</v>
      </c>
      <c r="AZ38" s="73">
        <f>SUM(AZ39:AZ40)</f>
        <v>17</v>
      </c>
      <c r="BA38" s="73">
        <f>SUM(BA39:BA40)</f>
        <v>659</v>
      </c>
      <c r="BB38" s="67" t="s">
        <v>19</v>
      </c>
      <c r="BC38" s="73">
        <f>SUM(BC39:BC40)</f>
        <v>-237</v>
      </c>
      <c r="BD38" s="73">
        <f>SUM(BD39:BD40)</f>
        <v>-4</v>
      </c>
      <c r="BE38" s="73">
        <f>SUM(BE39:BE40)</f>
        <v>-72</v>
      </c>
      <c r="BF38" s="67" t="s">
        <v>19</v>
      </c>
    </row>
    <row r="39" spans="1:58" s="3" customFormat="1" ht="22.5" customHeight="1">
      <c r="A39" s="74" t="s">
        <v>19</v>
      </c>
      <c r="B39" s="74" t="s">
        <v>19</v>
      </c>
      <c r="C39" s="74" t="s">
        <v>19</v>
      </c>
      <c r="D39" s="74" t="s">
        <v>19</v>
      </c>
      <c r="E39" s="74" t="s">
        <v>19</v>
      </c>
      <c r="F39" s="74" t="s">
        <v>19</v>
      </c>
      <c r="G39" s="74" t="s">
        <v>19</v>
      </c>
      <c r="H39" s="74" t="s">
        <v>19</v>
      </c>
      <c r="I39" s="67" t="s">
        <v>19</v>
      </c>
      <c r="J39" s="67" t="s">
        <v>19</v>
      </c>
      <c r="K39" s="67" t="s">
        <v>19</v>
      </c>
      <c r="L39" s="67" t="s">
        <v>19</v>
      </c>
      <c r="M39" s="68" t="s">
        <v>22</v>
      </c>
      <c r="N39" s="76" t="s">
        <v>19</v>
      </c>
      <c r="O39" s="76" t="s">
        <v>19</v>
      </c>
      <c r="P39" s="76" t="s">
        <v>19</v>
      </c>
      <c r="Q39" s="76" t="s">
        <v>19</v>
      </c>
      <c r="R39" s="81">
        <v>4869</v>
      </c>
      <c r="S39" s="75">
        <v>13</v>
      </c>
      <c r="T39" s="75">
        <v>513</v>
      </c>
      <c r="U39" s="76" t="s">
        <v>19</v>
      </c>
      <c r="V39" s="75">
        <v>302</v>
      </c>
      <c r="W39" s="76" t="s">
        <v>19</v>
      </c>
      <c r="X39" s="75">
        <v>74</v>
      </c>
      <c r="Y39" s="76" t="s">
        <v>19</v>
      </c>
      <c r="Z39" s="76" t="s">
        <v>19</v>
      </c>
      <c r="AA39" s="76" t="s">
        <v>19</v>
      </c>
      <c r="AB39" s="76" t="s">
        <v>19</v>
      </c>
      <c r="AC39" s="76" t="s">
        <v>19</v>
      </c>
      <c r="AD39" s="71" t="s">
        <v>22</v>
      </c>
      <c r="AE39" s="72">
        <f aca="true" t="shared" si="18" ref="AE39:AG40">SUM(N39,R39,V39,Z39)</f>
        <v>5171</v>
      </c>
      <c r="AF39" s="73">
        <f t="shared" si="18"/>
        <v>13</v>
      </c>
      <c r="AG39" s="73">
        <f t="shared" si="18"/>
        <v>587</v>
      </c>
      <c r="AH39" s="67" t="s">
        <v>19</v>
      </c>
      <c r="AI39" s="74" t="s">
        <v>19</v>
      </c>
      <c r="AJ39" s="74" t="s">
        <v>19</v>
      </c>
      <c r="AK39" s="74" t="s">
        <v>19</v>
      </c>
      <c r="AL39" s="74" t="s">
        <v>19</v>
      </c>
      <c r="AM39" s="82">
        <v>4980</v>
      </c>
      <c r="AN39" s="77">
        <v>17</v>
      </c>
      <c r="AO39" s="77">
        <v>581</v>
      </c>
      <c r="AP39" s="74" t="s">
        <v>19</v>
      </c>
      <c r="AQ39" s="77">
        <v>364</v>
      </c>
      <c r="AR39" s="74" t="s">
        <v>19</v>
      </c>
      <c r="AS39" s="77">
        <v>75</v>
      </c>
      <c r="AT39" s="74" t="s">
        <v>19</v>
      </c>
      <c r="AU39" s="74" t="s">
        <v>19</v>
      </c>
      <c r="AV39" s="74" t="s">
        <v>19</v>
      </c>
      <c r="AW39" s="74" t="s">
        <v>19</v>
      </c>
      <c r="AX39" s="74" t="s">
        <v>19</v>
      </c>
      <c r="AY39" s="72">
        <f aca="true" t="shared" si="19" ref="AY39:BA40">SUM(AI39,AM39,AQ39,AU39)</f>
        <v>5344</v>
      </c>
      <c r="AZ39" s="73">
        <f t="shared" si="19"/>
        <v>17</v>
      </c>
      <c r="BA39" s="73">
        <f t="shared" si="19"/>
        <v>656</v>
      </c>
      <c r="BB39" s="67" t="s">
        <v>19</v>
      </c>
      <c r="BC39" s="73">
        <f>AE39-AY39</f>
        <v>-173</v>
      </c>
      <c r="BD39" s="73">
        <f t="shared" si="17"/>
        <v>-4</v>
      </c>
      <c r="BE39" s="73">
        <f>AG39-BA39</f>
        <v>-69</v>
      </c>
      <c r="BF39" s="67" t="s">
        <v>19</v>
      </c>
    </row>
    <row r="40" spans="1:58" s="3" customFormat="1" ht="22.5" customHeight="1">
      <c r="A40" s="74" t="s">
        <v>19</v>
      </c>
      <c r="B40" s="74" t="s">
        <v>19</v>
      </c>
      <c r="C40" s="74" t="s">
        <v>19</v>
      </c>
      <c r="D40" s="74" t="s">
        <v>19</v>
      </c>
      <c r="E40" s="74" t="s">
        <v>19</v>
      </c>
      <c r="F40" s="74" t="s">
        <v>19</v>
      </c>
      <c r="G40" s="74" t="s">
        <v>19</v>
      </c>
      <c r="H40" s="74" t="s">
        <v>19</v>
      </c>
      <c r="I40" s="67" t="s">
        <v>19</v>
      </c>
      <c r="J40" s="67" t="s">
        <v>19</v>
      </c>
      <c r="K40" s="67" t="s">
        <v>19</v>
      </c>
      <c r="L40" s="67" t="s">
        <v>19</v>
      </c>
      <c r="M40" s="68" t="s">
        <v>23</v>
      </c>
      <c r="N40" s="76" t="s">
        <v>19</v>
      </c>
      <c r="O40" s="76" t="s">
        <v>19</v>
      </c>
      <c r="P40" s="76" t="s">
        <v>19</v>
      </c>
      <c r="Q40" s="76" t="s">
        <v>19</v>
      </c>
      <c r="R40" s="75">
        <v>29</v>
      </c>
      <c r="S40" s="76" t="s">
        <v>19</v>
      </c>
      <c r="T40" s="76" t="s">
        <v>19</v>
      </c>
      <c r="U40" s="76" t="s">
        <v>19</v>
      </c>
      <c r="V40" s="76" t="s">
        <v>19</v>
      </c>
      <c r="W40" s="76" t="s">
        <v>19</v>
      </c>
      <c r="X40" s="76" t="s">
        <v>19</v>
      </c>
      <c r="Y40" s="76" t="s">
        <v>19</v>
      </c>
      <c r="Z40" s="76" t="s">
        <v>19</v>
      </c>
      <c r="AA40" s="76" t="s">
        <v>19</v>
      </c>
      <c r="AB40" s="76" t="s">
        <v>19</v>
      </c>
      <c r="AC40" s="76" t="s">
        <v>19</v>
      </c>
      <c r="AD40" s="71" t="s">
        <v>23</v>
      </c>
      <c r="AE40" s="73">
        <f t="shared" si="18"/>
        <v>29</v>
      </c>
      <c r="AF40" s="67" t="s">
        <v>19</v>
      </c>
      <c r="AG40" s="67" t="s">
        <v>19</v>
      </c>
      <c r="AH40" s="67" t="s">
        <v>19</v>
      </c>
      <c r="AI40" s="74" t="s">
        <v>19</v>
      </c>
      <c r="AJ40" s="74" t="s">
        <v>19</v>
      </c>
      <c r="AK40" s="74" t="s">
        <v>19</v>
      </c>
      <c r="AL40" s="74" t="s">
        <v>19</v>
      </c>
      <c r="AM40" s="77">
        <v>93</v>
      </c>
      <c r="AN40" s="74" t="s">
        <v>19</v>
      </c>
      <c r="AO40" s="77">
        <v>3</v>
      </c>
      <c r="AP40" s="74" t="s">
        <v>19</v>
      </c>
      <c r="AQ40" s="74" t="s">
        <v>19</v>
      </c>
      <c r="AR40" s="74" t="s">
        <v>19</v>
      </c>
      <c r="AS40" s="74" t="s">
        <v>19</v>
      </c>
      <c r="AT40" s="74" t="s">
        <v>19</v>
      </c>
      <c r="AU40" s="74" t="s">
        <v>19</v>
      </c>
      <c r="AV40" s="74" t="s">
        <v>19</v>
      </c>
      <c r="AW40" s="74" t="s">
        <v>19</v>
      </c>
      <c r="AX40" s="74" t="s">
        <v>19</v>
      </c>
      <c r="AY40" s="73">
        <f t="shared" si="19"/>
        <v>93</v>
      </c>
      <c r="AZ40" s="67" t="s">
        <v>19</v>
      </c>
      <c r="BA40" s="73">
        <f t="shared" si="19"/>
        <v>3</v>
      </c>
      <c r="BB40" s="67" t="s">
        <v>19</v>
      </c>
      <c r="BC40" s="73">
        <f>AE40-AY40</f>
        <v>-64</v>
      </c>
      <c r="BD40" s="67" t="s">
        <v>19</v>
      </c>
      <c r="BE40" s="73">
        <f>0-BA40</f>
        <v>-3</v>
      </c>
      <c r="BF40" s="67" t="s">
        <v>19</v>
      </c>
    </row>
    <row r="41" spans="1:58" s="5" customFormat="1" ht="22.5" customHeight="1">
      <c r="A41" s="67" t="s">
        <v>19</v>
      </c>
      <c r="B41" s="67" t="s">
        <v>19</v>
      </c>
      <c r="C41" s="67" t="s">
        <v>19</v>
      </c>
      <c r="D41" s="67" t="s">
        <v>19</v>
      </c>
      <c r="E41" s="67" t="s">
        <v>19</v>
      </c>
      <c r="F41" s="67" t="s">
        <v>19</v>
      </c>
      <c r="G41" s="67" t="s">
        <v>19</v>
      </c>
      <c r="H41" s="67" t="s">
        <v>19</v>
      </c>
      <c r="I41" s="67" t="s">
        <v>19</v>
      </c>
      <c r="J41" s="67" t="s">
        <v>19</v>
      </c>
      <c r="K41" s="67" t="s">
        <v>19</v>
      </c>
      <c r="L41" s="67" t="s">
        <v>19</v>
      </c>
      <c r="M41" s="68" t="s">
        <v>34</v>
      </c>
      <c r="N41" s="69">
        <f>SUM(N42:N43)</f>
        <v>7</v>
      </c>
      <c r="O41" s="70" t="s">
        <v>19</v>
      </c>
      <c r="P41" s="69">
        <f>SUM(P42:P43)</f>
        <v>141</v>
      </c>
      <c r="Q41" s="70" t="s">
        <v>19</v>
      </c>
      <c r="R41" s="69">
        <f>SUM(R42:R43)</f>
        <v>6</v>
      </c>
      <c r="S41" s="70" t="s">
        <v>19</v>
      </c>
      <c r="T41" s="69">
        <f>SUM(T42:T43)</f>
        <v>1</v>
      </c>
      <c r="U41" s="70">
        <f>SUM(U42:U43)</f>
        <v>0</v>
      </c>
      <c r="V41" s="69">
        <f>SUM(V42:V43)</f>
        <v>14</v>
      </c>
      <c r="W41" s="70" t="s">
        <v>19</v>
      </c>
      <c r="X41" s="70" t="s">
        <v>19</v>
      </c>
      <c r="Y41" s="70" t="s">
        <v>19</v>
      </c>
      <c r="Z41" s="70" t="s">
        <v>19</v>
      </c>
      <c r="AA41" s="70" t="s">
        <v>19</v>
      </c>
      <c r="AB41" s="70" t="s">
        <v>19</v>
      </c>
      <c r="AC41" s="70" t="s">
        <v>19</v>
      </c>
      <c r="AD41" s="71" t="s">
        <v>34</v>
      </c>
      <c r="AE41" s="73">
        <f>SUM(AE42:AE43)</f>
        <v>27</v>
      </c>
      <c r="AF41" s="67" t="s">
        <v>19</v>
      </c>
      <c r="AG41" s="73">
        <f>SUM(AG42:AG43)</f>
        <v>142</v>
      </c>
      <c r="AH41" s="67" t="s">
        <v>19</v>
      </c>
      <c r="AI41" s="73">
        <f>SUM(AI42:AI43)</f>
        <v>10</v>
      </c>
      <c r="AJ41" s="67" t="s">
        <v>19</v>
      </c>
      <c r="AK41" s="73">
        <f>SUM(AK42:AK43)</f>
        <v>145</v>
      </c>
      <c r="AL41" s="73">
        <f>SUM(AL42:AL43)</f>
        <v>1</v>
      </c>
      <c r="AM41" s="73">
        <f>SUM(AM42:AM43)</f>
        <v>7</v>
      </c>
      <c r="AN41" s="67" t="s">
        <v>19</v>
      </c>
      <c r="AO41" s="73">
        <f>SUM(AO42:AO43)</f>
        <v>1</v>
      </c>
      <c r="AP41" s="67" t="s">
        <v>19</v>
      </c>
      <c r="AQ41" s="73">
        <f>SUM(AQ42:AQ43)</f>
        <v>14</v>
      </c>
      <c r="AR41" s="67" t="s">
        <v>19</v>
      </c>
      <c r="AS41" s="67" t="s">
        <v>19</v>
      </c>
      <c r="AT41" s="67" t="s">
        <v>19</v>
      </c>
      <c r="AU41" s="67" t="s">
        <v>19</v>
      </c>
      <c r="AV41" s="67" t="s">
        <v>19</v>
      </c>
      <c r="AW41" s="67" t="s">
        <v>19</v>
      </c>
      <c r="AX41" s="67" t="s">
        <v>19</v>
      </c>
      <c r="AY41" s="73">
        <f>SUM(AY42:AY43)</f>
        <v>31</v>
      </c>
      <c r="AZ41" s="67" t="s">
        <v>19</v>
      </c>
      <c r="BA41" s="73">
        <f>SUM(BA42:BA43)</f>
        <v>146</v>
      </c>
      <c r="BB41" s="73">
        <f>SUM(BB42:BB43)</f>
        <v>1</v>
      </c>
      <c r="BC41" s="73">
        <f>SUM(BC42:BC43)</f>
        <v>-4</v>
      </c>
      <c r="BD41" s="67" t="s">
        <v>19</v>
      </c>
      <c r="BE41" s="73">
        <f>SUM(BE42:BE43)</f>
        <v>-4</v>
      </c>
      <c r="BF41" s="73">
        <f>SUM(BF42:BF43)</f>
        <v>-1</v>
      </c>
    </row>
    <row r="42" spans="1:58" s="5" customFormat="1" ht="22.5" customHeight="1">
      <c r="A42" s="74" t="s">
        <v>19</v>
      </c>
      <c r="B42" s="74" t="s">
        <v>19</v>
      </c>
      <c r="C42" s="74" t="s">
        <v>19</v>
      </c>
      <c r="D42" s="74" t="s">
        <v>19</v>
      </c>
      <c r="E42" s="74" t="s">
        <v>19</v>
      </c>
      <c r="F42" s="74" t="s">
        <v>19</v>
      </c>
      <c r="G42" s="74" t="s">
        <v>19</v>
      </c>
      <c r="H42" s="74" t="s">
        <v>19</v>
      </c>
      <c r="I42" s="67" t="s">
        <v>19</v>
      </c>
      <c r="J42" s="67" t="s">
        <v>19</v>
      </c>
      <c r="K42" s="67" t="s">
        <v>19</v>
      </c>
      <c r="L42" s="67" t="s">
        <v>19</v>
      </c>
      <c r="M42" s="68" t="s">
        <v>22</v>
      </c>
      <c r="N42" s="75">
        <v>7</v>
      </c>
      <c r="O42" s="76" t="s">
        <v>19</v>
      </c>
      <c r="P42" s="75">
        <v>141</v>
      </c>
      <c r="Q42" s="76" t="s">
        <v>19</v>
      </c>
      <c r="R42" s="75">
        <v>6</v>
      </c>
      <c r="S42" s="76" t="s">
        <v>19</v>
      </c>
      <c r="T42" s="75">
        <v>1</v>
      </c>
      <c r="U42" s="76" t="s">
        <v>19</v>
      </c>
      <c r="V42" s="75">
        <v>14</v>
      </c>
      <c r="W42" s="76" t="s">
        <v>19</v>
      </c>
      <c r="X42" s="76" t="s">
        <v>19</v>
      </c>
      <c r="Y42" s="76" t="s">
        <v>19</v>
      </c>
      <c r="Z42" s="76" t="s">
        <v>19</v>
      </c>
      <c r="AA42" s="76" t="s">
        <v>19</v>
      </c>
      <c r="AB42" s="76" t="s">
        <v>19</v>
      </c>
      <c r="AC42" s="76" t="s">
        <v>19</v>
      </c>
      <c r="AD42" s="71" t="s">
        <v>22</v>
      </c>
      <c r="AE42" s="73">
        <f>SUM(N42,R42,V42,Z42)</f>
        <v>27</v>
      </c>
      <c r="AF42" s="67" t="s">
        <v>19</v>
      </c>
      <c r="AG42" s="73">
        <f>SUM(P42,T42,X42,AB42)</f>
        <v>142</v>
      </c>
      <c r="AH42" s="67" t="s">
        <v>19</v>
      </c>
      <c r="AI42" s="77">
        <v>10</v>
      </c>
      <c r="AJ42" s="74" t="s">
        <v>19</v>
      </c>
      <c r="AK42" s="77">
        <v>145</v>
      </c>
      <c r="AL42" s="77">
        <v>1</v>
      </c>
      <c r="AM42" s="77">
        <v>7</v>
      </c>
      <c r="AN42" s="74" t="s">
        <v>19</v>
      </c>
      <c r="AO42" s="77">
        <v>1</v>
      </c>
      <c r="AP42" s="74" t="s">
        <v>19</v>
      </c>
      <c r="AQ42" s="77">
        <v>14</v>
      </c>
      <c r="AR42" s="74" t="s">
        <v>19</v>
      </c>
      <c r="AS42" s="74" t="s">
        <v>19</v>
      </c>
      <c r="AT42" s="74" t="s">
        <v>19</v>
      </c>
      <c r="AU42" s="74" t="s">
        <v>19</v>
      </c>
      <c r="AV42" s="74" t="s">
        <v>19</v>
      </c>
      <c r="AW42" s="74" t="s">
        <v>19</v>
      </c>
      <c r="AX42" s="74" t="s">
        <v>19</v>
      </c>
      <c r="AY42" s="73">
        <f>SUM(AI42,AM42,AQ42,AU42)</f>
        <v>31</v>
      </c>
      <c r="AZ42" s="67" t="s">
        <v>19</v>
      </c>
      <c r="BA42" s="73">
        <f>SUM(AK42,AO42,AS42,AW42)</f>
        <v>146</v>
      </c>
      <c r="BB42" s="73">
        <f>SUM(AL42,AP42,AT42,AX42)</f>
        <v>1</v>
      </c>
      <c r="BC42" s="73">
        <f>AE42-AY42</f>
        <v>-4</v>
      </c>
      <c r="BD42" s="67" t="s">
        <v>19</v>
      </c>
      <c r="BE42" s="73">
        <f>AG42-BA42</f>
        <v>-4</v>
      </c>
      <c r="BF42" s="73">
        <f>0-BB42</f>
        <v>-1</v>
      </c>
    </row>
    <row r="43" spans="1:58" s="5" customFormat="1" ht="22.5" customHeight="1">
      <c r="A43" s="74" t="s">
        <v>19</v>
      </c>
      <c r="B43" s="74" t="s">
        <v>19</v>
      </c>
      <c r="C43" s="74" t="s">
        <v>19</v>
      </c>
      <c r="D43" s="74" t="s">
        <v>19</v>
      </c>
      <c r="E43" s="74" t="s">
        <v>19</v>
      </c>
      <c r="F43" s="74" t="s">
        <v>19</v>
      </c>
      <c r="G43" s="74" t="s">
        <v>19</v>
      </c>
      <c r="H43" s="74" t="s">
        <v>19</v>
      </c>
      <c r="I43" s="67" t="s">
        <v>19</v>
      </c>
      <c r="J43" s="67" t="s">
        <v>19</v>
      </c>
      <c r="K43" s="67" t="s">
        <v>19</v>
      </c>
      <c r="L43" s="67" t="s">
        <v>19</v>
      </c>
      <c r="M43" s="68" t="s">
        <v>23</v>
      </c>
      <c r="N43" s="76" t="s">
        <v>19</v>
      </c>
      <c r="O43" s="76" t="s">
        <v>19</v>
      </c>
      <c r="P43" s="76" t="s">
        <v>19</v>
      </c>
      <c r="Q43" s="76" t="s">
        <v>19</v>
      </c>
      <c r="R43" s="76" t="s">
        <v>19</v>
      </c>
      <c r="S43" s="76" t="s">
        <v>19</v>
      </c>
      <c r="T43" s="76" t="s">
        <v>19</v>
      </c>
      <c r="U43" s="76" t="s">
        <v>19</v>
      </c>
      <c r="V43" s="76" t="s">
        <v>19</v>
      </c>
      <c r="W43" s="76" t="s">
        <v>19</v>
      </c>
      <c r="X43" s="76" t="s">
        <v>19</v>
      </c>
      <c r="Y43" s="76" t="s">
        <v>19</v>
      </c>
      <c r="Z43" s="76" t="s">
        <v>19</v>
      </c>
      <c r="AA43" s="76" t="s">
        <v>19</v>
      </c>
      <c r="AB43" s="76" t="s">
        <v>19</v>
      </c>
      <c r="AC43" s="76" t="s">
        <v>19</v>
      </c>
      <c r="AD43" s="71" t="s">
        <v>23</v>
      </c>
      <c r="AE43" s="67" t="s">
        <v>19</v>
      </c>
      <c r="AF43" s="67" t="s">
        <v>19</v>
      </c>
      <c r="AG43" s="67" t="s">
        <v>19</v>
      </c>
      <c r="AH43" s="67" t="s">
        <v>19</v>
      </c>
      <c r="AI43" s="74" t="s">
        <v>19</v>
      </c>
      <c r="AJ43" s="74" t="s">
        <v>19</v>
      </c>
      <c r="AK43" s="74" t="s">
        <v>19</v>
      </c>
      <c r="AL43" s="74" t="s">
        <v>19</v>
      </c>
      <c r="AM43" s="74" t="s">
        <v>19</v>
      </c>
      <c r="AN43" s="74" t="s">
        <v>19</v>
      </c>
      <c r="AO43" s="74" t="s">
        <v>19</v>
      </c>
      <c r="AP43" s="74" t="s">
        <v>19</v>
      </c>
      <c r="AQ43" s="74" t="s">
        <v>19</v>
      </c>
      <c r="AR43" s="74" t="s">
        <v>19</v>
      </c>
      <c r="AS43" s="74" t="s">
        <v>19</v>
      </c>
      <c r="AT43" s="74" t="s">
        <v>19</v>
      </c>
      <c r="AU43" s="74" t="s">
        <v>19</v>
      </c>
      <c r="AV43" s="74" t="s">
        <v>19</v>
      </c>
      <c r="AW43" s="74" t="s">
        <v>19</v>
      </c>
      <c r="AX43" s="74" t="s">
        <v>19</v>
      </c>
      <c r="AY43" s="67" t="s">
        <v>19</v>
      </c>
      <c r="AZ43" s="67" t="s">
        <v>19</v>
      </c>
      <c r="BA43" s="67" t="s">
        <v>19</v>
      </c>
      <c r="BB43" s="67" t="s">
        <v>19</v>
      </c>
      <c r="BC43" s="67" t="s">
        <v>19</v>
      </c>
      <c r="BD43" s="67" t="s">
        <v>19</v>
      </c>
      <c r="BE43" s="67" t="s">
        <v>19</v>
      </c>
      <c r="BF43" s="67" t="s">
        <v>19</v>
      </c>
    </row>
    <row r="44" spans="1:58" s="3" customFormat="1" ht="22.5" customHeight="1">
      <c r="A44" s="67" t="s">
        <v>19</v>
      </c>
      <c r="B44" s="67" t="s">
        <v>19</v>
      </c>
      <c r="C44" s="67" t="s">
        <v>19</v>
      </c>
      <c r="D44" s="67" t="s">
        <v>19</v>
      </c>
      <c r="E44" s="67" t="s">
        <v>19</v>
      </c>
      <c r="F44" s="67" t="s">
        <v>19</v>
      </c>
      <c r="G44" s="67" t="s">
        <v>19</v>
      </c>
      <c r="H44" s="67" t="s">
        <v>19</v>
      </c>
      <c r="I44" s="67" t="s">
        <v>19</v>
      </c>
      <c r="J44" s="67" t="s">
        <v>19</v>
      </c>
      <c r="K44" s="67" t="s">
        <v>19</v>
      </c>
      <c r="L44" s="67" t="s">
        <v>19</v>
      </c>
      <c r="M44" s="68" t="s">
        <v>35</v>
      </c>
      <c r="N44" s="69">
        <f>SUM(N45:N46)</f>
        <v>500</v>
      </c>
      <c r="O44" s="70" t="s">
        <v>19</v>
      </c>
      <c r="P44" s="80">
        <f>SUM(P45:P46)</f>
        <v>3915</v>
      </c>
      <c r="Q44" s="70" t="s">
        <v>19</v>
      </c>
      <c r="R44" s="69">
        <f>SUM(R45:R46)</f>
        <v>796</v>
      </c>
      <c r="S44" s="70" t="s">
        <v>19</v>
      </c>
      <c r="T44" s="69">
        <f>SUM(T45:T46)</f>
        <v>748</v>
      </c>
      <c r="U44" s="70" t="s">
        <v>19</v>
      </c>
      <c r="V44" s="69">
        <f>SUM(V45:V46)</f>
        <v>337</v>
      </c>
      <c r="W44" s="70" t="s">
        <v>19</v>
      </c>
      <c r="X44" s="69">
        <f>SUM(X45:X46)</f>
        <v>188</v>
      </c>
      <c r="Y44" s="70" t="s">
        <v>19</v>
      </c>
      <c r="Z44" s="69">
        <f>SUM(Z45:Z46)</f>
        <v>47</v>
      </c>
      <c r="AA44" s="70" t="s">
        <v>19</v>
      </c>
      <c r="AB44" s="69">
        <f>SUM(AB45:AB46)</f>
        <v>69</v>
      </c>
      <c r="AC44" s="70" t="s">
        <v>19</v>
      </c>
      <c r="AD44" s="71" t="s">
        <v>35</v>
      </c>
      <c r="AE44" s="72">
        <f>SUM(AE45:AE46)</f>
        <v>1680</v>
      </c>
      <c r="AF44" s="67" t="s">
        <v>19</v>
      </c>
      <c r="AG44" s="72">
        <f>SUM(AG45:AG46)</f>
        <v>4920</v>
      </c>
      <c r="AH44" s="67" t="s">
        <v>19</v>
      </c>
      <c r="AI44" s="73">
        <f>SUM(AI45:AI46)</f>
        <v>544</v>
      </c>
      <c r="AJ44" s="67" t="s">
        <v>19</v>
      </c>
      <c r="AK44" s="72">
        <f>SUM(AK45:AK46)</f>
        <v>4294</v>
      </c>
      <c r="AL44" s="67" t="s">
        <v>19</v>
      </c>
      <c r="AM44" s="73">
        <f>SUM(AM45:AM46)</f>
        <v>967</v>
      </c>
      <c r="AN44" s="67" t="s">
        <v>19</v>
      </c>
      <c r="AO44" s="73">
        <f>SUM(AO45:AO46)</f>
        <v>725</v>
      </c>
      <c r="AP44" s="67" t="s">
        <v>19</v>
      </c>
      <c r="AQ44" s="73">
        <f>SUM(AQ45:AQ46)</f>
        <v>368</v>
      </c>
      <c r="AR44" s="67" t="s">
        <v>19</v>
      </c>
      <c r="AS44" s="73">
        <f>SUM(AS45:AS46)</f>
        <v>105</v>
      </c>
      <c r="AT44" s="67" t="s">
        <v>19</v>
      </c>
      <c r="AU44" s="73">
        <f>SUM(AU45:AU46)</f>
        <v>43</v>
      </c>
      <c r="AV44" s="67" t="s">
        <v>19</v>
      </c>
      <c r="AW44" s="73">
        <f>SUM(AW45:AW46)</f>
        <v>64</v>
      </c>
      <c r="AX44" s="67" t="s">
        <v>19</v>
      </c>
      <c r="AY44" s="72">
        <f>SUM(AY45:AY46)</f>
        <v>1922</v>
      </c>
      <c r="AZ44" s="67" t="s">
        <v>19</v>
      </c>
      <c r="BA44" s="72">
        <f>SUM(BA45:BA46)</f>
        <v>5188</v>
      </c>
      <c r="BB44" s="67" t="s">
        <v>19</v>
      </c>
      <c r="BC44" s="73">
        <f>SUM(BC45:BC46)</f>
        <v>-242</v>
      </c>
      <c r="BD44" s="67" t="s">
        <v>19</v>
      </c>
      <c r="BE44" s="73">
        <f>SUM(BE45:BE46)</f>
        <v>-268</v>
      </c>
      <c r="BF44" s="67" t="s">
        <v>19</v>
      </c>
    </row>
    <row r="45" spans="1:58" s="3" customFormat="1" ht="22.5" customHeight="1">
      <c r="A45" s="74" t="s">
        <v>19</v>
      </c>
      <c r="B45" s="74" t="s">
        <v>19</v>
      </c>
      <c r="C45" s="74" t="s">
        <v>19</v>
      </c>
      <c r="D45" s="74" t="s">
        <v>19</v>
      </c>
      <c r="E45" s="74" t="s">
        <v>19</v>
      </c>
      <c r="F45" s="74" t="s">
        <v>19</v>
      </c>
      <c r="G45" s="74" t="s">
        <v>19</v>
      </c>
      <c r="H45" s="74" t="s">
        <v>19</v>
      </c>
      <c r="I45" s="67" t="s">
        <v>19</v>
      </c>
      <c r="J45" s="67" t="s">
        <v>19</v>
      </c>
      <c r="K45" s="67" t="s">
        <v>19</v>
      </c>
      <c r="L45" s="67" t="s">
        <v>19</v>
      </c>
      <c r="M45" s="68" t="s">
        <v>22</v>
      </c>
      <c r="N45" s="75">
        <v>500</v>
      </c>
      <c r="O45" s="76" t="s">
        <v>19</v>
      </c>
      <c r="P45" s="81">
        <v>3915</v>
      </c>
      <c r="Q45" s="76" t="s">
        <v>19</v>
      </c>
      <c r="R45" s="75">
        <v>796</v>
      </c>
      <c r="S45" s="76" t="s">
        <v>19</v>
      </c>
      <c r="T45" s="75">
        <v>748</v>
      </c>
      <c r="U45" s="76" t="s">
        <v>19</v>
      </c>
      <c r="V45" s="75">
        <v>337</v>
      </c>
      <c r="W45" s="76" t="s">
        <v>19</v>
      </c>
      <c r="X45" s="75">
        <v>188</v>
      </c>
      <c r="Y45" s="76" t="s">
        <v>19</v>
      </c>
      <c r="Z45" s="75">
        <v>47</v>
      </c>
      <c r="AA45" s="76" t="s">
        <v>19</v>
      </c>
      <c r="AB45" s="75">
        <v>69</v>
      </c>
      <c r="AC45" s="76" t="s">
        <v>19</v>
      </c>
      <c r="AD45" s="71" t="s">
        <v>22</v>
      </c>
      <c r="AE45" s="72">
        <f>SUM(N45,R45,V45,Z45)</f>
        <v>1680</v>
      </c>
      <c r="AF45" s="67" t="s">
        <v>19</v>
      </c>
      <c r="AG45" s="72">
        <f>SUM(P45,T45,X45,AB45)</f>
        <v>4920</v>
      </c>
      <c r="AH45" s="67" t="s">
        <v>19</v>
      </c>
      <c r="AI45" s="77">
        <v>544</v>
      </c>
      <c r="AJ45" s="74" t="s">
        <v>19</v>
      </c>
      <c r="AK45" s="82">
        <v>4294</v>
      </c>
      <c r="AL45" s="74" t="s">
        <v>19</v>
      </c>
      <c r="AM45" s="77">
        <v>955</v>
      </c>
      <c r="AN45" s="74" t="s">
        <v>19</v>
      </c>
      <c r="AO45" s="77">
        <v>725</v>
      </c>
      <c r="AP45" s="74" t="s">
        <v>19</v>
      </c>
      <c r="AQ45" s="77">
        <v>368</v>
      </c>
      <c r="AR45" s="74" t="s">
        <v>19</v>
      </c>
      <c r="AS45" s="77">
        <v>105</v>
      </c>
      <c r="AT45" s="74" t="s">
        <v>19</v>
      </c>
      <c r="AU45" s="77">
        <v>43</v>
      </c>
      <c r="AV45" s="74" t="s">
        <v>19</v>
      </c>
      <c r="AW45" s="77">
        <v>64</v>
      </c>
      <c r="AX45" s="74" t="s">
        <v>19</v>
      </c>
      <c r="AY45" s="72">
        <f>SUM(AI45,AM45,AQ45,AU45)</f>
        <v>1910</v>
      </c>
      <c r="AZ45" s="67" t="s">
        <v>19</v>
      </c>
      <c r="BA45" s="72">
        <f>SUM(AK45,AO45,AS45,AW45)</f>
        <v>5188</v>
      </c>
      <c r="BB45" s="67" t="s">
        <v>19</v>
      </c>
      <c r="BC45" s="73">
        <f>AE45-AY45</f>
        <v>-230</v>
      </c>
      <c r="BD45" s="67" t="s">
        <v>19</v>
      </c>
      <c r="BE45" s="73">
        <f>AG45-BA45</f>
        <v>-268</v>
      </c>
      <c r="BF45" s="67" t="s">
        <v>19</v>
      </c>
    </row>
    <row r="46" spans="1:58" s="3" customFormat="1" ht="22.5" customHeight="1">
      <c r="A46" s="74" t="s">
        <v>19</v>
      </c>
      <c r="B46" s="74" t="s">
        <v>19</v>
      </c>
      <c r="C46" s="74" t="s">
        <v>19</v>
      </c>
      <c r="D46" s="74" t="s">
        <v>19</v>
      </c>
      <c r="E46" s="74" t="s">
        <v>19</v>
      </c>
      <c r="F46" s="74" t="s">
        <v>19</v>
      </c>
      <c r="G46" s="74" t="s">
        <v>19</v>
      </c>
      <c r="H46" s="74" t="s">
        <v>19</v>
      </c>
      <c r="I46" s="67" t="s">
        <v>19</v>
      </c>
      <c r="J46" s="67" t="s">
        <v>19</v>
      </c>
      <c r="K46" s="67" t="s">
        <v>19</v>
      </c>
      <c r="L46" s="67" t="s">
        <v>19</v>
      </c>
      <c r="M46" s="68" t="s">
        <v>23</v>
      </c>
      <c r="N46" s="76" t="s">
        <v>19</v>
      </c>
      <c r="O46" s="76" t="s">
        <v>19</v>
      </c>
      <c r="P46" s="76" t="s">
        <v>19</v>
      </c>
      <c r="Q46" s="76" t="s">
        <v>19</v>
      </c>
      <c r="R46" s="76" t="s">
        <v>19</v>
      </c>
      <c r="S46" s="76" t="s">
        <v>19</v>
      </c>
      <c r="T46" s="76" t="s">
        <v>19</v>
      </c>
      <c r="U46" s="76" t="s">
        <v>19</v>
      </c>
      <c r="V46" s="76" t="s">
        <v>19</v>
      </c>
      <c r="W46" s="76" t="s">
        <v>19</v>
      </c>
      <c r="X46" s="76" t="s">
        <v>19</v>
      </c>
      <c r="Y46" s="76" t="s">
        <v>19</v>
      </c>
      <c r="Z46" s="76" t="s">
        <v>19</v>
      </c>
      <c r="AA46" s="76" t="s">
        <v>19</v>
      </c>
      <c r="AB46" s="76" t="s">
        <v>19</v>
      </c>
      <c r="AC46" s="76" t="s">
        <v>19</v>
      </c>
      <c r="AD46" s="71" t="s">
        <v>23</v>
      </c>
      <c r="AE46" s="67" t="s">
        <v>19</v>
      </c>
      <c r="AF46" s="67" t="s">
        <v>19</v>
      </c>
      <c r="AG46" s="67" t="s">
        <v>19</v>
      </c>
      <c r="AH46" s="67" t="s">
        <v>19</v>
      </c>
      <c r="AI46" s="74" t="s">
        <v>19</v>
      </c>
      <c r="AJ46" s="74" t="s">
        <v>19</v>
      </c>
      <c r="AK46" s="74" t="s">
        <v>19</v>
      </c>
      <c r="AL46" s="74" t="s">
        <v>19</v>
      </c>
      <c r="AM46" s="77">
        <v>12</v>
      </c>
      <c r="AN46" s="74" t="s">
        <v>19</v>
      </c>
      <c r="AO46" s="74" t="s">
        <v>19</v>
      </c>
      <c r="AP46" s="74" t="s">
        <v>19</v>
      </c>
      <c r="AQ46" s="74" t="s">
        <v>19</v>
      </c>
      <c r="AR46" s="74" t="s">
        <v>19</v>
      </c>
      <c r="AS46" s="74" t="s">
        <v>19</v>
      </c>
      <c r="AT46" s="74" t="s">
        <v>19</v>
      </c>
      <c r="AU46" s="74" t="s">
        <v>19</v>
      </c>
      <c r="AV46" s="74" t="s">
        <v>19</v>
      </c>
      <c r="AW46" s="74" t="s">
        <v>19</v>
      </c>
      <c r="AX46" s="74" t="s">
        <v>19</v>
      </c>
      <c r="AY46" s="73">
        <f>SUM(AI46,AM46,AQ46,AU46)</f>
        <v>12</v>
      </c>
      <c r="AZ46" s="67" t="s">
        <v>19</v>
      </c>
      <c r="BA46" s="67" t="s">
        <v>19</v>
      </c>
      <c r="BB46" s="67" t="s">
        <v>19</v>
      </c>
      <c r="BC46" s="73">
        <f>0-AY46</f>
        <v>-12</v>
      </c>
      <c r="BD46" s="67" t="s">
        <v>19</v>
      </c>
      <c r="BE46" s="67" t="s">
        <v>19</v>
      </c>
      <c r="BF46" s="67" t="s">
        <v>19</v>
      </c>
    </row>
    <row r="47" spans="1:58" s="3" customFormat="1" ht="22.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18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18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</row>
    <row r="48" spans="1:58" s="25" customFormat="1" ht="22.5" customHeight="1">
      <c r="A48" s="64" t="s">
        <v>19</v>
      </c>
      <c r="B48" s="64" t="s">
        <v>19</v>
      </c>
      <c r="C48" s="64" t="s">
        <v>19</v>
      </c>
      <c r="D48" s="64" t="s">
        <v>19</v>
      </c>
      <c r="E48" s="64" t="s">
        <v>19</v>
      </c>
      <c r="F48" s="64" t="s">
        <v>19</v>
      </c>
      <c r="G48" s="64" t="s">
        <v>19</v>
      </c>
      <c r="H48" s="64" t="s">
        <v>19</v>
      </c>
      <c r="I48" s="64" t="s">
        <v>19</v>
      </c>
      <c r="J48" s="64" t="s">
        <v>19</v>
      </c>
      <c r="K48" s="64" t="s">
        <v>19</v>
      </c>
      <c r="L48" s="64" t="s">
        <v>19</v>
      </c>
      <c r="M48" s="65" t="s">
        <v>36</v>
      </c>
      <c r="N48" s="33">
        <f>SUM(N49,N52,N55,N58)</f>
        <v>15922</v>
      </c>
      <c r="O48" s="34">
        <f aca="true" t="shared" si="20" ref="O48:Z48">SUM(O49,O52,O55,O58)</f>
        <v>820</v>
      </c>
      <c r="P48" s="33">
        <f t="shared" si="20"/>
        <v>9556</v>
      </c>
      <c r="Q48" s="33">
        <f t="shared" si="20"/>
        <v>1584</v>
      </c>
      <c r="R48" s="33">
        <f t="shared" si="20"/>
        <v>8257</v>
      </c>
      <c r="S48" s="34">
        <f t="shared" si="20"/>
        <v>8</v>
      </c>
      <c r="T48" s="33">
        <f t="shared" si="20"/>
        <v>3158</v>
      </c>
      <c r="U48" s="34">
        <f t="shared" si="20"/>
        <v>404</v>
      </c>
      <c r="V48" s="33">
        <f t="shared" si="20"/>
        <v>2652</v>
      </c>
      <c r="W48" s="34">
        <f t="shared" si="20"/>
        <v>46</v>
      </c>
      <c r="X48" s="34">
        <f t="shared" si="20"/>
        <v>285</v>
      </c>
      <c r="Y48" s="34">
        <f t="shared" si="20"/>
        <v>45</v>
      </c>
      <c r="Z48" s="34">
        <f t="shared" si="20"/>
        <v>39</v>
      </c>
      <c r="AA48" s="79" t="s">
        <v>19</v>
      </c>
      <c r="AB48" s="34">
        <f>SUM(AB49,AB52,AB55,AB58)</f>
        <v>5</v>
      </c>
      <c r="AC48" s="79">
        <f>SUM(AC49,AC52,AC55,AC58)</f>
        <v>2</v>
      </c>
      <c r="AD48" s="65" t="s">
        <v>36</v>
      </c>
      <c r="AE48" s="33">
        <f aca="true" t="shared" si="21" ref="AE48:AU48">SUM(AE49,AE52,AE55,AE58)</f>
        <v>26870</v>
      </c>
      <c r="AF48" s="34">
        <f t="shared" si="21"/>
        <v>874</v>
      </c>
      <c r="AG48" s="33">
        <f t="shared" si="21"/>
        <v>13004</v>
      </c>
      <c r="AH48" s="33">
        <f t="shared" si="21"/>
        <v>2035</v>
      </c>
      <c r="AI48" s="33">
        <f t="shared" si="21"/>
        <v>17387</v>
      </c>
      <c r="AJ48" s="33">
        <f t="shared" si="21"/>
        <v>1099</v>
      </c>
      <c r="AK48" s="33">
        <f t="shared" si="21"/>
        <v>9655</v>
      </c>
      <c r="AL48" s="33">
        <f t="shared" si="21"/>
        <v>1869</v>
      </c>
      <c r="AM48" s="33">
        <f t="shared" si="21"/>
        <v>8310</v>
      </c>
      <c r="AN48" s="34">
        <f t="shared" si="21"/>
        <v>51</v>
      </c>
      <c r="AO48" s="33">
        <f t="shared" si="21"/>
        <v>3242</v>
      </c>
      <c r="AP48" s="34">
        <f t="shared" si="21"/>
        <v>517</v>
      </c>
      <c r="AQ48" s="33">
        <f t="shared" si="21"/>
        <v>2644</v>
      </c>
      <c r="AR48" s="34">
        <f t="shared" si="21"/>
        <v>88</v>
      </c>
      <c r="AS48" s="34">
        <f t="shared" si="21"/>
        <v>283</v>
      </c>
      <c r="AT48" s="34">
        <f t="shared" si="21"/>
        <v>27</v>
      </c>
      <c r="AU48" s="34">
        <f t="shared" si="21"/>
        <v>51</v>
      </c>
      <c r="AV48" s="79" t="s">
        <v>19</v>
      </c>
      <c r="AW48" s="34">
        <f aca="true" t="shared" si="22" ref="AW48:BF48">SUM(AW49,AW52,AW55,AW58)</f>
        <v>8</v>
      </c>
      <c r="AX48" s="34">
        <f t="shared" si="22"/>
        <v>1</v>
      </c>
      <c r="AY48" s="33">
        <f t="shared" si="22"/>
        <v>28392</v>
      </c>
      <c r="AZ48" s="33">
        <f t="shared" si="22"/>
        <v>1238</v>
      </c>
      <c r="BA48" s="33">
        <f t="shared" si="22"/>
        <v>13188</v>
      </c>
      <c r="BB48" s="33">
        <f t="shared" si="22"/>
        <v>2414</v>
      </c>
      <c r="BC48" s="33">
        <f t="shared" si="22"/>
        <v>-1522</v>
      </c>
      <c r="BD48" s="34">
        <f t="shared" si="22"/>
        <v>-364</v>
      </c>
      <c r="BE48" s="34">
        <f t="shared" si="22"/>
        <v>-184</v>
      </c>
      <c r="BF48" s="34">
        <f t="shared" si="22"/>
        <v>-379</v>
      </c>
    </row>
    <row r="49" spans="1:58" s="5" customFormat="1" ht="22.5" customHeight="1">
      <c r="A49" s="67" t="s">
        <v>19</v>
      </c>
      <c r="B49" s="67" t="s">
        <v>19</v>
      </c>
      <c r="C49" s="67" t="s">
        <v>19</v>
      </c>
      <c r="D49" s="67" t="s">
        <v>19</v>
      </c>
      <c r="E49" s="67" t="s">
        <v>19</v>
      </c>
      <c r="F49" s="67" t="s">
        <v>19</v>
      </c>
      <c r="G49" s="67" t="s">
        <v>19</v>
      </c>
      <c r="H49" s="67" t="s">
        <v>19</v>
      </c>
      <c r="I49" s="67" t="s">
        <v>19</v>
      </c>
      <c r="J49" s="67" t="s">
        <v>19</v>
      </c>
      <c r="K49" s="67" t="s">
        <v>19</v>
      </c>
      <c r="L49" s="67" t="s">
        <v>19</v>
      </c>
      <c r="M49" s="84" t="s">
        <v>37</v>
      </c>
      <c r="N49" s="80">
        <f>SUM(N50:N51)</f>
        <v>2146</v>
      </c>
      <c r="O49" s="70" t="s">
        <v>19</v>
      </c>
      <c r="P49" s="80">
        <f>SUM(P50:P51)</f>
        <v>9441</v>
      </c>
      <c r="Q49" s="80">
        <f>SUM(Q50:Q51)</f>
        <v>1022</v>
      </c>
      <c r="R49" s="80">
        <f>SUM(R50:R51)</f>
        <v>7855</v>
      </c>
      <c r="S49" s="70" t="s">
        <v>19</v>
      </c>
      <c r="T49" s="80">
        <f>SUM(T50:T51)</f>
        <v>3152</v>
      </c>
      <c r="U49" s="69">
        <f>SUM(U50:U51)</f>
        <v>403</v>
      </c>
      <c r="V49" s="80">
        <f>SUM(V50:V51)</f>
        <v>1652</v>
      </c>
      <c r="W49" s="70" t="s">
        <v>19</v>
      </c>
      <c r="X49" s="69">
        <f>SUM(X50:X51)</f>
        <v>237</v>
      </c>
      <c r="Y49" s="69">
        <f>SUM(Y50:Y51)</f>
        <v>15</v>
      </c>
      <c r="Z49" s="69">
        <f>SUM(Z50:Z51)</f>
        <v>23</v>
      </c>
      <c r="AA49" s="70" t="s">
        <v>19</v>
      </c>
      <c r="AB49" s="69">
        <f>SUM(AB50:AB51)</f>
        <v>5</v>
      </c>
      <c r="AC49" s="70" t="s">
        <v>19</v>
      </c>
      <c r="AD49" s="86" t="s">
        <v>37</v>
      </c>
      <c r="AE49" s="72">
        <f>SUM(AE50:AE51)</f>
        <v>11676</v>
      </c>
      <c r="AF49" s="67" t="s">
        <v>19</v>
      </c>
      <c r="AG49" s="72">
        <f>SUM(AG50:AG51)</f>
        <v>12835</v>
      </c>
      <c r="AH49" s="72">
        <f>SUM(AH50:AH51)</f>
        <v>1440</v>
      </c>
      <c r="AI49" s="72">
        <f>SUM(AI50:AI51)</f>
        <v>3111</v>
      </c>
      <c r="AJ49" s="67" t="s">
        <v>19</v>
      </c>
      <c r="AK49" s="72">
        <f>SUM(AK50:AK51)</f>
        <v>9519</v>
      </c>
      <c r="AL49" s="72">
        <f>SUM(AL50:AL51)</f>
        <v>1284</v>
      </c>
      <c r="AM49" s="72">
        <f>SUM(AM50:AM51)</f>
        <v>7877</v>
      </c>
      <c r="AN49" s="67" t="s">
        <v>19</v>
      </c>
      <c r="AO49" s="72">
        <f>SUM(AO50:AO51)</f>
        <v>3236</v>
      </c>
      <c r="AP49" s="73">
        <f>SUM(AP50:AP51)</f>
        <v>516</v>
      </c>
      <c r="AQ49" s="72">
        <f>SUM(AQ50:AQ51)</f>
        <v>1671</v>
      </c>
      <c r="AR49" s="67" t="s">
        <v>19</v>
      </c>
      <c r="AS49" s="73">
        <f>SUM(AS50:AS51)</f>
        <v>241</v>
      </c>
      <c r="AT49" s="67" t="s">
        <v>19</v>
      </c>
      <c r="AU49" s="73">
        <f>SUM(AU50:AU51)</f>
        <v>33</v>
      </c>
      <c r="AV49" s="67" t="s">
        <v>19</v>
      </c>
      <c r="AW49" s="73">
        <f>SUM(AW50:AW51)</f>
        <v>8</v>
      </c>
      <c r="AX49" s="67" t="s">
        <v>19</v>
      </c>
      <c r="AY49" s="72">
        <f>SUM(AY50:AY51)</f>
        <v>12692</v>
      </c>
      <c r="AZ49" s="67" t="s">
        <v>19</v>
      </c>
      <c r="BA49" s="72">
        <f>SUM(BA50:BA51)</f>
        <v>13004</v>
      </c>
      <c r="BB49" s="72">
        <f>SUM(BB50:BB51)</f>
        <v>1800</v>
      </c>
      <c r="BC49" s="72">
        <f>SUM(BC50:BC51)</f>
        <v>-1016</v>
      </c>
      <c r="BD49" s="67" t="s">
        <v>19</v>
      </c>
      <c r="BE49" s="73">
        <f>SUM(BE50:BE51)</f>
        <v>-169</v>
      </c>
      <c r="BF49" s="73">
        <f>SUM(BF50:BF51)</f>
        <v>-360</v>
      </c>
    </row>
    <row r="50" spans="1:58" s="5" customFormat="1" ht="22.5" customHeight="1">
      <c r="A50" s="74" t="s">
        <v>19</v>
      </c>
      <c r="B50" s="74" t="s">
        <v>19</v>
      </c>
      <c r="C50" s="74" t="s">
        <v>19</v>
      </c>
      <c r="D50" s="74" t="s">
        <v>19</v>
      </c>
      <c r="E50" s="74" t="s">
        <v>19</v>
      </c>
      <c r="F50" s="74" t="s">
        <v>19</v>
      </c>
      <c r="G50" s="74" t="s">
        <v>19</v>
      </c>
      <c r="H50" s="74" t="s">
        <v>19</v>
      </c>
      <c r="I50" s="67" t="s">
        <v>19</v>
      </c>
      <c r="J50" s="67" t="s">
        <v>19</v>
      </c>
      <c r="K50" s="67" t="s">
        <v>19</v>
      </c>
      <c r="L50" s="67" t="s">
        <v>19</v>
      </c>
      <c r="M50" s="68" t="s">
        <v>22</v>
      </c>
      <c r="N50" s="81">
        <v>2146</v>
      </c>
      <c r="O50" s="76" t="s">
        <v>19</v>
      </c>
      <c r="P50" s="81">
        <v>9441</v>
      </c>
      <c r="Q50" s="81">
        <v>1022</v>
      </c>
      <c r="R50" s="81">
        <v>7855</v>
      </c>
      <c r="S50" s="76" t="s">
        <v>19</v>
      </c>
      <c r="T50" s="81">
        <v>3152</v>
      </c>
      <c r="U50" s="75">
        <v>403</v>
      </c>
      <c r="V50" s="81">
        <v>1652</v>
      </c>
      <c r="W50" s="76" t="s">
        <v>19</v>
      </c>
      <c r="X50" s="75">
        <v>237</v>
      </c>
      <c r="Y50" s="75">
        <v>15</v>
      </c>
      <c r="Z50" s="75">
        <v>23</v>
      </c>
      <c r="AA50" s="76" t="s">
        <v>19</v>
      </c>
      <c r="AB50" s="75">
        <v>5</v>
      </c>
      <c r="AC50" s="76" t="s">
        <v>19</v>
      </c>
      <c r="AD50" s="71" t="s">
        <v>22</v>
      </c>
      <c r="AE50" s="72">
        <f>SUM(N50,R50,V50,Z50)</f>
        <v>11676</v>
      </c>
      <c r="AF50" s="67" t="s">
        <v>19</v>
      </c>
      <c r="AG50" s="72">
        <f>SUM(P50,T50,X50,AB50)</f>
        <v>12835</v>
      </c>
      <c r="AH50" s="72">
        <f>SUM(Q50,U50,Y50,AC50)</f>
        <v>1440</v>
      </c>
      <c r="AI50" s="82">
        <v>3111</v>
      </c>
      <c r="AJ50" s="74" t="s">
        <v>19</v>
      </c>
      <c r="AK50" s="82">
        <v>9519</v>
      </c>
      <c r="AL50" s="82">
        <v>1284</v>
      </c>
      <c r="AM50" s="82">
        <v>7877</v>
      </c>
      <c r="AN50" s="74" t="s">
        <v>19</v>
      </c>
      <c r="AO50" s="82">
        <v>3236</v>
      </c>
      <c r="AP50" s="77">
        <v>516</v>
      </c>
      <c r="AQ50" s="82">
        <v>1671</v>
      </c>
      <c r="AR50" s="74" t="s">
        <v>19</v>
      </c>
      <c r="AS50" s="77">
        <v>241</v>
      </c>
      <c r="AT50" s="74" t="s">
        <v>19</v>
      </c>
      <c r="AU50" s="77">
        <v>33</v>
      </c>
      <c r="AV50" s="74" t="s">
        <v>19</v>
      </c>
      <c r="AW50" s="77">
        <v>8</v>
      </c>
      <c r="AX50" s="74" t="s">
        <v>19</v>
      </c>
      <c r="AY50" s="72">
        <f>SUM(AI50,AM50,AQ50,AU50)</f>
        <v>12692</v>
      </c>
      <c r="AZ50" s="67" t="s">
        <v>19</v>
      </c>
      <c r="BA50" s="72">
        <f>SUM(AK50,AO50,AS50,AW50)</f>
        <v>13004</v>
      </c>
      <c r="BB50" s="72">
        <f>SUM(AL50,AP50,AT50,AX50)</f>
        <v>1800</v>
      </c>
      <c r="BC50" s="72">
        <f>AE50-AY50</f>
        <v>-1016</v>
      </c>
      <c r="BD50" s="67" t="s">
        <v>19</v>
      </c>
      <c r="BE50" s="73">
        <f>AG50-BA50</f>
        <v>-169</v>
      </c>
      <c r="BF50" s="73">
        <f>AH50-BB50</f>
        <v>-360</v>
      </c>
    </row>
    <row r="51" spans="1:58" s="5" customFormat="1" ht="22.5" customHeight="1">
      <c r="A51" s="74" t="s">
        <v>19</v>
      </c>
      <c r="B51" s="74" t="s">
        <v>19</v>
      </c>
      <c r="C51" s="74" t="s">
        <v>19</v>
      </c>
      <c r="D51" s="74" t="s">
        <v>19</v>
      </c>
      <c r="E51" s="74" t="s">
        <v>19</v>
      </c>
      <c r="F51" s="74" t="s">
        <v>19</v>
      </c>
      <c r="G51" s="74" t="s">
        <v>19</v>
      </c>
      <c r="H51" s="74" t="s">
        <v>19</v>
      </c>
      <c r="I51" s="67" t="s">
        <v>19</v>
      </c>
      <c r="J51" s="67" t="s">
        <v>19</v>
      </c>
      <c r="K51" s="67" t="s">
        <v>19</v>
      </c>
      <c r="L51" s="67" t="s">
        <v>19</v>
      </c>
      <c r="M51" s="68" t="s">
        <v>23</v>
      </c>
      <c r="N51" s="76" t="s">
        <v>19</v>
      </c>
      <c r="O51" s="76" t="s">
        <v>19</v>
      </c>
      <c r="P51" s="76" t="s">
        <v>19</v>
      </c>
      <c r="Q51" s="76" t="s">
        <v>19</v>
      </c>
      <c r="R51" s="76" t="s">
        <v>19</v>
      </c>
      <c r="S51" s="76" t="s">
        <v>19</v>
      </c>
      <c r="T51" s="76" t="s">
        <v>19</v>
      </c>
      <c r="U51" s="76" t="s">
        <v>19</v>
      </c>
      <c r="V51" s="76" t="s">
        <v>19</v>
      </c>
      <c r="W51" s="76" t="s">
        <v>19</v>
      </c>
      <c r="X51" s="76" t="s">
        <v>19</v>
      </c>
      <c r="Y51" s="76" t="s">
        <v>19</v>
      </c>
      <c r="Z51" s="76" t="s">
        <v>19</v>
      </c>
      <c r="AA51" s="76" t="s">
        <v>19</v>
      </c>
      <c r="AB51" s="76" t="s">
        <v>19</v>
      </c>
      <c r="AC51" s="76" t="s">
        <v>19</v>
      </c>
      <c r="AD51" s="71" t="s">
        <v>23</v>
      </c>
      <c r="AE51" s="67" t="s">
        <v>19</v>
      </c>
      <c r="AF51" s="67" t="s">
        <v>19</v>
      </c>
      <c r="AG51" s="67" t="s">
        <v>19</v>
      </c>
      <c r="AH51" s="67" t="s">
        <v>19</v>
      </c>
      <c r="AI51" s="74" t="s">
        <v>19</v>
      </c>
      <c r="AJ51" s="74" t="s">
        <v>19</v>
      </c>
      <c r="AK51" s="74" t="s">
        <v>19</v>
      </c>
      <c r="AL51" s="74" t="s">
        <v>19</v>
      </c>
      <c r="AM51" s="74" t="s">
        <v>19</v>
      </c>
      <c r="AN51" s="74" t="s">
        <v>19</v>
      </c>
      <c r="AO51" s="74" t="s">
        <v>19</v>
      </c>
      <c r="AP51" s="74" t="s">
        <v>19</v>
      </c>
      <c r="AQ51" s="74" t="s">
        <v>19</v>
      </c>
      <c r="AR51" s="74" t="s">
        <v>19</v>
      </c>
      <c r="AS51" s="74" t="s">
        <v>19</v>
      </c>
      <c r="AT51" s="74" t="s">
        <v>19</v>
      </c>
      <c r="AU51" s="74" t="s">
        <v>19</v>
      </c>
      <c r="AV51" s="74" t="s">
        <v>19</v>
      </c>
      <c r="AW51" s="74" t="s">
        <v>19</v>
      </c>
      <c r="AX51" s="74" t="s">
        <v>19</v>
      </c>
      <c r="AY51" s="67" t="s">
        <v>19</v>
      </c>
      <c r="AZ51" s="67" t="s">
        <v>19</v>
      </c>
      <c r="BA51" s="67" t="s">
        <v>19</v>
      </c>
      <c r="BB51" s="67" t="s">
        <v>19</v>
      </c>
      <c r="BC51" s="67" t="s">
        <v>19</v>
      </c>
      <c r="BD51" s="67" t="s">
        <v>19</v>
      </c>
      <c r="BE51" s="67" t="s">
        <v>19</v>
      </c>
      <c r="BF51" s="67" t="s">
        <v>19</v>
      </c>
    </row>
    <row r="52" spans="1:58" s="3" customFormat="1" ht="22.5" customHeight="1">
      <c r="A52" s="67" t="s">
        <v>19</v>
      </c>
      <c r="B52" s="67" t="s">
        <v>19</v>
      </c>
      <c r="C52" s="67" t="s">
        <v>19</v>
      </c>
      <c r="D52" s="67" t="s">
        <v>19</v>
      </c>
      <c r="E52" s="67" t="s">
        <v>19</v>
      </c>
      <c r="F52" s="67" t="s">
        <v>19</v>
      </c>
      <c r="G52" s="67" t="s">
        <v>19</v>
      </c>
      <c r="H52" s="67" t="s">
        <v>19</v>
      </c>
      <c r="I52" s="67" t="s">
        <v>19</v>
      </c>
      <c r="J52" s="67" t="s">
        <v>19</v>
      </c>
      <c r="K52" s="67" t="s">
        <v>19</v>
      </c>
      <c r="L52" s="67" t="s">
        <v>19</v>
      </c>
      <c r="M52" s="68" t="s">
        <v>38</v>
      </c>
      <c r="N52" s="80">
        <f aca="true" t="shared" si="23" ref="N52:Z52">SUM(N53:N54)</f>
        <v>11804</v>
      </c>
      <c r="O52" s="69">
        <f t="shared" si="23"/>
        <v>809</v>
      </c>
      <c r="P52" s="69">
        <f t="shared" si="23"/>
        <v>7</v>
      </c>
      <c r="Q52" s="69">
        <f t="shared" si="23"/>
        <v>551</v>
      </c>
      <c r="R52" s="69">
        <f t="shared" si="23"/>
        <v>131</v>
      </c>
      <c r="S52" s="69">
        <f t="shared" si="23"/>
        <v>8</v>
      </c>
      <c r="T52" s="69">
        <f t="shared" si="23"/>
        <v>1</v>
      </c>
      <c r="U52" s="69">
        <f t="shared" si="23"/>
        <v>1</v>
      </c>
      <c r="V52" s="69">
        <f t="shared" si="23"/>
        <v>320</v>
      </c>
      <c r="W52" s="69">
        <f t="shared" si="23"/>
        <v>44</v>
      </c>
      <c r="X52" s="69">
        <f t="shared" si="23"/>
        <v>3</v>
      </c>
      <c r="Y52" s="69">
        <f t="shared" si="23"/>
        <v>27</v>
      </c>
      <c r="Z52" s="69">
        <f t="shared" si="23"/>
        <v>16</v>
      </c>
      <c r="AA52" s="70" t="s">
        <v>19</v>
      </c>
      <c r="AB52" s="70" t="s">
        <v>19</v>
      </c>
      <c r="AC52" s="91">
        <f>SUM(AC53:AC54)</f>
        <v>2</v>
      </c>
      <c r="AD52" s="71" t="s">
        <v>38</v>
      </c>
      <c r="AE52" s="72">
        <f aca="true" t="shared" si="24" ref="AE52:AU52">SUM(AE53:AE54)</f>
        <v>12271</v>
      </c>
      <c r="AF52" s="73">
        <f t="shared" si="24"/>
        <v>861</v>
      </c>
      <c r="AG52" s="73">
        <f t="shared" si="24"/>
        <v>11</v>
      </c>
      <c r="AH52" s="73">
        <f t="shared" si="24"/>
        <v>581</v>
      </c>
      <c r="AI52" s="72">
        <f t="shared" si="24"/>
        <v>12029</v>
      </c>
      <c r="AJ52" s="73">
        <f t="shared" si="24"/>
        <v>970</v>
      </c>
      <c r="AK52" s="73">
        <f t="shared" si="24"/>
        <v>8</v>
      </c>
      <c r="AL52" s="73">
        <f t="shared" si="24"/>
        <v>571</v>
      </c>
      <c r="AM52" s="73">
        <f t="shared" si="24"/>
        <v>136</v>
      </c>
      <c r="AN52" s="73">
        <f t="shared" si="24"/>
        <v>11</v>
      </c>
      <c r="AO52" s="73">
        <f t="shared" si="24"/>
        <v>1</v>
      </c>
      <c r="AP52" s="73">
        <f t="shared" si="24"/>
        <v>1</v>
      </c>
      <c r="AQ52" s="73">
        <f t="shared" si="24"/>
        <v>342</v>
      </c>
      <c r="AR52" s="73">
        <f t="shared" si="24"/>
        <v>54</v>
      </c>
      <c r="AS52" s="73">
        <f t="shared" si="24"/>
        <v>3</v>
      </c>
      <c r="AT52" s="73">
        <f t="shared" si="24"/>
        <v>24</v>
      </c>
      <c r="AU52" s="73">
        <f t="shared" si="24"/>
        <v>18</v>
      </c>
      <c r="AV52" s="67" t="s">
        <v>19</v>
      </c>
      <c r="AW52" s="67" t="s">
        <v>19</v>
      </c>
      <c r="AX52" s="73">
        <f aca="true" t="shared" si="25" ref="AX52:BF52">SUM(AX53:AX54)</f>
        <v>1</v>
      </c>
      <c r="AY52" s="72">
        <f t="shared" si="25"/>
        <v>12525</v>
      </c>
      <c r="AZ52" s="72">
        <f t="shared" si="25"/>
        <v>1035</v>
      </c>
      <c r="BA52" s="73">
        <f t="shared" si="25"/>
        <v>12</v>
      </c>
      <c r="BB52" s="73">
        <f t="shared" si="25"/>
        <v>597</v>
      </c>
      <c r="BC52" s="73">
        <f t="shared" si="25"/>
        <v>-254</v>
      </c>
      <c r="BD52" s="73">
        <f t="shared" si="25"/>
        <v>-174</v>
      </c>
      <c r="BE52" s="73">
        <f t="shared" si="25"/>
        <v>-1</v>
      </c>
      <c r="BF52" s="73">
        <f t="shared" si="25"/>
        <v>-16</v>
      </c>
    </row>
    <row r="53" spans="1:58" s="3" customFormat="1" ht="22.5" customHeight="1">
      <c r="A53" s="74" t="s">
        <v>19</v>
      </c>
      <c r="B53" s="74" t="s">
        <v>19</v>
      </c>
      <c r="C53" s="74" t="s">
        <v>19</v>
      </c>
      <c r="D53" s="74" t="s">
        <v>19</v>
      </c>
      <c r="E53" s="74" t="s">
        <v>19</v>
      </c>
      <c r="F53" s="74" t="s">
        <v>19</v>
      </c>
      <c r="G53" s="74" t="s">
        <v>19</v>
      </c>
      <c r="H53" s="74" t="s">
        <v>19</v>
      </c>
      <c r="I53" s="67" t="s">
        <v>19</v>
      </c>
      <c r="J53" s="67" t="s">
        <v>19</v>
      </c>
      <c r="K53" s="67" t="s">
        <v>19</v>
      </c>
      <c r="L53" s="67" t="s">
        <v>19</v>
      </c>
      <c r="M53" s="68" t="s">
        <v>22</v>
      </c>
      <c r="N53" s="81">
        <v>11804</v>
      </c>
      <c r="O53" s="75">
        <v>809</v>
      </c>
      <c r="P53" s="75">
        <v>7</v>
      </c>
      <c r="Q53" s="75">
        <v>551</v>
      </c>
      <c r="R53" s="75">
        <v>131</v>
      </c>
      <c r="S53" s="75">
        <v>8</v>
      </c>
      <c r="T53" s="75">
        <v>1</v>
      </c>
      <c r="U53" s="75">
        <v>1</v>
      </c>
      <c r="V53" s="75">
        <v>320</v>
      </c>
      <c r="W53" s="75">
        <v>44</v>
      </c>
      <c r="X53" s="75">
        <v>3</v>
      </c>
      <c r="Y53" s="75">
        <v>27</v>
      </c>
      <c r="Z53" s="75">
        <v>16</v>
      </c>
      <c r="AA53" s="76" t="s">
        <v>19</v>
      </c>
      <c r="AB53" s="76" t="s">
        <v>19</v>
      </c>
      <c r="AC53" s="75">
        <v>2</v>
      </c>
      <c r="AD53" s="71" t="s">
        <v>22</v>
      </c>
      <c r="AE53" s="72">
        <f>SUM(N53,R53,V53,Z53)</f>
        <v>12271</v>
      </c>
      <c r="AF53" s="73">
        <f>SUM(O53,S53,W53,AA53)</f>
        <v>861</v>
      </c>
      <c r="AG53" s="73">
        <f>SUM(P53,T53,X53,AB53)</f>
        <v>11</v>
      </c>
      <c r="AH53" s="73">
        <f>SUM(Q53,U53,Y53,AC53)</f>
        <v>581</v>
      </c>
      <c r="AI53" s="82">
        <v>12029</v>
      </c>
      <c r="AJ53" s="77">
        <v>970</v>
      </c>
      <c r="AK53" s="77">
        <v>8</v>
      </c>
      <c r="AL53" s="77">
        <v>571</v>
      </c>
      <c r="AM53" s="77">
        <v>136</v>
      </c>
      <c r="AN53" s="77">
        <v>11</v>
      </c>
      <c r="AO53" s="77">
        <v>1</v>
      </c>
      <c r="AP53" s="77">
        <v>1</v>
      </c>
      <c r="AQ53" s="77">
        <v>342</v>
      </c>
      <c r="AR53" s="77">
        <v>54</v>
      </c>
      <c r="AS53" s="77">
        <v>3</v>
      </c>
      <c r="AT53" s="77">
        <v>24</v>
      </c>
      <c r="AU53" s="77">
        <v>18</v>
      </c>
      <c r="AV53" s="74" t="s">
        <v>19</v>
      </c>
      <c r="AW53" s="74" t="s">
        <v>19</v>
      </c>
      <c r="AX53" s="77">
        <v>1</v>
      </c>
      <c r="AY53" s="72">
        <f>SUM(AI53,AM53,AQ53,AU53)</f>
        <v>12525</v>
      </c>
      <c r="AZ53" s="72">
        <f>SUM(AJ53,AN53,AR53,AV53)</f>
        <v>1035</v>
      </c>
      <c r="BA53" s="73">
        <f>SUM(AK53,AO53,AS53,AW53)</f>
        <v>12</v>
      </c>
      <c r="BB53" s="73">
        <f>SUM(AL53,AP53,AT53,AX53)</f>
        <v>597</v>
      </c>
      <c r="BC53" s="73">
        <f>AE53-AY53</f>
        <v>-254</v>
      </c>
      <c r="BD53" s="73">
        <f>AF53-AZ53</f>
        <v>-174</v>
      </c>
      <c r="BE53" s="73">
        <f>AG53-BA53</f>
        <v>-1</v>
      </c>
      <c r="BF53" s="73">
        <f>AH53-BB53</f>
        <v>-16</v>
      </c>
    </row>
    <row r="54" spans="1:58" s="3" customFormat="1" ht="22.5" customHeight="1">
      <c r="A54" s="74" t="s">
        <v>19</v>
      </c>
      <c r="B54" s="74" t="s">
        <v>19</v>
      </c>
      <c r="C54" s="74" t="s">
        <v>19</v>
      </c>
      <c r="D54" s="74" t="s">
        <v>19</v>
      </c>
      <c r="E54" s="74" t="s">
        <v>19</v>
      </c>
      <c r="F54" s="74" t="s">
        <v>19</v>
      </c>
      <c r="G54" s="74" t="s">
        <v>19</v>
      </c>
      <c r="H54" s="74" t="s">
        <v>19</v>
      </c>
      <c r="I54" s="67" t="s">
        <v>19</v>
      </c>
      <c r="J54" s="67" t="s">
        <v>19</v>
      </c>
      <c r="K54" s="67" t="s">
        <v>19</v>
      </c>
      <c r="L54" s="67" t="s">
        <v>19</v>
      </c>
      <c r="M54" s="68" t="s">
        <v>23</v>
      </c>
      <c r="N54" s="76" t="s">
        <v>19</v>
      </c>
      <c r="O54" s="76" t="s">
        <v>19</v>
      </c>
      <c r="P54" s="76" t="s">
        <v>19</v>
      </c>
      <c r="Q54" s="76" t="s">
        <v>19</v>
      </c>
      <c r="R54" s="76" t="s">
        <v>19</v>
      </c>
      <c r="S54" s="76" t="s">
        <v>19</v>
      </c>
      <c r="T54" s="76" t="s">
        <v>19</v>
      </c>
      <c r="U54" s="76" t="s">
        <v>19</v>
      </c>
      <c r="V54" s="76" t="s">
        <v>19</v>
      </c>
      <c r="W54" s="76" t="s">
        <v>19</v>
      </c>
      <c r="X54" s="76" t="s">
        <v>19</v>
      </c>
      <c r="Y54" s="76" t="s">
        <v>19</v>
      </c>
      <c r="Z54" s="76" t="s">
        <v>19</v>
      </c>
      <c r="AA54" s="76" t="s">
        <v>19</v>
      </c>
      <c r="AB54" s="76" t="s">
        <v>19</v>
      </c>
      <c r="AC54" s="76" t="s">
        <v>19</v>
      </c>
      <c r="AD54" s="71" t="s">
        <v>23</v>
      </c>
      <c r="AE54" s="67" t="s">
        <v>19</v>
      </c>
      <c r="AF54" s="67" t="s">
        <v>19</v>
      </c>
      <c r="AG54" s="67" t="s">
        <v>19</v>
      </c>
      <c r="AH54" s="67" t="s">
        <v>19</v>
      </c>
      <c r="AI54" s="74" t="s">
        <v>19</v>
      </c>
      <c r="AJ54" s="74" t="s">
        <v>19</v>
      </c>
      <c r="AK54" s="74" t="s">
        <v>19</v>
      </c>
      <c r="AL54" s="74" t="s">
        <v>19</v>
      </c>
      <c r="AM54" s="74" t="s">
        <v>19</v>
      </c>
      <c r="AN54" s="74" t="s">
        <v>19</v>
      </c>
      <c r="AO54" s="74" t="s">
        <v>19</v>
      </c>
      <c r="AP54" s="74" t="s">
        <v>19</v>
      </c>
      <c r="AQ54" s="74" t="s">
        <v>19</v>
      </c>
      <c r="AR54" s="74" t="s">
        <v>19</v>
      </c>
      <c r="AS54" s="74" t="s">
        <v>19</v>
      </c>
      <c r="AT54" s="74" t="s">
        <v>19</v>
      </c>
      <c r="AU54" s="74" t="s">
        <v>19</v>
      </c>
      <c r="AV54" s="74" t="s">
        <v>19</v>
      </c>
      <c r="AW54" s="74" t="s">
        <v>19</v>
      </c>
      <c r="AX54" s="74" t="s">
        <v>19</v>
      </c>
      <c r="AY54" s="67" t="s">
        <v>19</v>
      </c>
      <c r="AZ54" s="67" t="s">
        <v>19</v>
      </c>
      <c r="BA54" s="67" t="s">
        <v>19</v>
      </c>
      <c r="BB54" s="67" t="s">
        <v>19</v>
      </c>
      <c r="BC54" s="67" t="s">
        <v>19</v>
      </c>
      <c r="BD54" s="67" t="s">
        <v>19</v>
      </c>
      <c r="BE54" s="67" t="s">
        <v>19</v>
      </c>
      <c r="BF54" s="67" t="s">
        <v>19</v>
      </c>
    </row>
    <row r="55" spans="1:58" s="3" customFormat="1" ht="22.5" customHeight="1">
      <c r="A55" s="67" t="s">
        <v>19</v>
      </c>
      <c r="B55" s="67" t="s">
        <v>19</v>
      </c>
      <c r="C55" s="67" t="s">
        <v>19</v>
      </c>
      <c r="D55" s="67" t="s">
        <v>19</v>
      </c>
      <c r="E55" s="67" t="s">
        <v>19</v>
      </c>
      <c r="F55" s="67" t="s">
        <v>19</v>
      </c>
      <c r="G55" s="67" t="s">
        <v>19</v>
      </c>
      <c r="H55" s="67" t="s">
        <v>19</v>
      </c>
      <c r="I55" s="67" t="s">
        <v>19</v>
      </c>
      <c r="J55" s="67" t="s">
        <v>19</v>
      </c>
      <c r="K55" s="67" t="s">
        <v>19</v>
      </c>
      <c r="L55" s="67" t="s">
        <v>19</v>
      </c>
      <c r="M55" s="68" t="s">
        <v>39</v>
      </c>
      <c r="N55" s="80">
        <f>SUM(N56:N57)</f>
        <v>1606</v>
      </c>
      <c r="O55" s="69">
        <f>SUM(O56:O57)</f>
        <v>11</v>
      </c>
      <c r="P55" s="69">
        <f>SUM(P56:P57)</f>
        <v>108</v>
      </c>
      <c r="Q55" s="69">
        <f>SUM(Q56:Q57)</f>
        <v>11</v>
      </c>
      <c r="R55" s="69">
        <f>SUM(R56:R57)</f>
        <v>247</v>
      </c>
      <c r="S55" s="91" t="s">
        <v>19</v>
      </c>
      <c r="T55" s="69">
        <f>SUM(T56:T57)</f>
        <v>5</v>
      </c>
      <c r="U55" s="70" t="s">
        <v>19</v>
      </c>
      <c r="V55" s="69">
        <f>SUM(V56:V57)</f>
        <v>577</v>
      </c>
      <c r="W55" s="69">
        <f>SUM(W56:W57)</f>
        <v>2</v>
      </c>
      <c r="X55" s="69">
        <f>SUM(X56:X57)</f>
        <v>45</v>
      </c>
      <c r="Y55" s="69">
        <f>SUM(Y56:Y57)</f>
        <v>3</v>
      </c>
      <c r="Z55" s="70" t="s">
        <v>19</v>
      </c>
      <c r="AA55" s="70" t="s">
        <v>19</v>
      </c>
      <c r="AB55" s="70" t="s">
        <v>19</v>
      </c>
      <c r="AC55" s="70" t="s">
        <v>19</v>
      </c>
      <c r="AD55" s="71" t="s">
        <v>39</v>
      </c>
      <c r="AE55" s="72">
        <f aca="true" t="shared" si="26" ref="AE55:AO55">SUM(AE56:AE57)</f>
        <v>2430</v>
      </c>
      <c r="AF55" s="73">
        <f t="shared" si="26"/>
        <v>13</v>
      </c>
      <c r="AG55" s="73">
        <f t="shared" si="26"/>
        <v>158</v>
      </c>
      <c r="AH55" s="73">
        <f t="shared" si="26"/>
        <v>14</v>
      </c>
      <c r="AI55" s="72">
        <f t="shared" si="26"/>
        <v>1853</v>
      </c>
      <c r="AJ55" s="73">
        <f t="shared" si="26"/>
        <v>129</v>
      </c>
      <c r="AK55" s="73">
        <f t="shared" si="26"/>
        <v>126</v>
      </c>
      <c r="AL55" s="73">
        <f t="shared" si="26"/>
        <v>14</v>
      </c>
      <c r="AM55" s="73">
        <f t="shared" si="26"/>
        <v>263</v>
      </c>
      <c r="AN55" s="73">
        <f t="shared" si="26"/>
        <v>40</v>
      </c>
      <c r="AO55" s="73">
        <f t="shared" si="26"/>
        <v>5</v>
      </c>
      <c r="AP55" s="67" t="s">
        <v>19</v>
      </c>
      <c r="AQ55" s="73">
        <f>SUM(AQ56:AQ57)</f>
        <v>520</v>
      </c>
      <c r="AR55" s="73">
        <f>SUM(AR56:AR57)</f>
        <v>34</v>
      </c>
      <c r="AS55" s="73">
        <f>SUM(AS56:AS57)</f>
        <v>39</v>
      </c>
      <c r="AT55" s="73">
        <f>SUM(AT56:AT57)</f>
        <v>3</v>
      </c>
      <c r="AU55" s="67" t="s">
        <v>19</v>
      </c>
      <c r="AV55" s="67" t="s">
        <v>19</v>
      </c>
      <c r="AW55" s="67" t="s">
        <v>19</v>
      </c>
      <c r="AX55" s="67" t="s">
        <v>19</v>
      </c>
      <c r="AY55" s="72">
        <f aca="true" t="shared" si="27" ref="AY55:BF55">SUM(AY56:AY57)</f>
        <v>2636</v>
      </c>
      <c r="AZ55" s="73">
        <f t="shared" si="27"/>
        <v>203</v>
      </c>
      <c r="BA55" s="73">
        <f t="shared" si="27"/>
        <v>170</v>
      </c>
      <c r="BB55" s="73">
        <f t="shared" si="27"/>
        <v>17</v>
      </c>
      <c r="BC55" s="73">
        <f t="shared" si="27"/>
        <v>-206</v>
      </c>
      <c r="BD55" s="73">
        <f t="shared" si="27"/>
        <v>-190</v>
      </c>
      <c r="BE55" s="73">
        <f t="shared" si="27"/>
        <v>-12</v>
      </c>
      <c r="BF55" s="73">
        <f t="shared" si="27"/>
        <v>-3</v>
      </c>
    </row>
    <row r="56" spans="1:58" s="3" customFormat="1" ht="22.5" customHeight="1">
      <c r="A56" s="74" t="s">
        <v>19</v>
      </c>
      <c r="B56" s="74" t="s">
        <v>19</v>
      </c>
      <c r="C56" s="74" t="s">
        <v>19</v>
      </c>
      <c r="D56" s="74" t="s">
        <v>19</v>
      </c>
      <c r="E56" s="74" t="s">
        <v>19</v>
      </c>
      <c r="F56" s="74" t="s">
        <v>19</v>
      </c>
      <c r="G56" s="74" t="s">
        <v>19</v>
      </c>
      <c r="H56" s="74" t="s">
        <v>19</v>
      </c>
      <c r="I56" s="67" t="s">
        <v>19</v>
      </c>
      <c r="J56" s="67" t="s">
        <v>19</v>
      </c>
      <c r="K56" s="67" t="s">
        <v>19</v>
      </c>
      <c r="L56" s="67" t="s">
        <v>19</v>
      </c>
      <c r="M56" s="68" t="s">
        <v>22</v>
      </c>
      <c r="N56" s="81">
        <v>1606</v>
      </c>
      <c r="O56" s="75">
        <v>11</v>
      </c>
      <c r="P56" s="75">
        <v>108</v>
      </c>
      <c r="Q56" s="75">
        <v>11</v>
      </c>
      <c r="R56" s="75">
        <v>247</v>
      </c>
      <c r="S56" s="89" t="s">
        <v>19</v>
      </c>
      <c r="T56" s="75">
        <v>5</v>
      </c>
      <c r="U56" s="76" t="s">
        <v>19</v>
      </c>
      <c r="V56" s="75">
        <v>577</v>
      </c>
      <c r="W56" s="75">
        <v>2</v>
      </c>
      <c r="X56" s="75">
        <v>45</v>
      </c>
      <c r="Y56" s="75">
        <v>3</v>
      </c>
      <c r="Z56" s="76" t="s">
        <v>19</v>
      </c>
      <c r="AA56" s="76" t="s">
        <v>19</v>
      </c>
      <c r="AB56" s="76" t="s">
        <v>19</v>
      </c>
      <c r="AC56" s="76" t="s">
        <v>19</v>
      </c>
      <c r="AD56" s="71" t="s">
        <v>22</v>
      </c>
      <c r="AE56" s="72">
        <f>SUM(N56,R56,V56,Z56)</f>
        <v>2430</v>
      </c>
      <c r="AF56" s="73">
        <f>SUM(O56,S56,W56,AA56)</f>
        <v>13</v>
      </c>
      <c r="AG56" s="73">
        <f>SUM(P56,T56,X56,AB56)</f>
        <v>158</v>
      </c>
      <c r="AH56" s="73">
        <f>SUM(Q56,U56,Y56,AC56)</f>
        <v>14</v>
      </c>
      <c r="AI56" s="82">
        <v>1853</v>
      </c>
      <c r="AJ56" s="77">
        <v>129</v>
      </c>
      <c r="AK56" s="77">
        <v>126</v>
      </c>
      <c r="AL56" s="77">
        <v>14</v>
      </c>
      <c r="AM56" s="77">
        <v>263</v>
      </c>
      <c r="AN56" s="77">
        <v>40</v>
      </c>
      <c r="AO56" s="77">
        <v>5</v>
      </c>
      <c r="AP56" s="74" t="s">
        <v>19</v>
      </c>
      <c r="AQ56" s="77">
        <v>520</v>
      </c>
      <c r="AR56" s="77">
        <v>34</v>
      </c>
      <c r="AS56" s="77">
        <v>39</v>
      </c>
      <c r="AT56" s="77">
        <v>3</v>
      </c>
      <c r="AU56" s="74" t="s">
        <v>19</v>
      </c>
      <c r="AV56" s="74" t="s">
        <v>19</v>
      </c>
      <c r="AW56" s="74" t="s">
        <v>19</v>
      </c>
      <c r="AX56" s="74" t="s">
        <v>19</v>
      </c>
      <c r="AY56" s="72">
        <f>SUM(AI56,AM56,AQ56,AU56)</f>
        <v>2636</v>
      </c>
      <c r="AZ56" s="73">
        <f>SUM(AJ56,AN56,AR56,AV56)</f>
        <v>203</v>
      </c>
      <c r="BA56" s="73">
        <f>SUM(AK56,AO56,AS56,AW56)</f>
        <v>170</v>
      </c>
      <c r="BB56" s="73">
        <f>SUM(AL56,AP56,AT56,AX56)</f>
        <v>17</v>
      </c>
      <c r="BC56" s="73">
        <f>AE56-AY56</f>
        <v>-206</v>
      </c>
      <c r="BD56" s="73">
        <f>AF56-AZ56</f>
        <v>-190</v>
      </c>
      <c r="BE56" s="73">
        <f>AG56-BA56</f>
        <v>-12</v>
      </c>
      <c r="BF56" s="73">
        <f>AH56-BB56</f>
        <v>-3</v>
      </c>
    </row>
    <row r="57" spans="1:58" s="3" customFormat="1" ht="22.5" customHeight="1">
      <c r="A57" s="74" t="s">
        <v>19</v>
      </c>
      <c r="B57" s="74" t="s">
        <v>19</v>
      </c>
      <c r="C57" s="74" t="s">
        <v>19</v>
      </c>
      <c r="D57" s="74" t="s">
        <v>19</v>
      </c>
      <c r="E57" s="74" t="s">
        <v>19</v>
      </c>
      <c r="F57" s="74" t="s">
        <v>19</v>
      </c>
      <c r="G57" s="68" t="s">
        <v>19</v>
      </c>
      <c r="H57" s="70" t="s">
        <v>19</v>
      </c>
      <c r="I57" s="70" t="s">
        <v>19</v>
      </c>
      <c r="J57" s="70" t="s">
        <v>19</v>
      </c>
      <c r="K57" s="70" t="s">
        <v>19</v>
      </c>
      <c r="L57" s="76" t="s">
        <v>19</v>
      </c>
      <c r="M57" s="92" t="s">
        <v>23</v>
      </c>
      <c r="N57" s="76" t="s">
        <v>19</v>
      </c>
      <c r="O57" s="76" t="s">
        <v>19</v>
      </c>
      <c r="P57" s="76" t="s">
        <v>19</v>
      </c>
      <c r="Q57" s="76" t="s">
        <v>19</v>
      </c>
      <c r="R57" s="76" t="s">
        <v>19</v>
      </c>
      <c r="S57" s="76" t="s">
        <v>19</v>
      </c>
      <c r="T57" s="76" t="s">
        <v>19</v>
      </c>
      <c r="U57" s="76" t="s">
        <v>19</v>
      </c>
      <c r="V57" s="76" t="s">
        <v>19</v>
      </c>
      <c r="W57" s="76" t="s">
        <v>19</v>
      </c>
      <c r="X57" s="76" t="s">
        <v>19</v>
      </c>
      <c r="Y57" s="76" t="s">
        <v>19</v>
      </c>
      <c r="Z57" s="76" t="s">
        <v>19</v>
      </c>
      <c r="AA57" s="76" t="s">
        <v>19</v>
      </c>
      <c r="AB57" s="70" t="s">
        <v>19</v>
      </c>
      <c r="AC57" s="70" t="s">
        <v>19</v>
      </c>
      <c r="AD57" s="92" t="s">
        <v>23</v>
      </c>
      <c r="AE57" s="70" t="s">
        <v>19</v>
      </c>
      <c r="AF57" s="70" t="s">
        <v>19</v>
      </c>
      <c r="AG57" s="70" t="s">
        <v>19</v>
      </c>
      <c r="AH57" s="70" t="s">
        <v>19</v>
      </c>
      <c r="AI57" s="70" t="s">
        <v>19</v>
      </c>
      <c r="AJ57" s="76" t="s">
        <v>19</v>
      </c>
      <c r="AK57" s="76" t="s">
        <v>19</v>
      </c>
      <c r="AL57" s="76" t="s">
        <v>19</v>
      </c>
      <c r="AM57" s="76" t="s">
        <v>19</v>
      </c>
      <c r="AN57" s="76" t="s">
        <v>19</v>
      </c>
      <c r="AO57" s="76" t="s">
        <v>19</v>
      </c>
      <c r="AP57" s="71" t="s">
        <v>19</v>
      </c>
      <c r="AQ57" s="67" t="s">
        <v>19</v>
      </c>
      <c r="AR57" s="67" t="s">
        <v>19</v>
      </c>
      <c r="AS57" s="67" t="s">
        <v>19</v>
      </c>
      <c r="AT57" s="67" t="s">
        <v>19</v>
      </c>
      <c r="AU57" s="74" t="s">
        <v>19</v>
      </c>
      <c r="AV57" s="74" t="s">
        <v>19</v>
      </c>
      <c r="AW57" s="74" t="s">
        <v>19</v>
      </c>
      <c r="AX57" s="74" t="s">
        <v>19</v>
      </c>
      <c r="AY57" s="74" t="s">
        <v>19</v>
      </c>
      <c r="AZ57" s="74" t="s">
        <v>19</v>
      </c>
      <c r="BA57" s="74" t="s">
        <v>19</v>
      </c>
      <c r="BB57" s="74" t="s">
        <v>19</v>
      </c>
      <c r="BC57" s="74" t="s">
        <v>19</v>
      </c>
      <c r="BD57" s="74" t="s">
        <v>19</v>
      </c>
      <c r="BE57" s="74" t="s">
        <v>19</v>
      </c>
      <c r="BF57" s="74" t="s">
        <v>19</v>
      </c>
    </row>
    <row r="58" spans="1:58" s="3" customFormat="1" ht="22.5" customHeight="1">
      <c r="A58" s="67" t="s">
        <v>19</v>
      </c>
      <c r="B58" s="67" t="s">
        <v>19</v>
      </c>
      <c r="C58" s="67" t="s">
        <v>19</v>
      </c>
      <c r="D58" s="67" t="s">
        <v>19</v>
      </c>
      <c r="E58" s="67" t="s">
        <v>19</v>
      </c>
      <c r="F58" s="67" t="s">
        <v>19</v>
      </c>
      <c r="G58" s="67" t="s">
        <v>19</v>
      </c>
      <c r="H58" s="67" t="s">
        <v>19</v>
      </c>
      <c r="I58" s="67" t="s">
        <v>19</v>
      </c>
      <c r="J58" s="67" t="s">
        <v>19</v>
      </c>
      <c r="K58" s="67" t="s">
        <v>19</v>
      </c>
      <c r="L58" s="67" t="s">
        <v>19</v>
      </c>
      <c r="M58" s="68" t="s">
        <v>40</v>
      </c>
      <c r="N58" s="69">
        <f>SUM(N59:N60)</f>
        <v>366</v>
      </c>
      <c r="O58" s="70" t="s">
        <v>19</v>
      </c>
      <c r="P58" s="91" t="s">
        <v>19</v>
      </c>
      <c r="Q58" s="70" t="s">
        <v>19</v>
      </c>
      <c r="R58" s="69">
        <f>SUM(R59:R60)</f>
        <v>24</v>
      </c>
      <c r="S58" s="70" t="s">
        <v>19</v>
      </c>
      <c r="T58" s="70" t="s">
        <v>19</v>
      </c>
      <c r="U58" s="70" t="s">
        <v>19</v>
      </c>
      <c r="V58" s="69">
        <f>SUM(V59:V60)</f>
        <v>103</v>
      </c>
      <c r="W58" s="70" t="s">
        <v>19</v>
      </c>
      <c r="X58" s="70" t="s">
        <v>19</v>
      </c>
      <c r="Y58" s="70" t="s">
        <v>19</v>
      </c>
      <c r="Z58" s="70" t="s">
        <v>19</v>
      </c>
      <c r="AA58" s="70" t="s">
        <v>19</v>
      </c>
      <c r="AB58" s="70" t="s">
        <v>19</v>
      </c>
      <c r="AC58" s="70" t="s">
        <v>19</v>
      </c>
      <c r="AD58" s="71" t="s">
        <v>40</v>
      </c>
      <c r="AE58" s="73">
        <f>SUM(AE59:AE60)</f>
        <v>493</v>
      </c>
      <c r="AF58" s="67" t="s">
        <v>19</v>
      </c>
      <c r="AG58" s="87" t="s">
        <v>19</v>
      </c>
      <c r="AH58" s="67" t="s">
        <v>19</v>
      </c>
      <c r="AI58" s="73">
        <f>SUM(AI59:AI60)</f>
        <v>394</v>
      </c>
      <c r="AJ58" s="67" t="s">
        <v>19</v>
      </c>
      <c r="AK58" s="73">
        <f>SUM(AK59:AK60)</f>
        <v>2</v>
      </c>
      <c r="AL58" s="67" t="s">
        <v>19</v>
      </c>
      <c r="AM58" s="73">
        <f>SUM(AM59:AM60)</f>
        <v>34</v>
      </c>
      <c r="AN58" s="67" t="s">
        <v>19</v>
      </c>
      <c r="AO58" s="87" t="s">
        <v>19</v>
      </c>
      <c r="AP58" s="67" t="s">
        <v>19</v>
      </c>
      <c r="AQ58" s="73">
        <f>SUM(AQ59:AQ60)</f>
        <v>111</v>
      </c>
      <c r="AR58" s="67" t="s">
        <v>19</v>
      </c>
      <c r="AS58" s="87" t="s">
        <v>19</v>
      </c>
      <c r="AT58" s="67" t="s">
        <v>19</v>
      </c>
      <c r="AU58" s="67" t="s">
        <v>19</v>
      </c>
      <c r="AV58" s="67" t="s">
        <v>19</v>
      </c>
      <c r="AW58" s="67" t="s">
        <v>19</v>
      </c>
      <c r="AX58" s="67" t="s">
        <v>19</v>
      </c>
      <c r="AY58" s="73">
        <f>SUM(AY59:AY60)</f>
        <v>539</v>
      </c>
      <c r="AZ58" s="67" t="s">
        <v>19</v>
      </c>
      <c r="BA58" s="73">
        <f>SUM(BA59:BA60)</f>
        <v>2</v>
      </c>
      <c r="BB58" s="67" t="s">
        <v>19</v>
      </c>
      <c r="BC58" s="73">
        <f>SUM(BC59:BC60)</f>
        <v>-46</v>
      </c>
      <c r="BD58" s="67" t="s">
        <v>19</v>
      </c>
      <c r="BE58" s="73">
        <f>SUM(BE59:BE60)</f>
        <v>-2</v>
      </c>
      <c r="BF58" s="67" t="s">
        <v>19</v>
      </c>
    </row>
    <row r="59" spans="1:58" s="25" customFormat="1" ht="22.5" customHeight="1">
      <c r="A59" s="67" t="s">
        <v>19</v>
      </c>
      <c r="B59" s="67" t="s">
        <v>19</v>
      </c>
      <c r="C59" s="67" t="s">
        <v>19</v>
      </c>
      <c r="D59" s="67" t="s">
        <v>19</v>
      </c>
      <c r="E59" s="67" t="s">
        <v>19</v>
      </c>
      <c r="F59" s="67" t="s">
        <v>19</v>
      </c>
      <c r="G59" s="67" t="s">
        <v>19</v>
      </c>
      <c r="H59" s="67" t="s">
        <v>19</v>
      </c>
      <c r="I59" s="67" t="s">
        <v>19</v>
      </c>
      <c r="J59" s="67" t="s">
        <v>19</v>
      </c>
      <c r="K59" s="67" t="s">
        <v>19</v>
      </c>
      <c r="L59" s="67" t="s">
        <v>19</v>
      </c>
      <c r="M59" s="68" t="s">
        <v>22</v>
      </c>
      <c r="N59" s="69">
        <v>366</v>
      </c>
      <c r="O59" s="70" t="s">
        <v>19</v>
      </c>
      <c r="P59" s="91" t="s">
        <v>19</v>
      </c>
      <c r="Q59" s="70" t="s">
        <v>19</v>
      </c>
      <c r="R59" s="69">
        <v>24</v>
      </c>
      <c r="S59" s="70" t="s">
        <v>19</v>
      </c>
      <c r="T59" s="70" t="s">
        <v>19</v>
      </c>
      <c r="U59" s="70" t="s">
        <v>19</v>
      </c>
      <c r="V59" s="69">
        <v>103</v>
      </c>
      <c r="W59" s="70" t="s">
        <v>19</v>
      </c>
      <c r="X59" s="70" t="s">
        <v>19</v>
      </c>
      <c r="Y59" s="70" t="s">
        <v>19</v>
      </c>
      <c r="Z59" s="70" t="s">
        <v>19</v>
      </c>
      <c r="AA59" s="70" t="s">
        <v>19</v>
      </c>
      <c r="AB59" s="70" t="s">
        <v>19</v>
      </c>
      <c r="AC59" s="70" t="s">
        <v>19</v>
      </c>
      <c r="AD59" s="71" t="s">
        <v>22</v>
      </c>
      <c r="AE59" s="73">
        <f>SUM(N59,R59,V59,Z59)</f>
        <v>493</v>
      </c>
      <c r="AF59" s="67" t="s">
        <v>19</v>
      </c>
      <c r="AG59" s="87" t="s">
        <v>19</v>
      </c>
      <c r="AH59" s="67" t="s">
        <v>19</v>
      </c>
      <c r="AI59" s="73">
        <v>394</v>
      </c>
      <c r="AJ59" s="67" t="s">
        <v>19</v>
      </c>
      <c r="AK59" s="73">
        <v>2</v>
      </c>
      <c r="AL59" s="67" t="s">
        <v>19</v>
      </c>
      <c r="AM59" s="73">
        <v>34</v>
      </c>
      <c r="AN59" s="67" t="s">
        <v>19</v>
      </c>
      <c r="AO59" s="87" t="s">
        <v>19</v>
      </c>
      <c r="AP59" s="67" t="s">
        <v>19</v>
      </c>
      <c r="AQ59" s="73">
        <v>111</v>
      </c>
      <c r="AR59" s="67" t="s">
        <v>19</v>
      </c>
      <c r="AS59" s="87" t="s">
        <v>19</v>
      </c>
      <c r="AT59" s="67" t="s">
        <v>19</v>
      </c>
      <c r="AU59" s="67" t="s">
        <v>19</v>
      </c>
      <c r="AV59" s="67" t="s">
        <v>19</v>
      </c>
      <c r="AW59" s="67" t="s">
        <v>19</v>
      </c>
      <c r="AX59" s="67" t="s">
        <v>19</v>
      </c>
      <c r="AY59" s="73">
        <f>SUM(AI59,AM59,AQ59,AU59)</f>
        <v>539</v>
      </c>
      <c r="AZ59" s="67" t="s">
        <v>19</v>
      </c>
      <c r="BA59" s="73">
        <f>SUM(AK59,AO59,AS59,AW59)</f>
        <v>2</v>
      </c>
      <c r="BB59" s="67" t="s">
        <v>19</v>
      </c>
      <c r="BC59" s="73">
        <f>AE59-AY59</f>
        <v>-46</v>
      </c>
      <c r="BD59" s="67" t="s">
        <v>19</v>
      </c>
      <c r="BE59" s="73">
        <f>0-BA59</f>
        <v>-2</v>
      </c>
      <c r="BF59" s="67" t="s">
        <v>19</v>
      </c>
    </row>
    <row r="60" spans="1:58" s="3" customFormat="1" ht="22.5" customHeight="1">
      <c r="A60" s="67" t="s">
        <v>19</v>
      </c>
      <c r="B60" s="67" t="s">
        <v>19</v>
      </c>
      <c r="C60" s="67" t="s">
        <v>19</v>
      </c>
      <c r="D60" s="67" t="s">
        <v>19</v>
      </c>
      <c r="E60" s="67" t="s">
        <v>19</v>
      </c>
      <c r="F60" s="67" t="s">
        <v>19</v>
      </c>
      <c r="G60" s="67" t="s">
        <v>19</v>
      </c>
      <c r="H60" s="67" t="s">
        <v>19</v>
      </c>
      <c r="I60" s="67" t="s">
        <v>19</v>
      </c>
      <c r="J60" s="67" t="s">
        <v>19</v>
      </c>
      <c r="K60" s="67" t="s">
        <v>19</v>
      </c>
      <c r="L60" s="67" t="s">
        <v>19</v>
      </c>
      <c r="M60" s="68" t="s">
        <v>23</v>
      </c>
      <c r="N60" s="70" t="s">
        <v>19</v>
      </c>
      <c r="O60" s="70" t="s">
        <v>19</v>
      </c>
      <c r="P60" s="70" t="s">
        <v>19</v>
      </c>
      <c r="Q60" s="70" t="s">
        <v>19</v>
      </c>
      <c r="R60" s="70" t="s">
        <v>19</v>
      </c>
      <c r="S60" s="70" t="s">
        <v>19</v>
      </c>
      <c r="T60" s="70" t="s">
        <v>19</v>
      </c>
      <c r="U60" s="70" t="s">
        <v>19</v>
      </c>
      <c r="V60" s="70" t="s">
        <v>19</v>
      </c>
      <c r="W60" s="70" t="s">
        <v>19</v>
      </c>
      <c r="X60" s="70" t="s">
        <v>19</v>
      </c>
      <c r="Y60" s="70" t="s">
        <v>19</v>
      </c>
      <c r="Z60" s="70" t="s">
        <v>19</v>
      </c>
      <c r="AA60" s="70" t="s">
        <v>19</v>
      </c>
      <c r="AB60" s="70" t="s">
        <v>19</v>
      </c>
      <c r="AC60" s="70" t="s">
        <v>19</v>
      </c>
      <c r="AD60" s="71" t="s">
        <v>23</v>
      </c>
      <c r="AE60" s="67" t="s">
        <v>19</v>
      </c>
      <c r="AF60" s="67" t="s">
        <v>19</v>
      </c>
      <c r="AG60" s="67" t="s">
        <v>19</v>
      </c>
      <c r="AH60" s="67" t="s">
        <v>19</v>
      </c>
      <c r="AI60" s="67" t="s">
        <v>19</v>
      </c>
      <c r="AJ60" s="67" t="s">
        <v>19</v>
      </c>
      <c r="AK60" s="67" t="s">
        <v>19</v>
      </c>
      <c r="AL60" s="67" t="s">
        <v>19</v>
      </c>
      <c r="AM60" s="67" t="s">
        <v>19</v>
      </c>
      <c r="AN60" s="67" t="s">
        <v>19</v>
      </c>
      <c r="AO60" s="67" t="s">
        <v>19</v>
      </c>
      <c r="AP60" s="67" t="s">
        <v>19</v>
      </c>
      <c r="AQ60" s="67" t="s">
        <v>19</v>
      </c>
      <c r="AR60" s="67" t="s">
        <v>19</v>
      </c>
      <c r="AS60" s="67" t="s">
        <v>19</v>
      </c>
      <c r="AT60" s="67" t="s">
        <v>19</v>
      </c>
      <c r="AU60" s="67" t="s">
        <v>19</v>
      </c>
      <c r="AV60" s="67" t="s">
        <v>19</v>
      </c>
      <c r="AW60" s="67" t="s">
        <v>19</v>
      </c>
      <c r="AX60" s="67" t="s">
        <v>19</v>
      </c>
      <c r="AY60" s="67" t="s">
        <v>19</v>
      </c>
      <c r="AZ60" s="67" t="s">
        <v>19</v>
      </c>
      <c r="BA60" s="67" t="s">
        <v>19</v>
      </c>
      <c r="BB60" s="67" t="s">
        <v>19</v>
      </c>
      <c r="BC60" s="67" t="s">
        <v>19</v>
      </c>
      <c r="BD60" s="67" t="s">
        <v>19</v>
      </c>
      <c r="BE60" s="67" t="s">
        <v>19</v>
      </c>
      <c r="BF60" s="67" t="s">
        <v>19</v>
      </c>
    </row>
    <row r="61" spans="1:58" s="3" customFormat="1" ht="22.5" customHeight="1">
      <c r="A61" s="93"/>
      <c r="B61" s="93"/>
      <c r="C61" s="93"/>
      <c r="D61" s="93"/>
      <c r="E61" s="93"/>
      <c r="F61" s="93"/>
      <c r="G61" s="93"/>
      <c r="H61" s="93"/>
      <c r="I61" s="78"/>
      <c r="J61" s="78"/>
      <c r="K61" s="78"/>
      <c r="L61" s="78"/>
      <c r="M61" s="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2"/>
      <c r="AE61" s="1"/>
      <c r="AF61" s="1"/>
      <c r="AG61" s="1"/>
      <c r="AH61" s="1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1"/>
      <c r="AZ61" s="1"/>
      <c r="BA61" s="1"/>
      <c r="BB61" s="1"/>
      <c r="BC61" s="1"/>
      <c r="BD61" s="1"/>
      <c r="BE61" s="1"/>
      <c r="BF61" s="1"/>
    </row>
    <row r="62" spans="1:58" s="3" customFormat="1" ht="22.5" customHeight="1">
      <c r="A62" s="94" t="s">
        <v>19</v>
      </c>
      <c r="B62" s="94" t="s">
        <v>19</v>
      </c>
      <c r="C62" s="94" t="s">
        <v>19</v>
      </c>
      <c r="D62" s="94" t="s">
        <v>19</v>
      </c>
      <c r="E62" s="94" t="s">
        <v>19</v>
      </c>
      <c r="F62" s="94" t="s">
        <v>19</v>
      </c>
      <c r="G62" s="94" t="s">
        <v>19</v>
      </c>
      <c r="H62" s="94" t="s">
        <v>19</v>
      </c>
      <c r="I62" s="64" t="s">
        <v>19</v>
      </c>
      <c r="J62" s="64" t="s">
        <v>19</v>
      </c>
      <c r="K62" s="64" t="s">
        <v>19</v>
      </c>
      <c r="L62" s="64" t="s">
        <v>19</v>
      </c>
      <c r="M62" s="65" t="s">
        <v>41</v>
      </c>
      <c r="N62" s="94" t="s">
        <v>19</v>
      </c>
      <c r="O62" s="94" t="s">
        <v>19</v>
      </c>
      <c r="P62" s="94" t="s">
        <v>19</v>
      </c>
      <c r="Q62" s="94" t="s">
        <v>19</v>
      </c>
      <c r="R62" s="35">
        <f>R63</f>
        <v>1523</v>
      </c>
      <c r="S62" s="35">
        <f>S63</f>
        <v>77</v>
      </c>
      <c r="T62" s="35">
        <f>T63</f>
        <v>64</v>
      </c>
      <c r="U62" s="94" t="s">
        <v>19</v>
      </c>
      <c r="V62" s="32">
        <f>V63</f>
        <v>203</v>
      </c>
      <c r="W62" s="32">
        <f>W63</f>
        <v>6</v>
      </c>
      <c r="X62" s="32">
        <f>X63</f>
        <v>10</v>
      </c>
      <c r="Y62" s="94" t="s">
        <v>19</v>
      </c>
      <c r="Z62" s="94" t="s">
        <v>19</v>
      </c>
      <c r="AA62" s="94" t="s">
        <v>19</v>
      </c>
      <c r="AB62" s="94" t="s">
        <v>19</v>
      </c>
      <c r="AC62" s="94" t="s">
        <v>19</v>
      </c>
      <c r="AD62" s="65" t="s">
        <v>41</v>
      </c>
      <c r="AE62" s="33">
        <f>AE63</f>
        <v>1726</v>
      </c>
      <c r="AF62" s="34">
        <f>AF63</f>
        <v>83</v>
      </c>
      <c r="AG62" s="34">
        <f>AG63</f>
        <v>74</v>
      </c>
      <c r="AH62" s="64" t="s">
        <v>19</v>
      </c>
      <c r="AI62" s="94" t="s">
        <v>19</v>
      </c>
      <c r="AJ62" s="94" t="s">
        <v>19</v>
      </c>
      <c r="AK62" s="94" t="s">
        <v>19</v>
      </c>
      <c r="AL62" s="94" t="s">
        <v>19</v>
      </c>
      <c r="AM62" s="35">
        <f>AM63</f>
        <v>1618</v>
      </c>
      <c r="AN62" s="32">
        <f>AN63</f>
        <v>84</v>
      </c>
      <c r="AO62" s="32">
        <f>AO63</f>
        <v>68</v>
      </c>
      <c r="AP62" s="94" t="s">
        <v>19</v>
      </c>
      <c r="AQ62" s="32">
        <f>AQ63</f>
        <v>234</v>
      </c>
      <c r="AR62" s="32">
        <f>AR63</f>
        <v>7</v>
      </c>
      <c r="AS62" s="32">
        <f>AS63</f>
        <v>10</v>
      </c>
      <c r="AT62" s="94" t="s">
        <v>19</v>
      </c>
      <c r="AU62" s="94" t="s">
        <v>19</v>
      </c>
      <c r="AV62" s="94" t="s">
        <v>19</v>
      </c>
      <c r="AW62" s="94" t="s">
        <v>19</v>
      </c>
      <c r="AX62" s="94" t="s">
        <v>19</v>
      </c>
      <c r="AY62" s="33">
        <f>AY63</f>
        <v>1852</v>
      </c>
      <c r="AZ62" s="34">
        <f>AZ63</f>
        <v>91</v>
      </c>
      <c r="BA62" s="34">
        <f>BA63</f>
        <v>78</v>
      </c>
      <c r="BB62" s="64" t="s">
        <v>19</v>
      </c>
      <c r="BC62" s="34">
        <f>BC63</f>
        <v>-126</v>
      </c>
      <c r="BD62" s="34">
        <f>BD63</f>
        <v>-8</v>
      </c>
      <c r="BE62" s="34">
        <f>BE63</f>
        <v>-4</v>
      </c>
      <c r="BF62" s="64" t="s">
        <v>19</v>
      </c>
    </row>
    <row r="63" spans="1:58" s="3" customFormat="1" ht="22.5" customHeight="1">
      <c r="A63" s="74" t="s">
        <v>19</v>
      </c>
      <c r="B63" s="74" t="s">
        <v>19</v>
      </c>
      <c r="C63" s="74" t="s">
        <v>19</v>
      </c>
      <c r="D63" s="74" t="s">
        <v>19</v>
      </c>
      <c r="E63" s="74" t="s">
        <v>19</v>
      </c>
      <c r="F63" s="74" t="s">
        <v>19</v>
      </c>
      <c r="G63" s="74" t="s">
        <v>19</v>
      </c>
      <c r="H63" s="74" t="s">
        <v>19</v>
      </c>
      <c r="I63" s="67" t="s">
        <v>19</v>
      </c>
      <c r="J63" s="67" t="s">
        <v>19</v>
      </c>
      <c r="K63" s="67" t="s">
        <v>19</v>
      </c>
      <c r="L63" s="67" t="s">
        <v>19</v>
      </c>
      <c r="M63" s="68" t="s">
        <v>42</v>
      </c>
      <c r="N63" s="76" t="s">
        <v>19</v>
      </c>
      <c r="O63" s="76" t="s">
        <v>19</v>
      </c>
      <c r="P63" s="76" t="s">
        <v>19</v>
      </c>
      <c r="Q63" s="76" t="s">
        <v>19</v>
      </c>
      <c r="R63" s="81">
        <f>SUM(R64:R65)</f>
        <v>1523</v>
      </c>
      <c r="S63" s="75">
        <f>SUM(S64:S65)</f>
        <v>77</v>
      </c>
      <c r="T63" s="75">
        <f>SUM(T64:T65)</f>
        <v>64</v>
      </c>
      <c r="U63" s="76" t="s">
        <v>19</v>
      </c>
      <c r="V63" s="75">
        <f>SUM(V64:V65)</f>
        <v>203</v>
      </c>
      <c r="W63" s="75">
        <f>SUM(W64:W65)</f>
        <v>6</v>
      </c>
      <c r="X63" s="75">
        <f>SUM(X64:X65)</f>
        <v>10</v>
      </c>
      <c r="Y63" s="76" t="s">
        <v>19</v>
      </c>
      <c r="Z63" s="76" t="s">
        <v>19</v>
      </c>
      <c r="AA63" s="76" t="s">
        <v>19</v>
      </c>
      <c r="AB63" s="76" t="s">
        <v>19</v>
      </c>
      <c r="AC63" s="76" t="s">
        <v>19</v>
      </c>
      <c r="AD63" s="71" t="s">
        <v>42</v>
      </c>
      <c r="AE63" s="72">
        <f>SUM(AE64:AE65)</f>
        <v>1726</v>
      </c>
      <c r="AF63" s="73">
        <f>SUM(AF64:AF65)</f>
        <v>83</v>
      </c>
      <c r="AG63" s="73">
        <f>SUM(AG64:AG65)</f>
        <v>74</v>
      </c>
      <c r="AH63" s="67" t="s">
        <v>19</v>
      </c>
      <c r="AI63" s="74" t="s">
        <v>19</v>
      </c>
      <c r="AJ63" s="74" t="s">
        <v>19</v>
      </c>
      <c r="AK63" s="74" t="s">
        <v>19</v>
      </c>
      <c r="AL63" s="74" t="s">
        <v>19</v>
      </c>
      <c r="AM63" s="82">
        <f>SUM(AM64:AM65)</f>
        <v>1618</v>
      </c>
      <c r="AN63" s="77">
        <f>SUM(AN64:AN65)</f>
        <v>84</v>
      </c>
      <c r="AO63" s="77">
        <f>SUM(AO64:AO65)</f>
        <v>68</v>
      </c>
      <c r="AP63" s="74" t="s">
        <v>19</v>
      </c>
      <c r="AQ63" s="77">
        <f>SUM(AQ64:AQ65)</f>
        <v>234</v>
      </c>
      <c r="AR63" s="77">
        <f>SUM(AR64:AR65)</f>
        <v>7</v>
      </c>
      <c r="AS63" s="77">
        <f>SUM(AS64:AS65)</f>
        <v>10</v>
      </c>
      <c r="AT63" s="74" t="s">
        <v>19</v>
      </c>
      <c r="AU63" s="74" t="s">
        <v>19</v>
      </c>
      <c r="AV63" s="74" t="s">
        <v>19</v>
      </c>
      <c r="AW63" s="74" t="s">
        <v>19</v>
      </c>
      <c r="AX63" s="74" t="s">
        <v>19</v>
      </c>
      <c r="AY63" s="72">
        <f>SUM(AY64:AY65)</f>
        <v>1852</v>
      </c>
      <c r="AZ63" s="73">
        <v>91</v>
      </c>
      <c r="BA63" s="73">
        <f>SUM(BA64:BA65)</f>
        <v>78</v>
      </c>
      <c r="BB63" s="67" t="s">
        <v>19</v>
      </c>
      <c r="BC63" s="73">
        <f>SUM(BC64:BC65)</f>
        <v>-126</v>
      </c>
      <c r="BD63" s="73">
        <f>SUM(BD64:BD65)</f>
        <v>-8</v>
      </c>
      <c r="BE63" s="73">
        <f>SUM(BE64:BE65)</f>
        <v>-4</v>
      </c>
      <c r="BF63" s="67" t="s">
        <v>19</v>
      </c>
    </row>
    <row r="64" spans="1:58" s="25" customFormat="1" ht="22.5" customHeight="1">
      <c r="A64" s="67" t="s">
        <v>19</v>
      </c>
      <c r="B64" s="67" t="s">
        <v>19</v>
      </c>
      <c r="C64" s="67" t="s">
        <v>19</v>
      </c>
      <c r="D64" s="67" t="s">
        <v>19</v>
      </c>
      <c r="E64" s="67" t="s">
        <v>19</v>
      </c>
      <c r="F64" s="67" t="s">
        <v>19</v>
      </c>
      <c r="G64" s="67" t="s">
        <v>19</v>
      </c>
      <c r="H64" s="67" t="s">
        <v>19</v>
      </c>
      <c r="I64" s="67" t="s">
        <v>19</v>
      </c>
      <c r="J64" s="67" t="s">
        <v>19</v>
      </c>
      <c r="K64" s="67" t="s">
        <v>19</v>
      </c>
      <c r="L64" s="67" t="s">
        <v>19</v>
      </c>
      <c r="M64" s="68" t="s">
        <v>22</v>
      </c>
      <c r="N64" s="70" t="s">
        <v>19</v>
      </c>
      <c r="O64" s="70" t="s">
        <v>19</v>
      </c>
      <c r="P64" s="70" t="s">
        <v>19</v>
      </c>
      <c r="Q64" s="70" t="s">
        <v>19</v>
      </c>
      <c r="R64" s="80">
        <v>1523</v>
      </c>
      <c r="S64" s="69">
        <v>77</v>
      </c>
      <c r="T64" s="69">
        <v>64</v>
      </c>
      <c r="U64" s="70" t="s">
        <v>19</v>
      </c>
      <c r="V64" s="69">
        <v>203</v>
      </c>
      <c r="W64" s="69">
        <v>6</v>
      </c>
      <c r="X64" s="69">
        <v>10</v>
      </c>
      <c r="Y64" s="70" t="s">
        <v>19</v>
      </c>
      <c r="Z64" s="70" t="s">
        <v>19</v>
      </c>
      <c r="AA64" s="70" t="s">
        <v>19</v>
      </c>
      <c r="AB64" s="70" t="s">
        <v>19</v>
      </c>
      <c r="AC64" s="70" t="s">
        <v>19</v>
      </c>
      <c r="AD64" s="71" t="s">
        <v>22</v>
      </c>
      <c r="AE64" s="72">
        <f>SUM(N64,R64,V64,Z64)</f>
        <v>1726</v>
      </c>
      <c r="AF64" s="73">
        <f>SUM(O64,S64,W64,AA64)</f>
        <v>83</v>
      </c>
      <c r="AG64" s="73">
        <f>SUM(P64,T64,X64,AB64)</f>
        <v>74</v>
      </c>
      <c r="AH64" s="67" t="s">
        <v>19</v>
      </c>
      <c r="AI64" s="67" t="s">
        <v>19</v>
      </c>
      <c r="AJ64" s="67" t="s">
        <v>19</v>
      </c>
      <c r="AK64" s="67" t="s">
        <v>19</v>
      </c>
      <c r="AL64" s="67" t="s">
        <v>19</v>
      </c>
      <c r="AM64" s="72">
        <v>1618</v>
      </c>
      <c r="AN64" s="73">
        <v>84</v>
      </c>
      <c r="AO64" s="73">
        <v>68</v>
      </c>
      <c r="AP64" s="67" t="s">
        <v>19</v>
      </c>
      <c r="AQ64" s="73">
        <v>234</v>
      </c>
      <c r="AR64" s="73">
        <v>7</v>
      </c>
      <c r="AS64" s="73">
        <v>10</v>
      </c>
      <c r="AT64" s="67" t="s">
        <v>19</v>
      </c>
      <c r="AU64" s="67" t="s">
        <v>19</v>
      </c>
      <c r="AV64" s="67" t="s">
        <v>19</v>
      </c>
      <c r="AW64" s="67" t="s">
        <v>19</v>
      </c>
      <c r="AX64" s="67" t="s">
        <v>19</v>
      </c>
      <c r="AY64" s="72">
        <f>SUM(AI64,AM64,AQ64,AU64)</f>
        <v>1852</v>
      </c>
      <c r="AZ64" s="73">
        <f>SUM(AJ64,AN64,AR64,AV64)</f>
        <v>91</v>
      </c>
      <c r="BA64" s="73">
        <f>SUM(AK64,AO64,AS64,AW64)</f>
        <v>78</v>
      </c>
      <c r="BB64" s="67" t="s">
        <v>19</v>
      </c>
      <c r="BC64" s="73">
        <f>AE64-AY64</f>
        <v>-126</v>
      </c>
      <c r="BD64" s="73">
        <f>AF64-AZ64</f>
        <v>-8</v>
      </c>
      <c r="BE64" s="73">
        <f>AG64-BA64</f>
        <v>-4</v>
      </c>
      <c r="BF64" s="67" t="s">
        <v>19</v>
      </c>
    </row>
    <row r="65" spans="1:58" s="5" customFormat="1" ht="22.5" customHeight="1">
      <c r="A65" s="67" t="s">
        <v>19</v>
      </c>
      <c r="B65" s="67" t="s">
        <v>19</v>
      </c>
      <c r="C65" s="67" t="s">
        <v>19</v>
      </c>
      <c r="D65" s="67" t="s">
        <v>19</v>
      </c>
      <c r="E65" s="67" t="s">
        <v>19</v>
      </c>
      <c r="F65" s="67" t="s">
        <v>19</v>
      </c>
      <c r="G65" s="67" t="s">
        <v>19</v>
      </c>
      <c r="H65" s="67" t="s">
        <v>19</v>
      </c>
      <c r="I65" s="67" t="s">
        <v>19</v>
      </c>
      <c r="J65" s="67" t="s">
        <v>19</v>
      </c>
      <c r="K65" s="67" t="s">
        <v>19</v>
      </c>
      <c r="L65" s="67" t="s">
        <v>19</v>
      </c>
      <c r="M65" s="68" t="s">
        <v>23</v>
      </c>
      <c r="N65" s="70" t="s">
        <v>19</v>
      </c>
      <c r="O65" s="70" t="s">
        <v>19</v>
      </c>
      <c r="P65" s="70" t="s">
        <v>19</v>
      </c>
      <c r="Q65" s="70" t="s">
        <v>19</v>
      </c>
      <c r="R65" s="70" t="s">
        <v>19</v>
      </c>
      <c r="S65" s="70" t="s">
        <v>19</v>
      </c>
      <c r="T65" s="70" t="s">
        <v>19</v>
      </c>
      <c r="U65" s="70" t="s">
        <v>19</v>
      </c>
      <c r="V65" s="70" t="s">
        <v>19</v>
      </c>
      <c r="W65" s="70" t="s">
        <v>19</v>
      </c>
      <c r="X65" s="70" t="s">
        <v>19</v>
      </c>
      <c r="Y65" s="70" t="s">
        <v>19</v>
      </c>
      <c r="Z65" s="70" t="s">
        <v>19</v>
      </c>
      <c r="AA65" s="70" t="s">
        <v>19</v>
      </c>
      <c r="AB65" s="70" t="s">
        <v>19</v>
      </c>
      <c r="AC65" s="70" t="s">
        <v>19</v>
      </c>
      <c r="AD65" s="71" t="s">
        <v>23</v>
      </c>
      <c r="AE65" s="67" t="s">
        <v>19</v>
      </c>
      <c r="AF65" s="67" t="s">
        <v>19</v>
      </c>
      <c r="AG65" s="67" t="s">
        <v>19</v>
      </c>
      <c r="AH65" s="67" t="s">
        <v>19</v>
      </c>
      <c r="AI65" s="67" t="s">
        <v>19</v>
      </c>
      <c r="AJ65" s="67" t="s">
        <v>19</v>
      </c>
      <c r="AK65" s="67" t="s">
        <v>19</v>
      </c>
      <c r="AL65" s="67" t="s">
        <v>19</v>
      </c>
      <c r="AM65" s="67" t="s">
        <v>19</v>
      </c>
      <c r="AN65" s="67" t="s">
        <v>19</v>
      </c>
      <c r="AO65" s="67" t="s">
        <v>19</v>
      </c>
      <c r="AP65" s="67" t="s">
        <v>19</v>
      </c>
      <c r="AQ65" s="67" t="s">
        <v>19</v>
      </c>
      <c r="AR65" s="67" t="s">
        <v>19</v>
      </c>
      <c r="AS65" s="67" t="s">
        <v>19</v>
      </c>
      <c r="AT65" s="67" t="s">
        <v>19</v>
      </c>
      <c r="AU65" s="67" t="s">
        <v>19</v>
      </c>
      <c r="AV65" s="67" t="s">
        <v>19</v>
      </c>
      <c r="AW65" s="67" t="s">
        <v>19</v>
      </c>
      <c r="AX65" s="67" t="s">
        <v>19</v>
      </c>
      <c r="AY65" s="67" t="s">
        <v>19</v>
      </c>
      <c r="AZ65" s="67" t="s">
        <v>19</v>
      </c>
      <c r="BA65" s="67" t="s">
        <v>19</v>
      </c>
      <c r="BB65" s="67" t="s">
        <v>19</v>
      </c>
      <c r="BC65" s="67" t="s">
        <v>19</v>
      </c>
      <c r="BD65" s="67" t="s">
        <v>19</v>
      </c>
      <c r="BE65" s="67" t="s">
        <v>19</v>
      </c>
      <c r="BF65" s="67" t="s">
        <v>19</v>
      </c>
    </row>
    <row r="66" spans="1:58" s="5" customFormat="1" ht="22.5" customHeight="1">
      <c r="A66" s="95"/>
      <c r="B66" s="95"/>
      <c r="C66" s="95"/>
      <c r="D66" s="95"/>
      <c r="E66" s="95"/>
      <c r="F66" s="95"/>
      <c r="G66" s="95"/>
      <c r="H66" s="95"/>
      <c r="I66" s="96"/>
      <c r="J66" s="96"/>
      <c r="K66" s="96"/>
      <c r="L66" s="96"/>
      <c r="M66" s="2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"/>
      <c r="AE66" s="1"/>
      <c r="AF66" s="1"/>
      <c r="AG66" s="1"/>
      <c r="AH66" s="1"/>
      <c r="AI66" s="27"/>
      <c r="AJ66" s="27"/>
      <c r="AK66" s="27"/>
      <c r="AL66" s="27"/>
      <c r="AM66" s="27"/>
      <c r="AN66" s="28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6"/>
      <c r="AZ66" s="96"/>
      <c r="BA66" s="96"/>
      <c r="BB66" s="96"/>
      <c r="BC66" s="96"/>
      <c r="BD66" s="96"/>
      <c r="BE66" s="96"/>
      <c r="BF66" s="96"/>
    </row>
    <row r="67" spans="1:58" s="5" customFormat="1" ht="22.5" customHeight="1">
      <c r="A67" s="94" t="s">
        <v>19</v>
      </c>
      <c r="B67" s="94" t="s">
        <v>19</v>
      </c>
      <c r="C67" s="94" t="s">
        <v>19</v>
      </c>
      <c r="D67" s="94" t="s">
        <v>19</v>
      </c>
      <c r="E67" s="94" t="s">
        <v>19</v>
      </c>
      <c r="F67" s="94" t="s">
        <v>19</v>
      </c>
      <c r="G67" s="94" t="s">
        <v>19</v>
      </c>
      <c r="H67" s="94" t="s">
        <v>19</v>
      </c>
      <c r="I67" s="64" t="s">
        <v>19</v>
      </c>
      <c r="J67" s="64" t="s">
        <v>19</v>
      </c>
      <c r="K67" s="64" t="s">
        <v>19</v>
      </c>
      <c r="L67" s="64" t="s">
        <v>19</v>
      </c>
      <c r="M67" s="65" t="s">
        <v>43</v>
      </c>
      <c r="N67" s="94" t="s">
        <v>19</v>
      </c>
      <c r="O67" s="94" t="s">
        <v>19</v>
      </c>
      <c r="P67" s="94" t="s">
        <v>19</v>
      </c>
      <c r="Q67" s="94" t="s">
        <v>19</v>
      </c>
      <c r="R67" s="32">
        <f>R68</f>
        <v>133</v>
      </c>
      <c r="S67" s="94" t="s">
        <v>19</v>
      </c>
      <c r="T67" s="32">
        <f>T68</f>
        <v>12</v>
      </c>
      <c r="U67" s="94" t="s">
        <v>19</v>
      </c>
      <c r="V67" s="32">
        <f>V68</f>
        <v>23</v>
      </c>
      <c r="W67" s="94" t="s">
        <v>19</v>
      </c>
      <c r="X67" s="32">
        <f>X68</f>
        <v>4</v>
      </c>
      <c r="Y67" s="94" t="s">
        <v>19</v>
      </c>
      <c r="Z67" s="94" t="s">
        <v>19</v>
      </c>
      <c r="AA67" s="94" t="s">
        <v>19</v>
      </c>
      <c r="AB67" s="94" t="s">
        <v>19</v>
      </c>
      <c r="AC67" s="94" t="s">
        <v>19</v>
      </c>
      <c r="AD67" s="65" t="s">
        <v>43</v>
      </c>
      <c r="AE67" s="34">
        <f>AE68</f>
        <v>156</v>
      </c>
      <c r="AF67" s="64" t="s">
        <v>19</v>
      </c>
      <c r="AG67" s="34">
        <f>AG68</f>
        <v>16</v>
      </c>
      <c r="AH67" s="64" t="s">
        <v>19</v>
      </c>
      <c r="AI67" s="94" t="s">
        <v>19</v>
      </c>
      <c r="AJ67" s="94" t="s">
        <v>19</v>
      </c>
      <c r="AK67" s="94" t="s">
        <v>19</v>
      </c>
      <c r="AL67" s="94" t="s">
        <v>19</v>
      </c>
      <c r="AM67" s="32">
        <f>AM68</f>
        <v>134</v>
      </c>
      <c r="AN67" s="94" t="s">
        <v>19</v>
      </c>
      <c r="AO67" s="32">
        <f>AO68</f>
        <v>13</v>
      </c>
      <c r="AP67" s="94" t="s">
        <v>19</v>
      </c>
      <c r="AQ67" s="32">
        <f>AQ68</f>
        <v>24</v>
      </c>
      <c r="AR67" s="94" t="s">
        <v>19</v>
      </c>
      <c r="AS67" s="32">
        <f>AS68</f>
        <v>5</v>
      </c>
      <c r="AT67" s="94" t="s">
        <v>19</v>
      </c>
      <c r="AU67" s="94" t="s">
        <v>19</v>
      </c>
      <c r="AV67" s="94" t="s">
        <v>19</v>
      </c>
      <c r="AW67" s="94" t="s">
        <v>19</v>
      </c>
      <c r="AX67" s="94" t="s">
        <v>19</v>
      </c>
      <c r="AY67" s="34">
        <f>AY68</f>
        <v>158</v>
      </c>
      <c r="AZ67" s="64" t="s">
        <v>19</v>
      </c>
      <c r="BA67" s="34">
        <f>BA68</f>
        <v>18</v>
      </c>
      <c r="BB67" s="64" t="s">
        <v>19</v>
      </c>
      <c r="BC67" s="34">
        <f>BC68</f>
        <v>-2</v>
      </c>
      <c r="BD67" s="64" t="s">
        <v>19</v>
      </c>
      <c r="BE67" s="34">
        <f>BE68</f>
        <v>-2</v>
      </c>
      <c r="BF67" s="64" t="s">
        <v>19</v>
      </c>
    </row>
    <row r="68" spans="1:58" s="3" customFormat="1" ht="22.5" customHeight="1">
      <c r="A68" s="74" t="s">
        <v>19</v>
      </c>
      <c r="B68" s="74" t="s">
        <v>19</v>
      </c>
      <c r="C68" s="74" t="s">
        <v>19</v>
      </c>
      <c r="D68" s="74" t="s">
        <v>19</v>
      </c>
      <c r="E68" s="74" t="s">
        <v>19</v>
      </c>
      <c r="F68" s="74" t="s">
        <v>19</v>
      </c>
      <c r="G68" s="74" t="s">
        <v>19</v>
      </c>
      <c r="H68" s="74" t="s">
        <v>19</v>
      </c>
      <c r="I68" s="67" t="s">
        <v>19</v>
      </c>
      <c r="J68" s="67" t="s">
        <v>19</v>
      </c>
      <c r="K68" s="67" t="s">
        <v>19</v>
      </c>
      <c r="L68" s="67" t="s">
        <v>19</v>
      </c>
      <c r="M68" s="68" t="s">
        <v>44</v>
      </c>
      <c r="N68" s="76" t="s">
        <v>19</v>
      </c>
      <c r="O68" s="76" t="s">
        <v>19</v>
      </c>
      <c r="P68" s="76" t="s">
        <v>19</v>
      </c>
      <c r="Q68" s="76" t="s">
        <v>19</v>
      </c>
      <c r="R68" s="75">
        <f>SUM(R69:R70)</f>
        <v>133</v>
      </c>
      <c r="S68" s="76" t="s">
        <v>19</v>
      </c>
      <c r="T68" s="75">
        <f>SUM(T69:T70)</f>
        <v>12</v>
      </c>
      <c r="U68" s="76" t="s">
        <v>19</v>
      </c>
      <c r="V68" s="75">
        <f>SUM(V69:V70)</f>
        <v>23</v>
      </c>
      <c r="W68" s="76" t="s">
        <v>19</v>
      </c>
      <c r="X68" s="75">
        <f>SUM(X69:X70)</f>
        <v>4</v>
      </c>
      <c r="Y68" s="76" t="s">
        <v>19</v>
      </c>
      <c r="Z68" s="76" t="s">
        <v>19</v>
      </c>
      <c r="AA68" s="76" t="s">
        <v>19</v>
      </c>
      <c r="AB68" s="76" t="s">
        <v>19</v>
      </c>
      <c r="AC68" s="76" t="s">
        <v>19</v>
      </c>
      <c r="AD68" s="71" t="s">
        <v>44</v>
      </c>
      <c r="AE68" s="73">
        <f>SUM(AE69:AE70)</f>
        <v>156</v>
      </c>
      <c r="AF68" s="67" t="s">
        <v>19</v>
      </c>
      <c r="AG68" s="73">
        <f>SUM(AG69:AG70)</f>
        <v>16</v>
      </c>
      <c r="AH68" s="67" t="s">
        <v>19</v>
      </c>
      <c r="AI68" s="74" t="s">
        <v>19</v>
      </c>
      <c r="AJ68" s="74" t="s">
        <v>19</v>
      </c>
      <c r="AK68" s="74" t="s">
        <v>19</v>
      </c>
      <c r="AL68" s="74" t="s">
        <v>19</v>
      </c>
      <c r="AM68" s="77">
        <f>SUM(AM69:AM70)</f>
        <v>134</v>
      </c>
      <c r="AN68" s="74" t="s">
        <v>19</v>
      </c>
      <c r="AO68" s="77">
        <f>SUM(AO69:AO70)</f>
        <v>13</v>
      </c>
      <c r="AP68" s="74" t="s">
        <v>19</v>
      </c>
      <c r="AQ68" s="77">
        <f>SUM(AQ69:AQ70)</f>
        <v>24</v>
      </c>
      <c r="AR68" s="74" t="s">
        <v>19</v>
      </c>
      <c r="AS68" s="77">
        <f>SUM(AS69:AS70)</f>
        <v>5</v>
      </c>
      <c r="AT68" s="74" t="s">
        <v>19</v>
      </c>
      <c r="AU68" s="74" t="s">
        <v>19</v>
      </c>
      <c r="AV68" s="74" t="s">
        <v>19</v>
      </c>
      <c r="AW68" s="74" t="s">
        <v>19</v>
      </c>
      <c r="AX68" s="74" t="s">
        <v>19</v>
      </c>
      <c r="AY68" s="73">
        <f>SUM(AY69:AY70)</f>
        <v>158</v>
      </c>
      <c r="AZ68" s="67" t="s">
        <v>19</v>
      </c>
      <c r="BA68" s="73">
        <f>SUM(BA69:BA70)</f>
        <v>18</v>
      </c>
      <c r="BB68" s="67" t="s">
        <v>19</v>
      </c>
      <c r="BC68" s="73">
        <f>SUM(BC69:BC70)</f>
        <v>-2</v>
      </c>
      <c r="BD68" s="67" t="s">
        <v>19</v>
      </c>
      <c r="BE68" s="73">
        <f>SUM(BE69:BE70)</f>
        <v>-2</v>
      </c>
      <c r="BF68" s="67" t="s">
        <v>19</v>
      </c>
    </row>
    <row r="69" spans="1:58" s="3" customFormat="1" ht="22.5" customHeight="1">
      <c r="A69" s="74" t="s">
        <v>19</v>
      </c>
      <c r="B69" s="74" t="s">
        <v>19</v>
      </c>
      <c r="C69" s="74" t="s">
        <v>19</v>
      </c>
      <c r="D69" s="74" t="s">
        <v>19</v>
      </c>
      <c r="E69" s="74" t="s">
        <v>19</v>
      </c>
      <c r="F69" s="74" t="s">
        <v>19</v>
      </c>
      <c r="G69" s="74" t="s">
        <v>19</v>
      </c>
      <c r="H69" s="74" t="s">
        <v>19</v>
      </c>
      <c r="I69" s="67" t="s">
        <v>19</v>
      </c>
      <c r="J69" s="67" t="s">
        <v>19</v>
      </c>
      <c r="K69" s="67" t="s">
        <v>19</v>
      </c>
      <c r="L69" s="67" t="s">
        <v>19</v>
      </c>
      <c r="M69" s="68" t="s">
        <v>22</v>
      </c>
      <c r="N69" s="76" t="s">
        <v>19</v>
      </c>
      <c r="O69" s="76" t="s">
        <v>19</v>
      </c>
      <c r="P69" s="76" t="s">
        <v>19</v>
      </c>
      <c r="Q69" s="76" t="s">
        <v>19</v>
      </c>
      <c r="R69" s="75">
        <v>133</v>
      </c>
      <c r="S69" s="76" t="s">
        <v>19</v>
      </c>
      <c r="T69" s="75">
        <v>12</v>
      </c>
      <c r="U69" s="76" t="s">
        <v>19</v>
      </c>
      <c r="V69" s="75">
        <v>23</v>
      </c>
      <c r="W69" s="76" t="s">
        <v>19</v>
      </c>
      <c r="X69" s="75">
        <v>4</v>
      </c>
      <c r="Y69" s="76" t="s">
        <v>19</v>
      </c>
      <c r="Z69" s="76" t="s">
        <v>19</v>
      </c>
      <c r="AA69" s="76" t="s">
        <v>19</v>
      </c>
      <c r="AB69" s="76" t="s">
        <v>19</v>
      </c>
      <c r="AC69" s="76" t="s">
        <v>19</v>
      </c>
      <c r="AD69" s="71" t="s">
        <v>22</v>
      </c>
      <c r="AE69" s="73">
        <f>SUM(N69,R69,V69,Z69)</f>
        <v>156</v>
      </c>
      <c r="AF69" s="67" t="s">
        <v>19</v>
      </c>
      <c r="AG69" s="73">
        <f>SUM(P69,T69,X69,AB69)</f>
        <v>16</v>
      </c>
      <c r="AH69" s="67" t="s">
        <v>19</v>
      </c>
      <c r="AI69" s="74" t="s">
        <v>19</v>
      </c>
      <c r="AJ69" s="74" t="s">
        <v>19</v>
      </c>
      <c r="AK69" s="74" t="s">
        <v>19</v>
      </c>
      <c r="AL69" s="74" t="s">
        <v>19</v>
      </c>
      <c r="AM69" s="77">
        <v>134</v>
      </c>
      <c r="AN69" s="74" t="s">
        <v>19</v>
      </c>
      <c r="AO69" s="77">
        <v>13</v>
      </c>
      <c r="AP69" s="74" t="s">
        <v>19</v>
      </c>
      <c r="AQ69" s="77">
        <v>24</v>
      </c>
      <c r="AR69" s="74" t="s">
        <v>19</v>
      </c>
      <c r="AS69" s="77">
        <v>5</v>
      </c>
      <c r="AT69" s="74" t="s">
        <v>19</v>
      </c>
      <c r="AU69" s="74" t="s">
        <v>19</v>
      </c>
      <c r="AV69" s="74" t="s">
        <v>19</v>
      </c>
      <c r="AW69" s="74" t="s">
        <v>19</v>
      </c>
      <c r="AX69" s="74" t="s">
        <v>19</v>
      </c>
      <c r="AY69" s="73">
        <f>SUM(AI69,AM69,AQ69,AU69)</f>
        <v>158</v>
      </c>
      <c r="AZ69" s="67" t="s">
        <v>19</v>
      </c>
      <c r="BA69" s="73">
        <f>SUM(AK69,AO69,AS69,AW69)</f>
        <v>18</v>
      </c>
      <c r="BB69" s="67" t="s">
        <v>19</v>
      </c>
      <c r="BC69" s="73">
        <f>AE69-AY69</f>
        <v>-2</v>
      </c>
      <c r="BD69" s="67" t="s">
        <v>19</v>
      </c>
      <c r="BE69" s="73">
        <f>AG69-BA69</f>
        <v>-2</v>
      </c>
      <c r="BF69" s="67" t="s">
        <v>19</v>
      </c>
    </row>
    <row r="70" spans="1:58" s="3" customFormat="1" ht="22.5" customHeight="1">
      <c r="A70" s="74" t="s">
        <v>19</v>
      </c>
      <c r="B70" s="74" t="s">
        <v>19</v>
      </c>
      <c r="C70" s="74" t="s">
        <v>19</v>
      </c>
      <c r="D70" s="74" t="s">
        <v>19</v>
      </c>
      <c r="E70" s="74" t="s">
        <v>19</v>
      </c>
      <c r="F70" s="74" t="s">
        <v>19</v>
      </c>
      <c r="G70" s="74" t="s">
        <v>19</v>
      </c>
      <c r="H70" s="74" t="s">
        <v>19</v>
      </c>
      <c r="I70" s="67" t="s">
        <v>19</v>
      </c>
      <c r="J70" s="67" t="s">
        <v>19</v>
      </c>
      <c r="K70" s="67" t="s">
        <v>19</v>
      </c>
      <c r="L70" s="67" t="s">
        <v>19</v>
      </c>
      <c r="M70" s="68" t="s">
        <v>23</v>
      </c>
      <c r="N70" s="76" t="s">
        <v>19</v>
      </c>
      <c r="O70" s="76" t="s">
        <v>19</v>
      </c>
      <c r="P70" s="76" t="s">
        <v>19</v>
      </c>
      <c r="Q70" s="76" t="s">
        <v>19</v>
      </c>
      <c r="R70" s="76" t="s">
        <v>19</v>
      </c>
      <c r="S70" s="76" t="s">
        <v>19</v>
      </c>
      <c r="T70" s="76" t="s">
        <v>19</v>
      </c>
      <c r="U70" s="76" t="s">
        <v>19</v>
      </c>
      <c r="V70" s="76" t="s">
        <v>19</v>
      </c>
      <c r="W70" s="76" t="s">
        <v>19</v>
      </c>
      <c r="X70" s="76" t="s">
        <v>19</v>
      </c>
      <c r="Y70" s="76" t="s">
        <v>19</v>
      </c>
      <c r="Z70" s="76" t="s">
        <v>19</v>
      </c>
      <c r="AA70" s="76" t="s">
        <v>19</v>
      </c>
      <c r="AB70" s="76" t="s">
        <v>19</v>
      </c>
      <c r="AC70" s="76" t="s">
        <v>19</v>
      </c>
      <c r="AD70" s="71" t="s">
        <v>23</v>
      </c>
      <c r="AE70" s="67" t="s">
        <v>19</v>
      </c>
      <c r="AF70" s="67" t="s">
        <v>19</v>
      </c>
      <c r="AG70" s="67" t="s">
        <v>19</v>
      </c>
      <c r="AH70" s="67" t="s">
        <v>19</v>
      </c>
      <c r="AI70" s="74" t="s">
        <v>19</v>
      </c>
      <c r="AJ70" s="74" t="s">
        <v>19</v>
      </c>
      <c r="AK70" s="74" t="s">
        <v>19</v>
      </c>
      <c r="AL70" s="74" t="s">
        <v>19</v>
      </c>
      <c r="AM70" s="74" t="s">
        <v>19</v>
      </c>
      <c r="AN70" s="74" t="s">
        <v>19</v>
      </c>
      <c r="AO70" s="74" t="s">
        <v>19</v>
      </c>
      <c r="AP70" s="74" t="s">
        <v>19</v>
      </c>
      <c r="AQ70" s="74" t="s">
        <v>19</v>
      </c>
      <c r="AR70" s="74" t="s">
        <v>19</v>
      </c>
      <c r="AS70" s="74" t="s">
        <v>19</v>
      </c>
      <c r="AT70" s="74" t="s">
        <v>19</v>
      </c>
      <c r="AU70" s="74" t="s">
        <v>19</v>
      </c>
      <c r="AV70" s="74" t="s">
        <v>19</v>
      </c>
      <c r="AW70" s="74" t="s">
        <v>19</v>
      </c>
      <c r="AX70" s="74" t="s">
        <v>19</v>
      </c>
      <c r="AY70" s="67" t="s">
        <v>19</v>
      </c>
      <c r="AZ70" s="67" t="s">
        <v>19</v>
      </c>
      <c r="BA70" s="67" t="s">
        <v>19</v>
      </c>
      <c r="BB70" s="67" t="s">
        <v>19</v>
      </c>
      <c r="BC70" s="67" t="s">
        <v>19</v>
      </c>
      <c r="BD70" s="67" t="s">
        <v>19</v>
      </c>
      <c r="BE70" s="67" t="s">
        <v>19</v>
      </c>
      <c r="BF70" s="67" t="s">
        <v>19</v>
      </c>
    </row>
    <row r="71" spans="1:58" s="3" customFormat="1" ht="22.5" customHeight="1">
      <c r="A71" s="97"/>
      <c r="B71" s="97"/>
      <c r="C71" s="97"/>
      <c r="D71" s="97"/>
      <c r="E71" s="97"/>
      <c r="F71" s="97"/>
      <c r="G71" s="97"/>
      <c r="H71" s="97"/>
      <c r="I71" s="98"/>
      <c r="J71" s="98"/>
      <c r="K71" s="98"/>
      <c r="L71" s="98"/>
      <c r="M71" s="99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0"/>
      <c r="AE71" s="98"/>
      <c r="AF71" s="98"/>
      <c r="AG71" s="98"/>
      <c r="AH71" s="98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8"/>
      <c r="AZ71" s="98"/>
      <c r="BA71" s="98"/>
      <c r="BB71" s="98"/>
      <c r="BC71" s="98"/>
      <c r="BD71" s="98"/>
      <c r="BE71" s="98"/>
      <c r="BF71" s="98"/>
    </row>
    <row r="72" spans="1:58" s="3" customFormat="1" ht="22.5" customHeight="1">
      <c r="A72" s="97"/>
      <c r="B72" s="97"/>
      <c r="C72" s="97"/>
      <c r="D72" s="97"/>
      <c r="E72" s="97"/>
      <c r="F72" s="97"/>
      <c r="G72" s="97"/>
      <c r="H72" s="97"/>
      <c r="I72" s="98"/>
      <c r="J72" s="98"/>
      <c r="K72" s="98"/>
      <c r="L72" s="98"/>
      <c r="M72" s="99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0"/>
      <c r="AE72" s="98"/>
      <c r="AF72" s="98"/>
      <c r="AG72" s="98"/>
      <c r="AH72" s="98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8"/>
      <c r="AZ72" s="98"/>
      <c r="BA72" s="98"/>
      <c r="BB72" s="98"/>
      <c r="BC72" s="98"/>
      <c r="BD72" s="98"/>
      <c r="BE72" s="98"/>
      <c r="BF72" s="98"/>
    </row>
    <row r="73" spans="1:58" s="3" customFormat="1" ht="22.5" customHeight="1">
      <c r="A73" s="97"/>
      <c r="B73" s="97"/>
      <c r="C73" s="97"/>
      <c r="D73" s="97"/>
      <c r="E73" s="97"/>
      <c r="F73" s="97"/>
      <c r="G73" s="97"/>
      <c r="H73" s="97"/>
      <c r="I73" s="98"/>
      <c r="J73" s="98"/>
      <c r="K73" s="98"/>
      <c r="L73" s="98"/>
      <c r="M73" s="99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0"/>
      <c r="AE73" s="98"/>
      <c r="AF73" s="98"/>
      <c r="AG73" s="98"/>
      <c r="AH73" s="98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8"/>
      <c r="AZ73" s="98"/>
      <c r="BA73" s="98"/>
      <c r="BB73" s="98"/>
      <c r="BC73" s="98"/>
      <c r="BD73" s="98"/>
      <c r="BE73" s="98"/>
      <c r="BF73" s="98"/>
    </row>
    <row r="74" spans="1:58" s="3" customFormat="1" ht="22.5" customHeight="1">
      <c r="A74" s="97"/>
      <c r="B74" s="97"/>
      <c r="C74" s="97"/>
      <c r="D74" s="97"/>
      <c r="E74" s="97"/>
      <c r="F74" s="97"/>
      <c r="G74" s="97"/>
      <c r="H74" s="97"/>
      <c r="I74" s="98"/>
      <c r="J74" s="98"/>
      <c r="K74" s="98"/>
      <c r="L74" s="98"/>
      <c r="M74" s="99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0"/>
      <c r="AE74" s="98"/>
      <c r="AF74" s="98"/>
      <c r="AG74" s="98"/>
      <c r="AH74" s="98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8"/>
      <c r="AZ74" s="98"/>
      <c r="BA74" s="98"/>
      <c r="BB74" s="98"/>
      <c r="BC74" s="98"/>
      <c r="BD74" s="98"/>
      <c r="BE74" s="98"/>
      <c r="BF74" s="98"/>
    </row>
    <row r="75" spans="1:58" s="3" customFormat="1" ht="22.5" customHeight="1">
      <c r="A75" s="97"/>
      <c r="B75" s="97"/>
      <c r="C75" s="97"/>
      <c r="D75" s="97"/>
      <c r="E75" s="97"/>
      <c r="F75" s="97"/>
      <c r="G75" s="97"/>
      <c r="H75" s="97"/>
      <c r="I75" s="98"/>
      <c r="J75" s="98"/>
      <c r="K75" s="98"/>
      <c r="L75" s="98"/>
      <c r="M75" s="99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0"/>
      <c r="AE75" s="98"/>
      <c r="AF75" s="98"/>
      <c r="AG75" s="98"/>
      <c r="AH75" s="98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8"/>
      <c r="AZ75" s="98"/>
      <c r="BA75" s="98"/>
      <c r="BB75" s="98"/>
      <c r="BC75" s="98"/>
      <c r="BD75" s="98"/>
      <c r="BE75" s="98"/>
      <c r="BF75" s="98"/>
    </row>
    <row r="76" spans="1:58" s="3" customFormat="1" ht="22.5" customHeight="1">
      <c r="A76" s="97"/>
      <c r="B76" s="97"/>
      <c r="C76" s="97"/>
      <c r="D76" s="97"/>
      <c r="E76" s="97"/>
      <c r="F76" s="97"/>
      <c r="G76" s="97"/>
      <c r="H76" s="97"/>
      <c r="I76" s="98"/>
      <c r="J76" s="98"/>
      <c r="K76" s="98"/>
      <c r="L76" s="98"/>
      <c r="M76" s="99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0"/>
      <c r="AE76" s="98"/>
      <c r="AF76" s="98"/>
      <c r="AG76" s="98"/>
      <c r="AH76" s="98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8"/>
      <c r="AZ76" s="98"/>
      <c r="BA76" s="98"/>
      <c r="BB76" s="98"/>
      <c r="BC76" s="98"/>
      <c r="BD76" s="98"/>
      <c r="BE76" s="98"/>
      <c r="BF76" s="98"/>
    </row>
    <row r="77" spans="1:58" s="3" customFormat="1" ht="22.5" customHeight="1">
      <c r="A77" s="97"/>
      <c r="B77" s="97"/>
      <c r="C77" s="97"/>
      <c r="D77" s="97"/>
      <c r="E77" s="97"/>
      <c r="F77" s="97"/>
      <c r="G77" s="97"/>
      <c r="H77" s="97"/>
      <c r="I77" s="98"/>
      <c r="J77" s="98"/>
      <c r="K77" s="98"/>
      <c r="L77" s="98"/>
      <c r="M77" s="99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0"/>
      <c r="AE77" s="98"/>
      <c r="AF77" s="98"/>
      <c r="AG77" s="98"/>
      <c r="AH77" s="98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8"/>
      <c r="AZ77" s="98"/>
      <c r="BA77" s="98"/>
      <c r="BB77" s="98"/>
      <c r="BC77" s="98"/>
      <c r="BD77" s="98"/>
      <c r="BE77" s="98"/>
      <c r="BF77" s="98"/>
    </row>
    <row r="78" spans="1:58" s="3" customFormat="1" ht="22.5" customHeight="1">
      <c r="A78" s="97"/>
      <c r="B78" s="97"/>
      <c r="C78" s="97"/>
      <c r="D78" s="97"/>
      <c r="E78" s="97"/>
      <c r="F78" s="97"/>
      <c r="G78" s="97"/>
      <c r="H78" s="97"/>
      <c r="I78" s="98"/>
      <c r="J78" s="98"/>
      <c r="K78" s="98"/>
      <c r="L78" s="98"/>
      <c r="M78" s="99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0"/>
      <c r="AE78" s="98"/>
      <c r="AF78" s="98"/>
      <c r="AG78" s="98"/>
      <c r="AH78" s="98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8"/>
      <c r="AZ78" s="98"/>
      <c r="BA78" s="98"/>
      <c r="BB78" s="98"/>
      <c r="BC78" s="98"/>
      <c r="BD78" s="98"/>
      <c r="BE78" s="98"/>
      <c r="BF78" s="98"/>
    </row>
    <row r="79" spans="1:58" s="3" customFormat="1" ht="22.5" customHeight="1">
      <c r="A79" s="97"/>
      <c r="B79" s="97"/>
      <c r="C79" s="97"/>
      <c r="D79" s="97"/>
      <c r="E79" s="97"/>
      <c r="F79" s="97"/>
      <c r="G79" s="97"/>
      <c r="H79" s="97"/>
      <c r="I79" s="98"/>
      <c r="J79" s="98"/>
      <c r="K79" s="98"/>
      <c r="L79" s="98"/>
      <c r="M79" s="99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0"/>
      <c r="AE79" s="98"/>
      <c r="AF79" s="98"/>
      <c r="AG79" s="98"/>
      <c r="AH79" s="98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8"/>
      <c r="AZ79" s="98"/>
      <c r="BA79" s="98"/>
      <c r="BB79" s="98"/>
      <c r="BC79" s="98"/>
      <c r="BD79" s="98"/>
      <c r="BE79" s="98"/>
      <c r="BF79" s="98"/>
    </row>
    <row r="80" spans="1:58" s="3" customFormat="1" ht="22.5" customHeight="1">
      <c r="A80" s="97"/>
      <c r="B80" s="97"/>
      <c r="C80" s="97"/>
      <c r="D80" s="97"/>
      <c r="E80" s="97"/>
      <c r="F80" s="97"/>
      <c r="G80" s="97"/>
      <c r="H80" s="97"/>
      <c r="I80" s="98"/>
      <c r="J80" s="98"/>
      <c r="K80" s="98"/>
      <c r="L80" s="98"/>
      <c r="M80" s="99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0"/>
      <c r="AE80" s="98"/>
      <c r="AF80" s="98"/>
      <c r="AG80" s="98"/>
      <c r="AH80" s="98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8"/>
      <c r="AZ80" s="98"/>
      <c r="BA80" s="98"/>
      <c r="BB80" s="98"/>
      <c r="BC80" s="98"/>
      <c r="BD80" s="98"/>
      <c r="BE80" s="98"/>
      <c r="BF80" s="98"/>
    </row>
    <row r="81" spans="1:58" s="3" customFormat="1" ht="22.5" customHeight="1">
      <c r="A81" s="97"/>
      <c r="B81" s="97"/>
      <c r="C81" s="97"/>
      <c r="D81" s="97"/>
      <c r="E81" s="97"/>
      <c r="F81" s="97"/>
      <c r="G81" s="97"/>
      <c r="H81" s="97"/>
      <c r="I81" s="98"/>
      <c r="J81" s="98"/>
      <c r="K81" s="98"/>
      <c r="L81" s="98"/>
      <c r="M81" s="99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0"/>
      <c r="AE81" s="98"/>
      <c r="AF81" s="98"/>
      <c r="AG81" s="98"/>
      <c r="AH81" s="98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8"/>
      <c r="AZ81" s="98"/>
      <c r="BA81" s="98"/>
      <c r="BB81" s="98"/>
      <c r="BC81" s="98"/>
      <c r="BD81" s="98"/>
      <c r="BE81" s="98"/>
      <c r="BF81" s="98"/>
    </row>
    <row r="82" spans="1:58" s="3" customFormat="1" ht="22.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3" customFormat="1" ht="22.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3" customFormat="1" ht="22.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3" customFormat="1" ht="22.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3" customFormat="1" ht="22.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5" customFormat="1" ht="22.5" customHeigh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30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</row>
    <row r="88" spans="1:58" s="3" customFormat="1" ht="22.5" customHeight="1">
      <c r="A88" s="100">
        <f>SUM(A9,A14,A31,A48,A62,A67)</f>
        <v>2172</v>
      </c>
      <c r="B88" s="100">
        <v>0</v>
      </c>
      <c r="C88" s="100">
        <f>SUM(C9,C14,C31,C48,C62,C67)</f>
        <v>2106</v>
      </c>
      <c r="D88" s="100">
        <v>0</v>
      </c>
      <c r="E88" s="100">
        <f>SUM(E9,E14,E31,E48,E62,E67)</f>
        <v>2515</v>
      </c>
      <c r="F88" s="100">
        <v>0</v>
      </c>
      <c r="G88" s="100">
        <f>SUM(G9,G14,G31,G48,G62,G67)</f>
        <v>2293</v>
      </c>
      <c r="H88" s="100">
        <v>0</v>
      </c>
      <c r="I88" s="100">
        <f>SUM(I9,I14,I31,I48,I62,I67)</f>
        <v>-343</v>
      </c>
      <c r="J88" s="100">
        <v>0</v>
      </c>
      <c r="K88" s="100">
        <f>SUM(K9,K14,K31,K48,K62,K67)</f>
        <v>-187</v>
      </c>
      <c r="L88" s="100">
        <v>0</v>
      </c>
      <c r="M88" s="101" t="s">
        <v>45</v>
      </c>
      <c r="N88" s="100">
        <f aca="true" t="shared" si="28" ref="N88:AC88">SUM(N9,N14,N31,N48,N62,N67)</f>
        <v>29320</v>
      </c>
      <c r="O88" s="100">
        <f t="shared" si="28"/>
        <v>908</v>
      </c>
      <c r="P88" s="100">
        <f t="shared" si="28"/>
        <v>36916</v>
      </c>
      <c r="Q88" s="100">
        <f t="shared" si="28"/>
        <v>1606</v>
      </c>
      <c r="R88" s="100">
        <f t="shared" si="28"/>
        <v>26412</v>
      </c>
      <c r="S88" s="100">
        <f t="shared" si="28"/>
        <v>174</v>
      </c>
      <c r="T88" s="100">
        <f t="shared" si="28"/>
        <v>12236</v>
      </c>
      <c r="U88" s="100">
        <f t="shared" si="28"/>
        <v>497</v>
      </c>
      <c r="V88" s="100">
        <f t="shared" si="28"/>
        <v>6455</v>
      </c>
      <c r="W88" s="100">
        <f t="shared" si="28"/>
        <v>66</v>
      </c>
      <c r="X88" s="100">
        <f t="shared" si="28"/>
        <v>1985</v>
      </c>
      <c r="Y88" s="100">
        <f t="shared" si="28"/>
        <v>103</v>
      </c>
      <c r="Z88" s="100">
        <f t="shared" si="28"/>
        <v>829</v>
      </c>
      <c r="AA88" s="100">
        <f t="shared" si="28"/>
        <v>8</v>
      </c>
      <c r="AB88" s="100">
        <f t="shared" si="28"/>
        <v>450</v>
      </c>
      <c r="AC88" s="100">
        <f t="shared" si="28"/>
        <v>8</v>
      </c>
      <c r="AD88" s="101" t="s">
        <v>45</v>
      </c>
      <c r="AE88" s="100">
        <f aca="true" t="shared" si="29" ref="AE88:BF88">SUM(AE9,AE14,AE31,AE48,AE62,AE67)</f>
        <v>63016</v>
      </c>
      <c r="AF88" s="100">
        <f t="shared" si="29"/>
        <v>1156</v>
      </c>
      <c r="AG88" s="100">
        <f t="shared" si="29"/>
        <v>51587</v>
      </c>
      <c r="AH88" s="100">
        <f t="shared" si="29"/>
        <v>2214</v>
      </c>
      <c r="AI88" s="100">
        <f t="shared" si="29"/>
        <v>31477</v>
      </c>
      <c r="AJ88" s="100">
        <f t="shared" si="29"/>
        <v>1217</v>
      </c>
      <c r="AK88" s="100">
        <f t="shared" si="29"/>
        <v>38005</v>
      </c>
      <c r="AL88" s="100">
        <f t="shared" si="29"/>
        <v>1897</v>
      </c>
      <c r="AM88" s="100">
        <f t="shared" si="29"/>
        <v>27613</v>
      </c>
      <c r="AN88" s="100">
        <f t="shared" si="29"/>
        <v>243</v>
      </c>
      <c r="AO88" s="100">
        <f t="shared" si="29"/>
        <v>12978</v>
      </c>
      <c r="AP88" s="100">
        <f t="shared" si="29"/>
        <v>625</v>
      </c>
      <c r="AQ88" s="100">
        <f t="shared" si="29"/>
        <v>6853</v>
      </c>
      <c r="AR88" s="100">
        <f t="shared" si="29"/>
        <v>110</v>
      </c>
      <c r="AS88" s="100">
        <f t="shared" si="29"/>
        <v>2025</v>
      </c>
      <c r="AT88" s="100">
        <f t="shared" si="29"/>
        <v>90</v>
      </c>
      <c r="AU88" s="100">
        <f t="shared" si="29"/>
        <v>1010</v>
      </c>
      <c r="AV88" s="100">
        <f t="shared" si="29"/>
        <v>26</v>
      </c>
      <c r="AW88" s="100">
        <f t="shared" si="29"/>
        <v>496</v>
      </c>
      <c r="AX88" s="100">
        <f t="shared" si="29"/>
        <v>23</v>
      </c>
      <c r="AY88" s="100">
        <f t="shared" si="29"/>
        <v>66953</v>
      </c>
      <c r="AZ88" s="100">
        <f t="shared" si="29"/>
        <v>1596</v>
      </c>
      <c r="BA88" s="100">
        <f t="shared" si="29"/>
        <v>53504</v>
      </c>
      <c r="BB88" s="100">
        <f t="shared" si="29"/>
        <v>2635</v>
      </c>
      <c r="BC88" s="100">
        <f t="shared" si="29"/>
        <v>-3937</v>
      </c>
      <c r="BD88" s="100">
        <f t="shared" si="29"/>
        <v>-440</v>
      </c>
      <c r="BE88" s="100">
        <f t="shared" si="29"/>
        <v>-1917</v>
      </c>
      <c r="BF88" s="100">
        <f t="shared" si="29"/>
        <v>-421</v>
      </c>
    </row>
  </sheetData>
  <mergeCells count="54">
    <mergeCell ref="AH2:AP2"/>
    <mergeCell ref="AI4:AP4"/>
    <mergeCell ref="AQ4:BB4"/>
    <mergeCell ref="M4:M7"/>
    <mergeCell ref="AD4:AD7"/>
    <mergeCell ref="AI5:AL5"/>
    <mergeCell ref="Z6:AA6"/>
    <mergeCell ref="R5:U5"/>
    <mergeCell ref="AE4:AH4"/>
    <mergeCell ref="AE5:AH5"/>
    <mergeCell ref="N6:O6"/>
    <mergeCell ref="R6:S6"/>
    <mergeCell ref="T6:U6"/>
    <mergeCell ref="AB6:AC6"/>
    <mergeCell ref="P6:Q6"/>
    <mergeCell ref="AI6:AJ6"/>
    <mergeCell ref="AK6:AL6"/>
    <mergeCell ref="AE6:AF6"/>
    <mergeCell ref="V6:W6"/>
    <mergeCell ref="X6:Y6"/>
    <mergeCell ref="AG6:AH6"/>
    <mergeCell ref="A4:L4"/>
    <mergeCell ref="K6:L6"/>
    <mergeCell ref="A5:D5"/>
    <mergeCell ref="E5:H5"/>
    <mergeCell ref="E6:F6"/>
    <mergeCell ref="G6:H6"/>
    <mergeCell ref="A6:B6"/>
    <mergeCell ref="C6:D6"/>
    <mergeCell ref="I6:J6"/>
    <mergeCell ref="AM6:AN6"/>
    <mergeCell ref="AO6:AP6"/>
    <mergeCell ref="AY5:BB5"/>
    <mergeCell ref="AY6:AZ6"/>
    <mergeCell ref="BA6:BB6"/>
    <mergeCell ref="AQ5:AT5"/>
    <mergeCell ref="AQ6:AR6"/>
    <mergeCell ref="AS6:AT6"/>
    <mergeCell ref="AU6:AV6"/>
    <mergeCell ref="AW6:AX6"/>
    <mergeCell ref="BC4:BF4"/>
    <mergeCell ref="BC5:BF5"/>
    <mergeCell ref="BC6:BD6"/>
    <mergeCell ref="BE6:BF6"/>
    <mergeCell ref="H2:M2"/>
    <mergeCell ref="N2:S2"/>
    <mergeCell ref="AQ2:AV2"/>
    <mergeCell ref="AU5:AX5"/>
    <mergeCell ref="N5:Q5"/>
    <mergeCell ref="V5:Y5"/>
    <mergeCell ref="Z5:AC5"/>
    <mergeCell ref="N4:AC4"/>
    <mergeCell ref="AM5:AP5"/>
    <mergeCell ref="I5:L5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70" r:id="rId1"/>
  <rowBreaks count="1" manualBreakCount="1">
    <brk id="47" max="255" man="1"/>
  </rowBreaks>
  <colBreaks count="3" manualBreakCount="3">
    <brk id="13" max="255" man="1"/>
    <brk id="29" max="255" man="1"/>
    <brk id="42" max="2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2014-04-22T07:29:40Z</cp:lastPrinted>
  <dcterms:created xsi:type="dcterms:W3CDTF">2014-04-16T08:16:44Z</dcterms:created>
  <dcterms:modified xsi:type="dcterms:W3CDTF">2014-04-30T12:00:24Z</dcterms:modified>
  <cp:category/>
  <cp:version/>
  <cp:contentType/>
  <cp:contentStatus/>
</cp:coreProperties>
</file>