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<sst xmlns="http://schemas.openxmlformats.org/spreadsheetml/2006/main" count="582" uniqueCount="50">
  <si>
    <t xml:space="preserve"> </t>
  </si>
  <si>
    <t xml:space="preserve">丁　5　、　用　人　費　   </t>
  </si>
  <si>
    <t>　用　綜　計　表　 (續)</t>
  </si>
  <si>
    <t xml:space="preserve">丁　5　、　用　人　費　     </t>
  </si>
  <si>
    <t>單位：新臺幣元</t>
  </si>
  <si>
    <t>決　算　數</t>
  </si>
  <si>
    <t>機　　關　　名　　稱</t>
  </si>
  <si>
    <t xml:space="preserve">決　　　　　　　　　　　　　　　　　　　　　　　　　　算                          </t>
  </si>
  <si>
    <t>數</t>
  </si>
  <si>
    <t>資　本　支　出
用　人　費　用</t>
  </si>
  <si>
    <t>正式員額薪資</t>
  </si>
  <si>
    <t>臨時人員薪資</t>
  </si>
  <si>
    <t>超時工作報酬</t>
  </si>
  <si>
    <t>津　　　貼</t>
  </si>
  <si>
    <t>獎　　　金</t>
  </si>
  <si>
    <t xml:space="preserve">退休及卹償金  </t>
  </si>
  <si>
    <t>資　遣　費</t>
  </si>
  <si>
    <t>福　利　費</t>
  </si>
  <si>
    <t>提　繳　工　資
墊　償　費　用</t>
  </si>
  <si>
    <t>合　　　　計</t>
  </si>
  <si>
    <t/>
  </si>
  <si>
    <t>行政院主管</t>
  </si>
  <si>
    <t>中央銀行</t>
  </si>
  <si>
    <t>國內部分</t>
  </si>
  <si>
    <t>國外部分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</si>
  <si>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</si>
  <si>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</si>
  <si>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</si>
  <si>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</si>
  <si>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</si>
  <si>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</si>
  <si>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</si>
  <si>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</si>
  <si>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</si>
  <si>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</si>
  <si>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</si>
  <si>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</si>
  <si>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</si>
  <si>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</si>
  <si>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</si>
  <si>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</si>
  <si>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</si>
  <si>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</si>
  <si>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</si>
  <si>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</si>
  <si>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</si>
  <si>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總            計</t>
  </si>
  <si>
    <t>預　算　案　數</t>
  </si>
  <si>
    <t xml:space="preserve">預　　　　　　　　　　　　　　　　　　　　　　算                         </t>
  </si>
  <si>
    <t>案　　　　　　　　　　　　　　　　　　　　　　　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</si>
</sst>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\ #,##0.00_-;\-* #,##0.00_-;_-\ &quot;&quot;_-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20"/>
      <name val="華康特粗明體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83" fontId="6" fillId="0" borderId="0" xfId="0" applyNumberFormat="1" applyFont="1" applyAlignment="1">
      <alignment vertical="center" wrapText="1"/>
    </xf>
    <xf numFmtId="183" fontId="8" fillId="0" borderId="0" xfId="0" applyNumberFormat="1" applyFont="1" applyAlignment="1">
      <alignment vertical="center" wrapText="1"/>
    </xf>
    <xf numFmtId="183" fontId="5" fillId="0" borderId="0" xfId="0" applyNumberFormat="1" applyFont="1" applyAlignment="1">
      <alignment horizontal="right" vertical="center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 wrapText="1"/>
    </xf>
    <xf numFmtId="183" fontId="5" fillId="0" borderId="0" xfId="0" applyNumberFormat="1" applyFont="1" applyBorder="1" applyAlignment="1">
      <alignment vertical="center" wrapText="1"/>
    </xf>
    <xf numFmtId="183" fontId="5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 horizontal="right" vertical="center" wrapText="1"/>
    </xf>
    <xf numFmtId="183" fontId="9" fillId="0" borderId="0" xfId="0" applyNumberFormat="1" applyFont="1" applyAlignment="1" applyProtection="1">
      <alignment horizontal="right" vertical="center" wrapText="1"/>
      <protection locked="0"/>
    </xf>
    <xf numFmtId="183" fontId="9" fillId="0" borderId="0" xfId="0" applyNumberFormat="1" applyFont="1" applyBorder="1" applyAlignment="1" applyProtection="1">
      <alignment horizontal="right" vertical="center" wrapText="1"/>
      <protection locked="0"/>
    </xf>
    <xf numFmtId="183" fontId="9" fillId="0" borderId="0" xfId="0" applyNumberFormat="1" applyFont="1" applyBorder="1" applyAlignment="1">
      <alignment horizontal="right" vertical="center" wrapText="1"/>
    </xf>
    <xf numFmtId="183" fontId="9" fillId="0" borderId="0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9" fillId="0" borderId="0" xfId="0" applyNumberFormat="1" applyFont="1" applyBorder="1" applyAlignment="1" applyProtection="1">
      <alignment horizontal="right" vertical="center"/>
      <protection locked="0"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183" fontId="5" fillId="0" borderId="0" xfId="0" applyNumberFormat="1" applyFont="1" applyBorder="1" applyAlignment="1">
      <alignment horizontal="right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5" xfId="0" applyNumberFormat="1" applyFont="1" applyBorder="1" applyAlignment="1">
      <alignment horizontal="center" vertical="center" wrapText="1"/>
    </xf>
    <xf numFmtId="183" fontId="9" fillId="0" borderId="5" xfId="0" applyNumberFormat="1" applyFont="1" applyBorder="1" applyAlignment="1" applyProtection="1">
      <alignment horizontal="right" vertical="center" wrapText="1"/>
      <protection locked="0"/>
    </xf>
    <xf numFmtId="183" fontId="2" fillId="0" borderId="5" xfId="0" applyNumberFormat="1" applyFont="1" applyBorder="1" applyAlignment="1" applyProtection="1">
      <alignment horizontal="center" vertical="center"/>
      <protection/>
    </xf>
    <xf numFmtId="183" fontId="9" fillId="0" borderId="5" xfId="0" applyNumberFormat="1" applyFont="1" applyBorder="1" applyAlignment="1">
      <alignment horizontal="right" vertical="center" wrapText="1"/>
    </xf>
    <xf numFmtId="183" fontId="9" fillId="0" borderId="5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 wrapText="1"/>
    </xf>
    <xf numFmtId="183" fontId="6" fillId="0" borderId="0" xfId="0" applyNumberFormat="1" applyFont="1" applyAlignment="1">
      <alignment horizontal="center" vertical="center" wrapText="1"/>
    </xf>
    <xf numFmtId="183" fontId="6" fillId="0" borderId="0" xfId="0" applyNumberFormat="1" applyFont="1" applyAlignment="1">
      <alignment/>
    </xf>
    <xf numFmtId="183" fontId="9" fillId="0" borderId="0" xfId="0" applyFont="1" applyAlignment="1">
      <alignment horizontal="right" vertical="center" wrapText="1"/>
    </xf>
    <xf numFmtId="183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83" fontId="9" fillId="0" borderId="0" xfId="0" applyFont="1" applyAlignment="1">
      <alignment horizontal="right" vertical="center" wrapText="1"/>
    </xf>
    <xf numFmtId="183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83" fontId="9" fillId="0" borderId="0" xfId="0" applyFont="1" applyFill="1" applyAlignment="1">
      <alignment horizontal="right" vertical="center" wrapText="1"/>
    </xf>
    <xf numFmtId="183" fontId="9" fillId="0" borderId="0" xfId="0" applyFont="1" applyFill="1" applyAlignment="1">
      <alignment horizontal="right" vertical="center"/>
    </xf>
    <xf numFmtId="183" fontId="9" fillId="0" borderId="0" xfId="0" applyFont="1" applyFill="1" applyAlignment="1">
      <alignment horizontal="right" vertical="center" wrapText="1"/>
    </xf>
    <xf numFmtId="183" fontId="9" fillId="0" borderId="0" xfId="0" applyFont="1" applyFill="1" applyAlignment="1">
      <alignment horizontal="right" vertical="center"/>
    </xf>
    <xf numFmtId="183" fontId="9" fillId="0" borderId="0" xfId="0" applyFont="1" applyBorder="1" applyAlignment="1">
      <alignment horizontal="right" vertical="center" wrapText="1"/>
    </xf>
    <xf numFmtId="183" fontId="9" fillId="0" borderId="0" xfId="0" applyFont="1" applyBorder="1" applyAlignment="1">
      <alignment horizontal="right" vertical="center"/>
    </xf>
    <xf numFmtId="183" fontId="6" fillId="0" borderId="0" xfId="0" applyNumberFormat="1" applyFont="1" applyAlignment="1" applyProtection="1">
      <alignment/>
      <protection/>
    </xf>
    <xf numFmtId="183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left" vertical="center"/>
    </xf>
    <xf numFmtId="183" fontId="5" fillId="0" borderId="6" xfId="0" applyNumberFormat="1" applyFont="1" applyBorder="1" applyAlignment="1">
      <alignment horizontal="center" vertical="center" wrapText="1"/>
    </xf>
    <xf numFmtId="183" fontId="5" fillId="0" borderId="7" xfId="0" applyNumberFormat="1" applyFont="1" applyBorder="1" applyAlignment="1">
      <alignment horizontal="center" vertical="center" wrapText="1"/>
    </xf>
    <xf numFmtId="183" fontId="5" fillId="0" borderId="8" xfId="0" applyNumberFormat="1" applyFont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83" fontId="10" fillId="0" borderId="0" xfId="0" applyFont="1" applyAlignment="1">
      <alignment horizontal="right" vertical="center" wrapText="1"/>
    </xf>
    <xf numFmtId="183" fontId="9" fillId="0" borderId="0" xfId="0" applyFont="1" applyAlignment="1">
      <alignment horizontal="right" vertical="center" wrapText="1"/>
    </xf>
    <xf numFmtId="183" fontId="11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Font="1" applyAlignment="1">
      <alignment horizontal="right" vertical="center" wrapText="1"/>
    </xf>
    <xf numFmtId="183" fontId="10" fillId="0" borderId="0" xfId="0" applyFont="1" applyAlignment="1">
      <alignment horizontal="right" vertical="center"/>
    </xf>
    <xf numFmtId="183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183" fontId="2" fillId="0" borderId="0" xfId="0" applyFont="1" applyAlignment="1">
      <alignment horizontal="distributed" vertical="center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Font="1" applyAlignment="1">
      <alignment horizontal="right" vertical="center" wrapText="1"/>
    </xf>
    <xf numFmtId="183" fontId="2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4" fontId="9" fillId="0" borderId="0" xfId="0" applyFont="1" applyAlignment="1">
      <alignment horizontal="right" vertical="center"/>
    </xf>
    <xf numFmtId="183" fontId="2" fillId="0" borderId="0" xfId="0" applyFont="1" applyAlignment="1">
      <alignment horizontal="center" vertical="center"/>
    </xf>
    <xf numFmtId="4" fontId="9" fillId="0" borderId="0" xfId="0" applyFont="1" applyAlignment="1">
      <alignment horizontal="right" vertical="center"/>
    </xf>
    <xf numFmtId="183" fontId="10" fillId="0" borderId="0" xfId="0" applyFont="1" applyAlignment="1">
      <alignment horizontal="right" vertical="center" wrapText="1"/>
    </xf>
    <xf numFmtId="183" fontId="9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183" fontId="10" fillId="0" borderId="0" xfId="0" applyFont="1" applyAlignment="1">
      <alignment horizontal="right" vertical="center"/>
    </xf>
    <xf numFmtId="183" fontId="9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Font="1" applyAlignment="1">
      <alignment horizontal="right" vertical="center" wrapText="1"/>
    </xf>
    <xf numFmtId="183" fontId="9" fillId="0" borderId="0" xfId="0" applyNumberFormat="1" applyFont="1" applyAlignment="1">
      <alignment horizontal="right" vertical="center" wrapText="1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10" fillId="0" borderId="5" xfId="0" applyFont="1" applyAlignment="1">
      <alignment horizontal="right" vertical="center" wrapText="1"/>
    </xf>
    <xf numFmtId="183" fontId="9" fillId="0" borderId="5" xfId="0" applyFont="1" applyAlignment="1">
      <alignment horizontal="right" vertical="center" wrapText="1"/>
    </xf>
    <xf numFmtId="183" fontId="11" fillId="0" borderId="5" xfId="0" applyFont="1" applyAlignment="1">
      <alignment horizontal="center" vertical="center"/>
    </xf>
    <xf numFmtId="183" fontId="10" fillId="0" borderId="5" xfId="0" applyFont="1" applyAlignment="1">
      <alignment horizontal="right" vertical="center"/>
    </xf>
    <xf numFmtId="183" fontId="9" fillId="0" borderId="5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view="pageBreakPreview" zoomScaleSheetLayoutView="100" workbookViewId="0" topLeftCell="R1">
      <selection activeCell="AA17" sqref="AA17"/>
    </sheetView>
  </sheetViews>
  <sheetFormatPr defaultColWidth="9.00390625" defaultRowHeight="16.5" customHeight="1"/>
  <cols>
    <col min="1" max="1" width="15.625" style="35" bestFit="1" customWidth="1"/>
    <col min="2" max="2" width="1.4921875" style="35" bestFit="1" customWidth="1"/>
    <col min="3" max="3" width="28.875" style="35" bestFit="1" customWidth="1"/>
    <col min="4" max="4" width="17.125" style="35" bestFit="1" customWidth="1"/>
    <col min="5" max="5" width="16.125" style="35" bestFit="1" customWidth="1"/>
    <col min="6" max="6" width="15.00390625" style="35" bestFit="1" customWidth="1"/>
    <col min="7" max="7" width="15.50390625" style="35" bestFit="1" customWidth="1"/>
    <col min="8" max="8" width="16.625" style="35" bestFit="1" customWidth="1"/>
    <col min="9" max="9" width="17.75390625" style="35" bestFit="1" customWidth="1"/>
    <col min="10" max="10" width="16.125" style="35" bestFit="1" customWidth="1"/>
    <col min="11" max="11" width="18.00390625" style="35" bestFit="1" customWidth="1"/>
    <col min="12" max="12" width="15.375" style="35" bestFit="1" customWidth="1"/>
    <col min="13" max="13" width="17.625" style="35" bestFit="1" customWidth="1"/>
    <col min="14" max="14" width="15.125" style="2" bestFit="1" customWidth="1"/>
    <col min="15" max="15" width="1.12109375" style="2" bestFit="1" customWidth="1"/>
    <col min="16" max="16" width="28.875" style="56" bestFit="1" customWidth="1"/>
    <col min="17" max="17" width="17.125" style="2" bestFit="1" customWidth="1"/>
    <col min="18" max="18" width="14.875" style="2" bestFit="1" customWidth="1"/>
    <col min="19" max="19" width="15.375" style="2" bestFit="1" customWidth="1"/>
    <col min="20" max="20" width="14.875" style="2" bestFit="1" customWidth="1"/>
    <col min="21" max="21" width="18.875" style="2" bestFit="1" customWidth="1"/>
    <col min="22" max="22" width="17.875" style="2" bestFit="1" customWidth="1"/>
    <col min="23" max="23" width="15.50390625" style="2" bestFit="1" customWidth="1"/>
    <col min="24" max="24" width="17.875" style="2" bestFit="1" customWidth="1"/>
    <col min="25" max="25" width="14.375" style="2" bestFit="1" customWidth="1"/>
    <col min="26" max="26" width="16.875" style="2" bestFit="1" customWidth="1"/>
    <col min="27" max="16384" width="9.00390625" style="56" bestFit="1" customWidth="1"/>
  </cols>
  <sheetData>
    <row r="1" spans="1:26" ht="30" customHeight="1">
      <c r="A1" s="33" t="s">
        <v>0</v>
      </c>
      <c r="B1" s="33"/>
      <c r="C1" s="34"/>
      <c r="D1" s="49" t="s">
        <v>1</v>
      </c>
      <c r="E1" s="49"/>
      <c r="F1" s="49"/>
      <c r="G1" s="55"/>
      <c r="H1" s="50" t="s">
        <v>2</v>
      </c>
      <c r="I1" s="50"/>
      <c r="J1" s="50"/>
      <c r="K1" s="33"/>
      <c r="L1" s="33"/>
      <c r="M1" s="33"/>
      <c r="N1" s="33" t="s">
        <v>0</v>
      </c>
      <c r="O1" s="33"/>
      <c r="P1" s="34"/>
      <c r="Q1" s="49" t="s">
        <v>3</v>
      </c>
      <c r="R1" s="49"/>
      <c r="S1" s="49"/>
      <c r="T1" s="55"/>
      <c r="U1" s="50" t="s">
        <v>2</v>
      </c>
      <c r="V1" s="50"/>
      <c r="W1" s="50"/>
      <c r="X1" s="33"/>
      <c r="Y1" s="33"/>
      <c r="Z1" s="33"/>
    </row>
    <row r="2" spans="1:26" ht="20.25" customHeight="1">
      <c r="A2" s="33"/>
      <c r="B2" s="33"/>
      <c r="C2" s="4"/>
      <c r="D2" s="4"/>
      <c r="E2" s="4"/>
      <c r="F2" s="4"/>
      <c r="G2" s="5"/>
      <c r="H2" s="4"/>
      <c r="I2" s="33"/>
      <c r="J2" s="33"/>
      <c r="K2" s="33"/>
      <c r="M2" s="6" t="s">
        <v>4</v>
      </c>
      <c r="N2" s="33"/>
      <c r="O2" s="33"/>
      <c r="P2" s="4"/>
      <c r="Q2" s="4"/>
      <c r="R2" s="4"/>
      <c r="S2" s="4"/>
      <c r="T2" s="5"/>
      <c r="U2" s="4"/>
      <c r="V2" s="33"/>
      <c r="W2" s="33"/>
      <c r="X2" s="33"/>
      <c r="Y2" s="35"/>
      <c r="Z2" s="6" t="s">
        <v>4</v>
      </c>
    </row>
    <row r="3" spans="1:26" ht="20.25" customHeight="1">
      <c r="A3" s="7" t="s">
        <v>5</v>
      </c>
      <c r="B3" s="27"/>
      <c r="C3" s="51" t="s">
        <v>6</v>
      </c>
      <c r="D3" s="53" t="s">
        <v>7</v>
      </c>
      <c r="E3" s="54"/>
      <c r="F3" s="54"/>
      <c r="G3" s="54"/>
      <c r="H3" s="54" t="s">
        <v>8</v>
      </c>
      <c r="I3" s="54"/>
      <c r="J3" s="54"/>
      <c r="K3" s="54"/>
      <c r="L3" s="54"/>
      <c r="M3" s="54"/>
      <c r="N3" s="7" t="s">
        <v>47</v>
      </c>
      <c r="O3" s="27"/>
      <c r="P3" s="51" t="s">
        <v>6</v>
      </c>
      <c r="Q3" s="53" t="s">
        <v>48</v>
      </c>
      <c r="R3" s="54"/>
      <c r="S3" s="54"/>
      <c r="T3" s="54"/>
      <c r="U3" s="54" t="s">
        <v>49</v>
      </c>
      <c r="V3" s="54"/>
      <c r="W3" s="54"/>
      <c r="X3" s="54"/>
      <c r="Y3" s="54"/>
      <c r="Z3" s="54"/>
    </row>
    <row r="4" spans="1:26" s="57" customFormat="1" ht="33.75" customHeight="1">
      <c r="A4" s="8" t="s">
        <v>9</v>
      </c>
      <c r="B4" s="28"/>
      <c r="C4" s="52"/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10" t="s">
        <v>15</v>
      </c>
      <c r="J4" s="10" t="s">
        <v>16</v>
      </c>
      <c r="K4" s="9" t="s">
        <v>17</v>
      </c>
      <c r="L4" s="9" t="s">
        <v>18</v>
      </c>
      <c r="M4" s="8" t="s">
        <v>19</v>
      </c>
      <c r="N4" s="8" t="s">
        <v>9</v>
      </c>
      <c r="O4" s="28"/>
      <c r="P4" s="52"/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10" t="s">
        <v>15</v>
      </c>
      <c r="W4" s="10" t="s">
        <v>16</v>
      </c>
      <c r="X4" s="9" t="s">
        <v>17</v>
      </c>
      <c r="Y4" s="9" t="s">
        <v>18</v>
      </c>
      <c r="Z4" s="8" t="s">
        <v>19</v>
      </c>
    </row>
    <row r="5" spans="1:26" s="57" customFormat="1" ht="9" customHeight="1">
      <c r="A5" s="26"/>
      <c r="B5" s="26"/>
      <c r="C5" s="27"/>
      <c r="D5" s="11"/>
      <c r="E5" s="11"/>
      <c r="F5" s="11"/>
      <c r="G5" s="12"/>
      <c r="H5" s="12"/>
      <c r="I5" s="13"/>
      <c r="J5" s="13"/>
      <c r="K5" s="12"/>
      <c r="L5" s="12"/>
      <c r="M5" s="12"/>
      <c r="N5" s="12"/>
      <c r="O5" s="12"/>
      <c r="P5" s="27"/>
      <c r="Q5" s="12"/>
      <c r="R5" s="12"/>
      <c r="S5" s="12"/>
      <c r="T5" s="12"/>
      <c r="U5" s="12"/>
      <c r="V5" s="13"/>
      <c r="W5" s="13"/>
      <c r="X5" s="12"/>
      <c r="Y5" s="12"/>
      <c r="Z5" s="12"/>
    </row>
    <row r="6" spans="1:26" s="1" customFormat="1" ht="20.25" customHeight="1">
      <c r="A6" s="58" t="s">
        <v>20</v>
      </c>
      <c r="B6" s="59"/>
      <c r="C6" s="60" t="s">
        <v>21</v>
      </c>
      <c r="D6" s="61">
        <f>D7</f>
        <v>1808565149</v>
      </c>
      <c r="E6" s="58" t="s">
        <v>20</v>
      </c>
      <c r="F6" s="61">
        <f>F7</f>
        <v>122189142</v>
      </c>
      <c r="G6" s="61">
        <f>G7</f>
        <v>14303370</v>
      </c>
      <c r="H6" s="61">
        <f>H7</f>
        <v>647238437</v>
      </c>
      <c r="I6" s="61">
        <f>I7</f>
        <v>190212447</v>
      </c>
      <c r="J6" s="62" t="s">
        <v>20</v>
      </c>
      <c r="K6" s="61">
        <f>K7</f>
        <v>304575273</v>
      </c>
      <c r="L6" s="61">
        <f>L7</f>
        <v>119573</v>
      </c>
      <c r="M6" s="61">
        <f>M7</f>
        <v>3087203391</v>
      </c>
      <c r="N6" s="63" t="s">
        <v>20</v>
      </c>
      <c r="O6" s="64"/>
      <c r="P6" s="60" t="s">
        <v>21</v>
      </c>
      <c r="Q6" s="65">
        <f>Q7</f>
        <v>2010233000</v>
      </c>
      <c r="R6" s="63" t="s">
        <v>20</v>
      </c>
      <c r="S6" s="65">
        <f>S7</f>
        <v>142583000</v>
      </c>
      <c r="T6" s="65">
        <f>T7</f>
        <v>18859000</v>
      </c>
      <c r="U6" s="65">
        <f>U7</f>
        <v>743296000</v>
      </c>
      <c r="V6" s="65">
        <f>V7</f>
        <v>306468000</v>
      </c>
      <c r="W6" s="63" t="s">
        <v>20</v>
      </c>
      <c r="X6" s="65">
        <f>X7</f>
        <v>321974000</v>
      </c>
      <c r="Y6" s="65">
        <f>Y7</f>
        <v>131000</v>
      </c>
      <c r="Z6" s="65">
        <f>Z7</f>
        <v>3543544000</v>
      </c>
    </row>
    <row r="7" spans="1:26" s="1" customFormat="1" ht="20.25" customHeight="1">
      <c r="A7" s="36" t="s">
        <v>20</v>
      </c>
      <c r="B7" s="36"/>
      <c r="C7" s="66" t="s">
        <v>22</v>
      </c>
      <c r="D7" s="67">
        <f>SUM(D8:D9)</f>
        <v>1808565149</v>
      </c>
      <c r="E7" s="36" t="s">
        <v>20</v>
      </c>
      <c r="F7" s="67">
        <f>SUM(F8:F9)</f>
        <v>122189142</v>
      </c>
      <c r="G7" s="67">
        <f>SUM(G8:G9)</f>
        <v>14303370</v>
      </c>
      <c r="H7" s="67">
        <f>SUM(H8:H9)</f>
        <v>647238437</v>
      </c>
      <c r="I7" s="67">
        <f>SUM(I8:I9)</f>
        <v>190212447</v>
      </c>
      <c r="J7" s="68" t="s">
        <v>20</v>
      </c>
      <c r="K7" s="67">
        <f>SUM(K8:K9)</f>
        <v>304575273</v>
      </c>
      <c r="L7" s="67">
        <f>SUM(L8:L9)</f>
        <v>119573</v>
      </c>
      <c r="M7" s="67">
        <f>SUM(M8:M9)</f>
        <v>3087203391</v>
      </c>
      <c r="N7" s="37" t="s">
        <v>20</v>
      </c>
      <c r="O7" s="37"/>
      <c r="P7" s="69" t="s">
        <v>22</v>
      </c>
      <c r="Q7" s="38">
        <f>SUM(Q8:Q9)</f>
        <v>2010233000</v>
      </c>
      <c r="R7" s="37" t="s">
        <v>20</v>
      </c>
      <c r="S7" s="38">
        <f>SUM(S8:S9)</f>
        <v>142583000</v>
      </c>
      <c r="T7" s="38">
        <f>SUM(T8:T9)</f>
        <v>18859000</v>
      </c>
      <c r="U7" s="38">
        <f>SUM(U8:U9)</f>
        <v>743296000</v>
      </c>
      <c r="V7" s="38">
        <f>SUM(V8:V9)</f>
        <v>306468000</v>
      </c>
      <c r="W7" s="37" t="s">
        <v>20</v>
      </c>
      <c r="X7" s="38">
        <f>SUM(X8:X9)</f>
        <v>321974000</v>
      </c>
      <c r="Y7" s="38">
        <f>SUM(Y8:Y9)</f>
        <v>131000</v>
      </c>
      <c r="Z7" s="38">
        <f>SUM(Z8:Z9)</f>
        <v>3543544000</v>
      </c>
    </row>
    <row r="8" spans="1:26" s="1" customFormat="1" ht="20.25" customHeight="1">
      <c r="A8" s="39" t="s">
        <v>20</v>
      </c>
      <c r="B8" s="39"/>
      <c r="C8" s="69" t="s">
        <v>23</v>
      </c>
      <c r="D8" s="70">
        <v>1794209095</v>
      </c>
      <c r="E8" s="39" t="s">
        <v>20</v>
      </c>
      <c r="F8" s="70">
        <v>121690537</v>
      </c>
      <c r="G8" s="70">
        <v>662419</v>
      </c>
      <c r="H8" s="70">
        <v>644633681</v>
      </c>
      <c r="I8" s="70">
        <v>188977804</v>
      </c>
      <c r="J8" s="71" t="s">
        <v>20</v>
      </c>
      <c r="K8" s="70">
        <v>302881595.09</v>
      </c>
      <c r="L8" s="70">
        <v>119573</v>
      </c>
      <c r="M8" s="67">
        <f>SUM(D8:L8)</f>
        <v>3053174704.09</v>
      </c>
      <c r="N8" s="40" t="s">
        <v>20</v>
      </c>
      <c r="O8" s="40"/>
      <c r="P8" s="69" t="s">
        <v>23</v>
      </c>
      <c r="Q8" s="41">
        <v>1989391000</v>
      </c>
      <c r="R8" s="40" t="s">
        <v>20</v>
      </c>
      <c r="S8" s="41">
        <v>141365000</v>
      </c>
      <c r="T8" s="41">
        <v>780000</v>
      </c>
      <c r="U8" s="41">
        <v>738109000</v>
      </c>
      <c r="V8" s="41">
        <v>304434000</v>
      </c>
      <c r="W8" s="40" t="s">
        <v>20</v>
      </c>
      <c r="X8" s="41">
        <v>319973000</v>
      </c>
      <c r="Y8" s="41">
        <v>131000</v>
      </c>
      <c r="Z8" s="38">
        <f>SUM(Q8:Y8)</f>
        <v>3494183000</v>
      </c>
    </row>
    <row r="9" spans="1:26" s="72" customFormat="1" ht="20.25" customHeight="1">
      <c r="A9" s="39" t="s">
        <v>20</v>
      </c>
      <c r="B9" s="39"/>
      <c r="C9" s="69" t="s">
        <v>24</v>
      </c>
      <c r="D9" s="70">
        <v>14356054</v>
      </c>
      <c r="E9" s="39" t="s">
        <v>20</v>
      </c>
      <c r="F9" s="70">
        <v>498605</v>
      </c>
      <c r="G9" s="70">
        <v>13640951</v>
      </c>
      <c r="H9" s="70">
        <v>2604756</v>
      </c>
      <c r="I9" s="70">
        <v>1234643</v>
      </c>
      <c r="J9" s="39" t="s">
        <v>20</v>
      </c>
      <c r="K9" s="70">
        <v>1693677.91</v>
      </c>
      <c r="L9" s="39" t="s">
        <v>20</v>
      </c>
      <c r="M9" s="67">
        <f>SUM(D9:L9)</f>
        <v>34028686.91</v>
      </c>
      <c r="N9" s="40" t="s">
        <v>20</v>
      </c>
      <c r="O9" s="40"/>
      <c r="P9" s="69" t="s">
        <v>24</v>
      </c>
      <c r="Q9" s="41">
        <v>20842000</v>
      </c>
      <c r="R9" s="40" t="s">
        <v>20</v>
      </c>
      <c r="S9" s="41">
        <v>1218000</v>
      </c>
      <c r="T9" s="41">
        <v>18079000</v>
      </c>
      <c r="U9" s="41">
        <v>5187000</v>
      </c>
      <c r="V9" s="41">
        <v>2034000</v>
      </c>
      <c r="W9" s="40" t="s">
        <v>20</v>
      </c>
      <c r="X9" s="41">
        <v>2001000</v>
      </c>
      <c r="Y9" s="40" t="s">
        <v>20</v>
      </c>
      <c r="Z9" s="38">
        <f>SUM(Q9:Y9)</f>
        <v>49361000</v>
      </c>
    </row>
    <row r="10" spans="1:26" s="72" customFormat="1" ht="20.25" customHeight="1">
      <c r="A10" s="15"/>
      <c r="B10" s="15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0"/>
      <c r="O10" s="20"/>
      <c r="P10" s="14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72" customFormat="1" ht="20.25" customHeight="1">
      <c r="A11" s="61">
        <f>SUM(A12,A15,A18,A21,A24)</f>
        <v>6809466507.68</v>
      </c>
      <c r="B11" s="59"/>
      <c r="C11" s="60" t="s">
        <v>25</v>
      </c>
      <c r="D11" s="61">
        <f>SUM(D12,D15,D18,D21,D24)</f>
        <v>43803050871.84</v>
      </c>
      <c r="E11" s="61">
        <f aca="true" t="shared" si="0" ref="E11:M11">SUM(E12,E15,E18,E21,E24)</f>
        <v>361980461</v>
      </c>
      <c r="F11" s="61">
        <f t="shared" si="0"/>
        <v>4817255492.85</v>
      </c>
      <c r="G11" s="61">
        <f t="shared" si="0"/>
        <v>1042141633.15</v>
      </c>
      <c r="H11" s="61">
        <f t="shared" si="0"/>
        <v>12992836745.119999</v>
      </c>
      <c r="I11" s="61">
        <f t="shared" si="0"/>
        <v>3903519744.71</v>
      </c>
      <c r="J11" s="61">
        <f t="shared" si="0"/>
        <v>5037009</v>
      </c>
      <c r="K11" s="61">
        <f t="shared" si="0"/>
        <v>6460637171.38</v>
      </c>
      <c r="L11" s="61">
        <f t="shared" si="0"/>
        <v>4685992.16</v>
      </c>
      <c r="M11" s="61">
        <f t="shared" si="0"/>
        <v>73391145121.20999</v>
      </c>
      <c r="N11" s="65">
        <f>SUM(N12,N15,N18,N21,N24)</f>
        <v>6742638000</v>
      </c>
      <c r="O11" s="73"/>
      <c r="P11" s="60" t="s">
        <v>25</v>
      </c>
      <c r="Q11" s="61">
        <f aca="true" t="shared" si="1" ref="Q11:Z11">SUM(Q12,Q15,Q18,Q21,Q24)</f>
        <v>47451436000</v>
      </c>
      <c r="R11" s="61">
        <f t="shared" si="1"/>
        <v>320164000</v>
      </c>
      <c r="S11" s="61">
        <f t="shared" si="1"/>
        <v>5197383000</v>
      </c>
      <c r="T11" s="61">
        <f t="shared" si="1"/>
        <v>1181521000</v>
      </c>
      <c r="U11" s="61">
        <f t="shared" si="1"/>
        <v>11936547000</v>
      </c>
      <c r="V11" s="61">
        <f t="shared" si="1"/>
        <v>4391868000</v>
      </c>
      <c r="W11" s="61">
        <f t="shared" si="1"/>
        <v>11000000</v>
      </c>
      <c r="X11" s="61">
        <f t="shared" si="1"/>
        <v>6893758000</v>
      </c>
      <c r="Y11" s="61">
        <f t="shared" si="1"/>
        <v>5238000</v>
      </c>
      <c r="Z11" s="61">
        <f t="shared" si="1"/>
        <v>77388915000</v>
      </c>
    </row>
    <row r="12" spans="1:26" s="72" customFormat="1" ht="20.25" customHeight="1">
      <c r="A12" s="36" t="s">
        <v>20</v>
      </c>
      <c r="B12" s="36"/>
      <c r="C12" s="66" t="s">
        <v>26</v>
      </c>
      <c r="D12" s="67">
        <f aca="true" t="shared" si="2" ref="D12:I12">SUM(D13:D14)</f>
        <v>3381474069.05</v>
      </c>
      <c r="E12" s="67">
        <f t="shared" si="2"/>
        <v>100124315</v>
      </c>
      <c r="F12" s="67">
        <f t="shared" si="2"/>
        <v>222879580</v>
      </c>
      <c r="G12" s="67">
        <f t="shared" si="2"/>
        <v>120000</v>
      </c>
      <c r="H12" s="67">
        <f t="shared" si="2"/>
        <v>935095920</v>
      </c>
      <c r="I12" s="67">
        <f t="shared" si="2"/>
        <v>237392225</v>
      </c>
      <c r="J12" s="67">
        <f>SUM(J13:J14)</f>
        <v>4185778</v>
      </c>
      <c r="K12" s="67">
        <f>SUM(K13:K14)</f>
        <v>417718282.51</v>
      </c>
      <c r="L12" s="67">
        <f>SUM(L13:L14)</f>
        <v>401283</v>
      </c>
      <c r="M12" s="67">
        <f>SUM(M13:M14)</f>
        <v>5299391452.56</v>
      </c>
      <c r="N12" s="37" t="s">
        <v>20</v>
      </c>
      <c r="O12" s="37"/>
      <c r="P12" s="69" t="s">
        <v>26</v>
      </c>
      <c r="Q12" s="38">
        <f aca="true" t="shared" si="3" ref="Q12:V12">SUM(Q13:Q14)</f>
        <v>3589410000</v>
      </c>
      <c r="R12" s="38">
        <f t="shared" si="3"/>
        <v>117097000</v>
      </c>
      <c r="S12" s="38">
        <f t="shared" si="3"/>
        <v>200214000</v>
      </c>
      <c r="T12" s="38">
        <f t="shared" si="3"/>
        <v>120000</v>
      </c>
      <c r="U12" s="38">
        <f t="shared" si="3"/>
        <v>1091533000</v>
      </c>
      <c r="V12" s="38">
        <f t="shared" si="3"/>
        <v>298077000</v>
      </c>
      <c r="W12" s="37" t="s">
        <v>20</v>
      </c>
      <c r="X12" s="38">
        <f>SUM(X13:X14)</f>
        <v>451203000</v>
      </c>
      <c r="Y12" s="38">
        <f>SUM(Y13:Y14)</f>
        <v>482000</v>
      </c>
      <c r="Z12" s="38">
        <f>SUM(Z13:Z14)</f>
        <v>5748136000</v>
      </c>
    </row>
    <row r="13" spans="1:26" s="74" customFormat="1" ht="20.25" customHeight="1">
      <c r="A13" s="39" t="s">
        <v>20</v>
      </c>
      <c r="B13" s="42"/>
      <c r="C13" s="69" t="s">
        <v>23</v>
      </c>
      <c r="D13" s="70">
        <v>3355923863</v>
      </c>
      <c r="E13" s="70">
        <v>100124315</v>
      </c>
      <c r="F13" s="70">
        <v>222879580</v>
      </c>
      <c r="G13" s="70">
        <v>120000</v>
      </c>
      <c r="H13" s="70">
        <v>935095920</v>
      </c>
      <c r="I13" s="70">
        <v>237392225</v>
      </c>
      <c r="J13" s="70">
        <v>4185778</v>
      </c>
      <c r="K13" s="70">
        <v>417249449</v>
      </c>
      <c r="L13" s="70">
        <v>401283</v>
      </c>
      <c r="M13" s="67">
        <f>SUM(D13:L13)</f>
        <v>5273372413</v>
      </c>
      <c r="N13" s="40" t="s">
        <v>20</v>
      </c>
      <c r="O13" s="43"/>
      <c r="P13" s="69" t="s">
        <v>23</v>
      </c>
      <c r="Q13" s="41">
        <v>3550695000</v>
      </c>
      <c r="R13" s="41">
        <v>117097000</v>
      </c>
      <c r="S13" s="41">
        <v>198121000</v>
      </c>
      <c r="T13" s="41">
        <v>120000</v>
      </c>
      <c r="U13" s="41">
        <v>1080268000</v>
      </c>
      <c r="V13" s="41">
        <v>295940000</v>
      </c>
      <c r="W13" s="40" t="s">
        <v>20</v>
      </c>
      <c r="X13" s="41">
        <v>447495000</v>
      </c>
      <c r="Y13" s="41">
        <v>482000</v>
      </c>
      <c r="Z13" s="38">
        <f>SUM(Q13:Y13)</f>
        <v>5690218000</v>
      </c>
    </row>
    <row r="14" spans="1:26" s="74" customFormat="1" ht="20.25" customHeight="1">
      <c r="A14" s="39" t="s">
        <v>20</v>
      </c>
      <c r="B14" s="42"/>
      <c r="C14" s="69" t="s">
        <v>24</v>
      </c>
      <c r="D14" s="70">
        <v>25550206.05</v>
      </c>
      <c r="E14" s="39" t="s">
        <v>20</v>
      </c>
      <c r="F14" s="39" t="s">
        <v>20</v>
      </c>
      <c r="G14" s="39" t="s">
        <v>20</v>
      </c>
      <c r="H14" s="39" t="s">
        <v>20</v>
      </c>
      <c r="I14" s="39" t="s">
        <v>20</v>
      </c>
      <c r="J14" s="39" t="s">
        <v>20</v>
      </c>
      <c r="K14" s="70">
        <v>468833.51</v>
      </c>
      <c r="L14" s="39" t="s">
        <v>20</v>
      </c>
      <c r="M14" s="67">
        <f>SUM(D14:L14)</f>
        <v>26019039.560000002</v>
      </c>
      <c r="N14" s="40" t="s">
        <v>20</v>
      </c>
      <c r="O14" s="43"/>
      <c r="P14" s="69" t="s">
        <v>24</v>
      </c>
      <c r="Q14" s="41">
        <v>38715000</v>
      </c>
      <c r="R14" s="40" t="s">
        <v>20</v>
      </c>
      <c r="S14" s="41">
        <v>2093000</v>
      </c>
      <c r="T14" s="40" t="s">
        <v>20</v>
      </c>
      <c r="U14" s="41">
        <v>11265000</v>
      </c>
      <c r="V14" s="41">
        <v>2137000</v>
      </c>
      <c r="W14" s="40" t="s">
        <v>20</v>
      </c>
      <c r="X14" s="41">
        <v>3708000</v>
      </c>
      <c r="Y14" s="40" t="s">
        <v>20</v>
      </c>
      <c r="Z14" s="38">
        <f>SUM(Q14:Y14)</f>
        <v>57918000</v>
      </c>
    </row>
    <row r="15" spans="1:26" s="72" customFormat="1" ht="20.25" customHeight="1">
      <c r="A15" s="67">
        <f>SUM(A16:A17)</f>
        <v>431035101.68</v>
      </c>
      <c r="B15" s="36"/>
      <c r="C15" s="66" t="s">
        <v>27</v>
      </c>
      <c r="D15" s="67">
        <f>SUM(D16:D17)</f>
        <v>12992699479.79</v>
      </c>
      <c r="E15" s="67">
        <f>SUM(E16:E17)</f>
        <v>178629011</v>
      </c>
      <c r="F15" s="67">
        <f>SUM(F16:F17)</f>
        <v>2047770377.85</v>
      </c>
      <c r="G15" s="67">
        <f>SUM(G16:G17)</f>
        <v>129510571.15</v>
      </c>
      <c r="H15" s="67">
        <f>SUM(H16:H17)</f>
        <v>2359337735.12</v>
      </c>
      <c r="I15" s="67">
        <f aca="true" t="shared" si="4" ref="I15:N15">SUM(I16:I17)</f>
        <v>954896753.71</v>
      </c>
      <c r="J15" s="36">
        <f t="shared" si="4"/>
        <v>0</v>
      </c>
      <c r="K15" s="67">
        <f t="shared" si="4"/>
        <v>2176520149.87</v>
      </c>
      <c r="L15" s="67">
        <f t="shared" si="4"/>
        <v>1504142.16</v>
      </c>
      <c r="M15" s="67">
        <f t="shared" si="4"/>
        <v>20840868220.649998</v>
      </c>
      <c r="N15" s="38">
        <f t="shared" si="4"/>
        <v>359222000</v>
      </c>
      <c r="O15" s="38"/>
      <c r="P15" s="69" t="s">
        <v>27</v>
      </c>
      <c r="Q15" s="38">
        <f aca="true" t="shared" si="5" ref="Q15:V15">SUM(Q16:Q17)</f>
        <v>14080181000</v>
      </c>
      <c r="R15" s="38">
        <f t="shared" si="5"/>
        <v>91326000</v>
      </c>
      <c r="S15" s="38">
        <f t="shared" si="5"/>
        <v>2267670000</v>
      </c>
      <c r="T15" s="38">
        <f t="shared" si="5"/>
        <v>137824000</v>
      </c>
      <c r="U15" s="38">
        <f t="shared" si="5"/>
        <v>5549938000</v>
      </c>
      <c r="V15" s="38">
        <f t="shared" si="5"/>
        <v>1366119000</v>
      </c>
      <c r="W15" s="37" t="s">
        <v>20</v>
      </c>
      <c r="X15" s="38">
        <f>SUM(X16:X17)</f>
        <v>2269223000</v>
      </c>
      <c r="Y15" s="38">
        <f>SUM(Y16:Y17)</f>
        <v>1680000</v>
      </c>
      <c r="Z15" s="38">
        <f>SUM(Z16:Z17)</f>
        <v>25763961000</v>
      </c>
    </row>
    <row r="16" spans="1:26" s="72" customFormat="1" ht="20.25" customHeight="1">
      <c r="A16" s="70">
        <v>431035101.68</v>
      </c>
      <c r="B16" s="39"/>
      <c r="C16" s="69" t="s">
        <v>23</v>
      </c>
      <c r="D16" s="70">
        <v>12992699479.79</v>
      </c>
      <c r="E16" s="70">
        <v>178629011</v>
      </c>
      <c r="F16" s="70">
        <v>2047770377.85</v>
      </c>
      <c r="G16" s="70">
        <v>129510571.15</v>
      </c>
      <c r="H16" s="70">
        <v>2359337735.12</v>
      </c>
      <c r="I16" s="70">
        <v>954896753.71</v>
      </c>
      <c r="J16" s="39" t="s">
        <v>20</v>
      </c>
      <c r="K16" s="70">
        <v>2176520149.87</v>
      </c>
      <c r="L16" s="70">
        <v>1504142.16</v>
      </c>
      <c r="M16" s="67">
        <f>SUM(D16:L16)</f>
        <v>20840868220.649998</v>
      </c>
      <c r="N16" s="41">
        <v>359222000</v>
      </c>
      <c r="O16" s="41"/>
      <c r="P16" s="69" t="s">
        <v>23</v>
      </c>
      <c r="Q16" s="41">
        <v>14080181000</v>
      </c>
      <c r="R16" s="41">
        <v>91326000</v>
      </c>
      <c r="S16" s="41">
        <v>2267670000</v>
      </c>
      <c r="T16" s="41">
        <v>137824000</v>
      </c>
      <c r="U16" s="41">
        <v>5549938000</v>
      </c>
      <c r="V16" s="41">
        <v>1366119000</v>
      </c>
      <c r="W16" s="40" t="s">
        <v>20</v>
      </c>
      <c r="X16" s="41">
        <v>2269223000</v>
      </c>
      <c r="Y16" s="41">
        <v>1680000</v>
      </c>
      <c r="Z16" s="38">
        <f>SUM(Q16:Y16)</f>
        <v>25763961000</v>
      </c>
    </row>
    <row r="17" spans="1:26" s="72" customFormat="1" ht="20.25" customHeight="1">
      <c r="A17" s="39" t="s">
        <v>20</v>
      </c>
      <c r="B17" s="39"/>
      <c r="C17" s="69" t="s">
        <v>24</v>
      </c>
      <c r="D17" s="39" t="s">
        <v>20</v>
      </c>
      <c r="E17" s="39" t="s">
        <v>20</v>
      </c>
      <c r="F17" s="39" t="s">
        <v>20</v>
      </c>
      <c r="G17" s="39" t="s">
        <v>20</v>
      </c>
      <c r="H17" s="39" t="s">
        <v>20</v>
      </c>
      <c r="I17" s="39" t="s">
        <v>20</v>
      </c>
      <c r="J17" s="39" t="s">
        <v>20</v>
      </c>
      <c r="K17" s="39" t="s">
        <v>20</v>
      </c>
      <c r="L17" s="39" t="s">
        <v>20</v>
      </c>
      <c r="M17" s="36">
        <f>SUM(D17:L17)</f>
        <v>0</v>
      </c>
      <c r="N17" s="40" t="s">
        <v>20</v>
      </c>
      <c r="O17" s="40"/>
      <c r="P17" s="69" t="s">
        <v>24</v>
      </c>
      <c r="Q17" s="40" t="s">
        <v>20</v>
      </c>
      <c r="R17" s="40" t="s">
        <v>20</v>
      </c>
      <c r="S17" s="40" t="s">
        <v>20</v>
      </c>
      <c r="T17" s="40" t="s">
        <v>20</v>
      </c>
      <c r="U17" s="40" t="s">
        <v>20</v>
      </c>
      <c r="V17" s="40" t="s">
        <v>20</v>
      </c>
      <c r="W17" s="40" t="s">
        <v>20</v>
      </c>
      <c r="X17" s="40" t="s">
        <v>20</v>
      </c>
      <c r="Y17" s="40" t="s">
        <v>20</v>
      </c>
      <c r="Z17" s="37" t="s">
        <v>20</v>
      </c>
    </row>
    <row r="18" spans="1:26" s="72" customFormat="1" ht="20.25" customHeight="1">
      <c r="A18" s="36">
        <f>SUM(A19:A20)</f>
        <v>6378418737</v>
      </c>
      <c r="B18" s="36"/>
      <c r="C18" s="66" t="s">
        <v>28</v>
      </c>
      <c r="D18" s="68">
        <f>SUM(D19:D20)</f>
        <v>20745438012</v>
      </c>
      <c r="E18" s="68"/>
      <c r="F18" s="68">
        <f aca="true" t="shared" si="6" ref="F18:N18">SUM(F19:F20)</f>
        <v>2250218189</v>
      </c>
      <c r="G18" s="68">
        <f t="shared" si="6"/>
        <v>890518131</v>
      </c>
      <c r="H18" s="68">
        <f t="shared" si="6"/>
        <v>7284997106</v>
      </c>
      <c r="I18" s="68">
        <f t="shared" si="6"/>
        <v>1514597148</v>
      </c>
      <c r="J18" s="68">
        <f t="shared" si="6"/>
        <v>837997</v>
      </c>
      <c r="K18" s="68">
        <f t="shared" si="6"/>
        <v>2997853000</v>
      </c>
      <c r="L18" s="68">
        <f t="shared" si="6"/>
        <v>1884975</v>
      </c>
      <c r="M18" s="68">
        <f t="shared" si="6"/>
        <v>35686344558</v>
      </c>
      <c r="N18" s="75">
        <f t="shared" si="6"/>
        <v>6383416000</v>
      </c>
      <c r="O18" s="38"/>
      <c r="P18" s="69" t="s">
        <v>28</v>
      </c>
      <c r="Q18" s="75">
        <f>SUM(Q19:Q20)</f>
        <v>22512537000</v>
      </c>
      <c r="R18" s="75"/>
      <c r="S18" s="75">
        <f aca="true" t="shared" si="7" ref="S18:Z18">SUM(S19:S20)</f>
        <v>2430520000</v>
      </c>
      <c r="T18" s="75">
        <f t="shared" si="7"/>
        <v>1022092000</v>
      </c>
      <c r="U18" s="75">
        <f t="shared" si="7"/>
        <v>3694609000</v>
      </c>
      <c r="V18" s="75">
        <f t="shared" si="7"/>
        <v>2013559000</v>
      </c>
      <c r="W18" s="75">
        <f t="shared" si="7"/>
        <v>6000000</v>
      </c>
      <c r="X18" s="75">
        <f t="shared" si="7"/>
        <v>3200691000</v>
      </c>
      <c r="Y18" s="75">
        <f t="shared" si="7"/>
        <v>2076000</v>
      </c>
      <c r="Z18" s="75">
        <f t="shared" si="7"/>
        <v>34882084000</v>
      </c>
    </row>
    <row r="19" spans="1:26" s="72" customFormat="1" ht="20.25" customHeight="1">
      <c r="A19" s="39">
        <v>6378418737</v>
      </c>
      <c r="B19" s="39"/>
      <c r="C19" s="76" t="s">
        <v>23</v>
      </c>
      <c r="D19" s="71">
        <v>20743892572</v>
      </c>
      <c r="E19" s="71"/>
      <c r="F19" s="71">
        <v>2249976455</v>
      </c>
      <c r="G19" s="71">
        <v>887815931</v>
      </c>
      <c r="H19" s="71">
        <v>7284465999</v>
      </c>
      <c r="I19" s="71">
        <v>1514510427</v>
      </c>
      <c r="J19" s="71">
        <v>837997</v>
      </c>
      <c r="K19" s="71">
        <v>2997653998</v>
      </c>
      <c r="L19" s="71">
        <v>1884975</v>
      </c>
      <c r="M19" s="68">
        <f>SUM(D19:L19)</f>
        <v>35681038354</v>
      </c>
      <c r="N19" s="77">
        <v>6383416000</v>
      </c>
      <c r="O19" s="41"/>
      <c r="P19" s="76" t="s">
        <v>23</v>
      </c>
      <c r="Q19" s="77">
        <v>22510988000</v>
      </c>
      <c r="R19" s="77" t="s">
        <v>20</v>
      </c>
      <c r="S19" s="77">
        <v>2430413000</v>
      </c>
      <c r="T19" s="77">
        <v>1020096000</v>
      </c>
      <c r="U19" s="77">
        <v>3693425000</v>
      </c>
      <c r="V19" s="77">
        <v>2013404000</v>
      </c>
      <c r="W19" s="77">
        <v>6000000</v>
      </c>
      <c r="X19" s="77">
        <v>3199734000</v>
      </c>
      <c r="Y19" s="77">
        <v>2071000</v>
      </c>
      <c r="Z19" s="75">
        <f>SUM(Q19:Y19)</f>
        <v>34876131000</v>
      </c>
    </row>
    <row r="20" spans="1:26" s="72" customFormat="1" ht="20.25" customHeight="1">
      <c r="A20" s="39" t="s">
        <v>20</v>
      </c>
      <c r="B20" s="39"/>
      <c r="C20" s="76" t="s">
        <v>24</v>
      </c>
      <c r="D20" s="71">
        <v>1545440</v>
      </c>
      <c r="E20" s="39"/>
      <c r="F20" s="39">
        <v>241734</v>
      </c>
      <c r="G20" s="71">
        <v>2702200</v>
      </c>
      <c r="H20" s="71">
        <v>531107</v>
      </c>
      <c r="I20" s="71">
        <v>86721</v>
      </c>
      <c r="J20" s="39" t="s">
        <v>20</v>
      </c>
      <c r="K20" s="71">
        <v>199002</v>
      </c>
      <c r="L20" s="39" t="s">
        <v>20</v>
      </c>
      <c r="M20" s="68">
        <f>SUM(D20:L20)</f>
        <v>5306204</v>
      </c>
      <c r="N20" s="40" t="s">
        <v>20</v>
      </c>
      <c r="O20" s="40"/>
      <c r="P20" s="76" t="s">
        <v>24</v>
      </c>
      <c r="Q20" s="40">
        <v>1549000</v>
      </c>
      <c r="R20" s="40" t="s">
        <v>20</v>
      </c>
      <c r="S20" s="40">
        <v>107000</v>
      </c>
      <c r="T20" s="77">
        <v>1996000</v>
      </c>
      <c r="U20" s="40">
        <v>1184000</v>
      </c>
      <c r="V20" s="40">
        <v>155000</v>
      </c>
      <c r="W20" s="40" t="s">
        <v>20</v>
      </c>
      <c r="X20" s="40">
        <v>957000</v>
      </c>
      <c r="Y20" s="40">
        <v>5000</v>
      </c>
      <c r="Z20" s="75">
        <f>SUM(Q20:Y20)</f>
        <v>5953000</v>
      </c>
    </row>
    <row r="21" spans="1:26" s="72" customFormat="1" ht="20.25" customHeight="1">
      <c r="A21" s="67">
        <f>SUM(A22:A23)</f>
        <v>12669</v>
      </c>
      <c r="B21" s="36"/>
      <c r="C21" s="66" t="s">
        <v>29</v>
      </c>
      <c r="D21" s="67">
        <f aca="true" t="shared" si="8" ref="D21:I21">SUM(D22:D23)</f>
        <v>2525185602</v>
      </c>
      <c r="E21" s="67">
        <f t="shared" si="8"/>
        <v>26990663</v>
      </c>
      <c r="F21" s="67">
        <f t="shared" si="8"/>
        <v>114579851</v>
      </c>
      <c r="G21" s="67">
        <f t="shared" si="8"/>
        <v>13904352</v>
      </c>
      <c r="H21" s="67">
        <f t="shared" si="8"/>
        <v>939158422</v>
      </c>
      <c r="I21" s="67">
        <f t="shared" si="8"/>
        <v>868401854</v>
      </c>
      <c r="J21" s="36">
        <f>SUM(J22:J23)</f>
        <v>0</v>
      </c>
      <c r="K21" s="67">
        <f>SUM(K22:K23)</f>
        <v>303589997</v>
      </c>
      <c r="L21" s="67">
        <f>SUM(L22:L23)</f>
        <v>412999</v>
      </c>
      <c r="M21" s="67">
        <f>SUM(M22:M23)</f>
        <v>4792223740</v>
      </c>
      <c r="N21" s="37" t="s">
        <v>20</v>
      </c>
      <c r="O21" s="37"/>
      <c r="P21" s="69" t="s">
        <v>29</v>
      </c>
      <c r="Q21" s="38">
        <f aca="true" t="shared" si="9" ref="Q21:V21">SUM(Q22:Q23)</f>
        <v>2620032000</v>
      </c>
      <c r="R21" s="38">
        <f t="shared" si="9"/>
        <v>49806000</v>
      </c>
      <c r="S21" s="38">
        <f t="shared" si="9"/>
        <v>52049000</v>
      </c>
      <c r="T21" s="38">
        <f t="shared" si="9"/>
        <v>13464000</v>
      </c>
      <c r="U21" s="38">
        <f t="shared" si="9"/>
        <v>815638000</v>
      </c>
      <c r="V21" s="38">
        <f t="shared" si="9"/>
        <v>310276000</v>
      </c>
      <c r="W21" s="37" t="s">
        <v>20</v>
      </c>
      <c r="X21" s="38">
        <f>SUM(X22:X23)</f>
        <v>322487000</v>
      </c>
      <c r="Y21" s="38">
        <f>SUM(Y22:Y23)</f>
        <v>446000</v>
      </c>
      <c r="Z21" s="38">
        <f>SUM(Z22:Z23)</f>
        <v>4184198000</v>
      </c>
    </row>
    <row r="22" spans="1:26" s="72" customFormat="1" ht="20.25" customHeight="1">
      <c r="A22" s="70">
        <v>12669</v>
      </c>
      <c r="B22" s="39"/>
      <c r="C22" s="69" t="s">
        <v>23</v>
      </c>
      <c r="D22" s="70">
        <v>2519078594</v>
      </c>
      <c r="E22" s="70">
        <v>26990663</v>
      </c>
      <c r="F22" s="70">
        <v>114579851</v>
      </c>
      <c r="G22" s="70">
        <v>13904352</v>
      </c>
      <c r="H22" s="70">
        <v>936121836</v>
      </c>
      <c r="I22" s="70">
        <v>865520471</v>
      </c>
      <c r="J22" s="39" t="s">
        <v>20</v>
      </c>
      <c r="K22" s="70">
        <v>303086660</v>
      </c>
      <c r="L22" s="70">
        <v>411119</v>
      </c>
      <c r="M22" s="67">
        <f>SUM(D22:L22)</f>
        <v>4779693546</v>
      </c>
      <c r="N22" s="40" t="s">
        <v>20</v>
      </c>
      <c r="O22" s="40"/>
      <c r="P22" s="69" t="s">
        <v>23</v>
      </c>
      <c r="Q22" s="41">
        <v>2580261000</v>
      </c>
      <c r="R22" s="41">
        <v>48339000</v>
      </c>
      <c r="S22" s="41">
        <v>52049000</v>
      </c>
      <c r="T22" s="41">
        <v>13464000</v>
      </c>
      <c r="U22" s="41">
        <v>805513000</v>
      </c>
      <c r="V22" s="41">
        <v>306425000</v>
      </c>
      <c r="W22" s="40" t="s">
        <v>20</v>
      </c>
      <c r="X22" s="41">
        <v>319469000</v>
      </c>
      <c r="Y22" s="41">
        <v>441000</v>
      </c>
      <c r="Z22" s="38">
        <f>SUM(Q22:Y22)</f>
        <v>4125961000</v>
      </c>
    </row>
    <row r="23" spans="1:26" s="72" customFormat="1" ht="20.25" customHeight="1">
      <c r="A23" s="39" t="s">
        <v>20</v>
      </c>
      <c r="B23" s="39"/>
      <c r="C23" s="69" t="s">
        <v>24</v>
      </c>
      <c r="D23" s="70">
        <v>6107008</v>
      </c>
      <c r="E23" s="71" t="s">
        <v>20</v>
      </c>
      <c r="F23" s="39" t="s">
        <v>20</v>
      </c>
      <c r="G23" s="39" t="s">
        <v>20</v>
      </c>
      <c r="H23" s="70">
        <v>3036586</v>
      </c>
      <c r="I23" s="70">
        <v>2881383</v>
      </c>
      <c r="J23" s="39" t="s">
        <v>20</v>
      </c>
      <c r="K23" s="70">
        <v>503337</v>
      </c>
      <c r="L23" s="70">
        <v>1880</v>
      </c>
      <c r="M23" s="67">
        <f>SUM(D23:L23)</f>
        <v>12530194</v>
      </c>
      <c r="N23" s="40" t="s">
        <v>20</v>
      </c>
      <c r="O23" s="40"/>
      <c r="P23" s="69" t="s">
        <v>24</v>
      </c>
      <c r="Q23" s="41">
        <v>39771000</v>
      </c>
      <c r="R23" s="41">
        <v>1467000</v>
      </c>
      <c r="S23" s="40" t="s">
        <v>20</v>
      </c>
      <c r="T23" s="40" t="s">
        <v>20</v>
      </c>
      <c r="U23" s="41">
        <v>10125000</v>
      </c>
      <c r="V23" s="41">
        <v>3851000</v>
      </c>
      <c r="W23" s="40" t="s">
        <v>20</v>
      </c>
      <c r="X23" s="41">
        <v>3018000</v>
      </c>
      <c r="Y23" s="41">
        <v>5000</v>
      </c>
      <c r="Z23" s="38">
        <f>SUM(Q23:Y23)</f>
        <v>58237000</v>
      </c>
    </row>
    <row r="24" spans="1:26" s="72" customFormat="1" ht="20.25" customHeight="1">
      <c r="A24" s="36" t="s">
        <v>20</v>
      </c>
      <c r="B24" s="36"/>
      <c r="C24" s="66" t="s">
        <v>30</v>
      </c>
      <c r="D24" s="67">
        <f aca="true" t="shared" si="10" ref="D24:I24">SUM(D25:D26)</f>
        <v>4158253709</v>
      </c>
      <c r="E24" s="67">
        <f t="shared" si="10"/>
        <v>56236472</v>
      </c>
      <c r="F24" s="67">
        <f t="shared" si="10"/>
        <v>181807495</v>
      </c>
      <c r="G24" s="67">
        <f t="shared" si="10"/>
        <v>8088579</v>
      </c>
      <c r="H24" s="67">
        <f t="shared" si="10"/>
        <v>1474247562</v>
      </c>
      <c r="I24" s="67">
        <f t="shared" si="10"/>
        <v>328231764</v>
      </c>
      <c r="J24" s="67">
        <f>SUM(J25:J26)</f>
        <v>13234</v>
      </c>
      <c r="K24" s="67">
        <f>SUM(K25:K26)</f>
        <v>564955742</v>
      </c>
      <c r="L24" s="67">
        <f>SUM(L25:L26)</f>
        <v>482593</v>
      </c>
      <c r="M24" s="67">
        <f>SUM(M25:M26)</f>
        <v>6772317150</v>
      </c>
      <c r="N24" s="37" t="s">
        <v>20</v>
      </c>
      <c r="O24" s="37"/>
      <c r="P24" s="69" t="s">
        <v>30</v>
      </c>
      <c r="Q24" s="38">
        <f aca="true" t="shared" si="11" ref="Q24:Z24">SUM(Q25:Q26)</f>
        <v>4649276000</v>
      </c>
      <c r="R24" s="38">
        <f t="shared" si="11"/>
        <v>61935000</v>
      </c>
      <c r="S24" s="38">
        <f t="shared" si="11"/>
        <v>246930000</v>
      </c>
      <c r="T24" s="38">
        <f t="shared" si="11"/>
        <v>8021000</v>
      </c>
      <c r="U24" s="38">
        <f t="shared" si="11"/>
        <v>784829000</v>
      </c>
      <c r="V24" s="38">
        <f t="shared" si="11"/>
        <v>403837000</v>
      </c>
      <c r="W24" s="38">
        <f t="shared" si="11"/>
        <v>5000000</v>
      </c>
      <c r="X24" s="38">
        <f t="shared" si="11"/>
        <v>650154000</v>
      </c>
      <c r="Y24" s="38">
        <f t="shared" si="11"/>
        <v>554000</v>
      </c>
      <c r="Z24" s="38">
        <f t="shared" si="11"/>
        <v>6810536000</v>
      </c>
    </row>
    <row r="25" spans="1:26" s="72" customFormat="1" ht="20.25" customHeight="1">
      <c r="A25" s="39" t="s">
        <v>20</v>
      </c>
      <c r="B25" s="39"/>
      <c r="C25" s="69" t="s">
        <v>23</v>
      </c>
      <c r="D25" s="70">
        <v>4158253709</v>
      </c>
      <c r="E25" s="70">
        <v>56236472</v>
      </c>
      <c r="F25" s="70">
        <v>181807495</v>
      </c>
      <c r="G25" s="70">
        <v>8088579</v>
      </c>
      <c r="H25" s="70">
        <v>1474247562</v>
      </c>
      <c r="I25" s="70">
        <v>328231764</v>
      </c>
      <c r="J25" s="70">
        <v>13234</v>
      </c>
      <c r="K25" s="70">
        <v>564955742</v>
      </c>
      <c r="L25" s="70">
        <v>482593</v>
      </c>
      <c r="M25" s="67">
        <f>SUM(D25:L25)</f>
        <v>6772317150</v>
      </c>
      <c r="N25" s="40" t="s">
        <v>20</v>
      </c>
      <c r="O25" s="40"/>
      <c r="P25" s="69" t="s">
        <v>23</v>
      </c>
      <c r="Q25" s="41">
        <v>4649276000</v>
      </c>
      <c r="R25" s="41">
        <v>61935000</v>
      </c>
      <c r="S25" s="41">
        <v>246930000</v>
      </c>
      <c r="T25" s="41">
        <v>8021000</v>
      </c>
      <c r="U25" s="41">
        <v>784829000</v>
      </c>
      <c r="V25" s="41">
        <v>403837000</v>
      </c>
      <c r="W25" s="41">
        <v>5000000</v>
      </c>
      <c r="X25" s="41">
        <v>650154000</v>
      </c>
      <c r="Y25" s="41">
        <v>554000</v>
      </c>
      <c r="Z25" s="38">
        <f>SUM(Q25:Y25)</f>
        <v>6810536000</v>
      </c>
    </row>
    <row r="26" spans="1:26" s="72" customFormat="1" ht="20.25" customHeight="1">
      <c r="A26" s="39" t="s">
        <v>20</v>
      </c>
      <c r="B26" s="39"/>
      <c r="C26" s="69" t="s">
        <v>24</v>
      </c>
      <c r="D26" s="39" t="s">
        <v>20</v>
      </c>
      <c r="E26" s="39" t="s">
        <v>20</v>
      </c>
      <c r="F26" s="39" t="s">
        <v>20</v>
      </c>
      <c r="G26" s="39" t="s">
        <v>20</v>
      </c>
      <c r="H26" s="39" t="s">
        <v>20</v>
      </c>
      <c r="I26" s="39" t="s">
        <v>20</v>
      </c>
      <c r="J26" s="39" t="s">
        <v>20</v>
      </c>
      <c r="K26" s="71" t="s">
        <v>20</v>
      </c>
      <c r="L26" s="39" t="s">
        <v>20</v>
      </c>
      <c r="M26" s="68" t="s">
        <v>20</v>
      </c>
      <c r="N26" s="40" t="s">
        <v>20</v>
      </c>
      <c r="O26" s="40"/>
      <c r="P26" s="69" t="s">
        <v>24</v>
      </c>
      <c r="Q26" s="40" t="s">
        <v>20</v>
      </c>
      <c r="R26" s="40" t="s">
        <v>20</v>
      </c>
      <c r="S26" s="40" t="s">
        <v>20</v>
      </c>
      <c r="T26" s="40" t="s">
        <v>20</v>
      </c>
      <c r="U26" s="40" t="s">
        <v>20</v>
      </c>
      <c r="V26" s="40" t="s">
        <v>20</v>
      </c>
      <c r="W26" s="40" t="s">
        <v>20</v>
      </c>
      <c r="X26" s="40" t="s">
        <v>20</v>
      </c>
      <c r="Y26" s="40" t="s">
        <v>20</v>
      </c>
      <c r="Z26" s="37" t="s">
        <v>20</v>
      </c>
    </row>
    <row r="27" spans="1:26" s="72" customFormat="1" ht="20.25" customHeight="1">
      <c r="A27" s="15"/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0"/>
      <c r="O27" s="20"/>
      <c r="P27" s="14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72" customFormat="1" ht="20.25" customHeight="1">
      <c r="A28" s="58" t="s">
        <v>20</v>
      </c>
      <c r="B28" s="59"/>
      <c r="C28" s="60" t="s">
        <v>31</v>
      </c>
      <c r="D28" s="61">
        <f aca="true" t="shared" si="12" ref="D28:M28">SUM(D29,D32,D35,D38,D41)</f>
        <v>17142205477.23</v>
      </c>
      <c r="E28" s="61">
        <f t="shared" si="12"/>
        <v>118437283.22999999</v>
      </c>
      <c r="F28" s="61">
        <f t="shared" si="12"/>
        <v>1742341548.38</v>
      </c>
      <c r="G28" s="61">
        <f t="shared" si="12"/>
        <v>349129672.24</v>
      </c>
      <c r="H28" s="61">
        <f t="shared" si="12"/>
        <v>6173007560.66</v>
      </c>
      <c r="I28" s="61">
        <f t="shared" si="12"/>
        <v>2412259167.23</v>
      </c>
      <c r="J28" s="61">
        <f t="shared" si="12"/>
        <v>2050587</v>
      </c>
      <c r="K28" s="61">
        <f t="shared" si="12"/>
        <v>2319539902.6</v>
      </c>
      <c r="L28" s="61">
        <f t="shared" si="12"/>
        <v>1183918.77</v>
      </c>
      <c r="M28" s="61">
        <f t="shared" si="12"/>
        <v>30260155117.34</v>
      </c>
      <c r="N28" s="63" t="s">
        <v>20</v>
      </c>
      <c r="O28" s="64"/>
      <c r="P28" s="60" t="s">
        <v>31</v>
      </c>
      <c r="Q28" s="61">
        <f aca="true" t="shared" si="13" ref="Q28:Z28">SUM(Q29,Q32,Q35,Q38,Q41)</f>
        <v>18194617000</v>
      </c>
      <c r="R28" s="61">
        <f t="shared" si="13"/>
        <v>176026000</v>
      </c>
      <c r="S28" s="61">
        <f t="shared" si="13"/>
        <v>1877400000</v>
      </c>
      <c r="T28" s="61">
        <f t="shared" si="13"/>
        <v>440506000</v>
      </c>
      <c r="U28" s="61">
        <f t="shared" si="13"/>
        <v>6843055000</v>
      </c>
      <c r="V28" s="61">
        <f t="shared" si="13"/>
        <v>2358598000</v>
      </c>
      <c r="W28" s="61">
        <f t="shared" si="13"/>
        <v>50000</v>
      </c>
      <c r="X28" s="61">
        <f t="shared" si="13"/>
        <v>2576683000</v>
      </c>
      <c r="Y28" s="61">
        <f t="shared" si="13"/>
        <v>2102000</v>
      </c>
      <c r="Z28" s="61">
        <f t="shared" si="13"/>
        <v>32469037000</v>
      </c>
    </row>
    <row r="29" spans="1:26" s="72" customFormat="1" ht="20.25" customHeight="1">
      <c r="A29" s="36" t="s">
        <v>20</v>
      </c>
      <c r="B29" s="36"/>
      <c r="C29" s="66" t="s">
        <v>32</v>
      </c>
      <c r="D29" s="67">
        <f aca="true" t="shared" si="14" ref="D29:I29">SUM(D30:D31)</f>
        <v>201885155.78</v>
      </c>
      <c r="E29" s="67">
        <f t="shared" si="14"/>
        <v>4159903.85</v>
      </c>
      <c r="F29" s="67">
        <f t="shared" si="14"/>
        <v>14370969.83</v>
      </c>
      <c r="G29" s="67">
        <f t="shared" si="14"/>
        <v>120000</v>
      </c>
      <c r="H29" s="67">
        <f t="shared" si="14"/>
        <v>72090647.06</v>
      </c>
      <c r="I29" s="67">
        <f t="shared" si="14"/>
        <v>22525603.11</v>
      </c>
      <c r="J29" s="36" t="s">
        <v>20</v>
      </c>
      <c r="K29" s="67">
        <f>SUM(K30:K31)</f>
        <v>26325083.43</v>
      </c>
      <c r="L29" s="67">
        <f>SUM(L30:L31)</f>
        <v>4494.96</v>
      </c>
      <c r="M29" s="67">
        <f>SUM(M30:M31)</f>
        <v>341481858.02</v>
      </c>
      <c r="N29" s="37" t="s">
        <v>20</v>
      </c>
      <c r="O29" s="37"/>
      <c r="P29" s="69" t="s">
        <v>32</v>
      </c>
      <c r="Q29" s="38">
        <f aca="true" t="shared" si="15" ref="Q29:V29">SUM(Q30:Q31)</f>
        <v>226997000</v>
      </c>
      <c r="R29" s="38">
        <f t="shared" si="15"/>
        <v>7854000</v>
      </c>
      <c r="S29" s="38">
        <f t="shared" si="15"/>
        <v>15352000</v>
      </c>
      <c r="T29" s="38">
        <f t="shared" si="15"/>
        <v>120000</v>
      </c>
      <c r="U29" s="38">
        <f t="shared" si="15"/>
        <v>67330000</v>
      </c>
      <c r="V29" s="38">
        <f t="shared" si="15"/>
        <v>25458000</v>
      </c>
      <c r="W29" s="37" t="s">
        <v>20</v>
      </c>
      <c r="X29" s="38">
        <f>SUM(X30:X31)</f>
        <v>29849000</v>
      </c>
      <c r="Y29" s="38">
        <f>SUM(Y30:Y31)</f>
        <v>6000</v>
      </c>
      <c r="Z29" s="38">
        <f>SUM(Z30:Z31)</f>
        <v>372966000</v>
      </c>
    </row>
    <row r="30" spans="1:26" s="72" customFormat="1" ht="20.25" customHeight="1">
      <c r="A30" s="39" t="s">
        <v>20</v>
      </c>
      <c r="B30" s="39"/>
      <c r="C30" s="69" t="s">
        <v>23</v>
      </c>
      <c r="D30" s="70">
        <v>201885155.78</v>
      </c>
      <c r="E30" s="70">
        <v>4159903.85</v>
      </c>
      <c r="F30" s="70">
        <v>14370969.83</v>
      </c>
      <c r="G30" s="70">
        <v>120000</v>
      </c>
      <c r="H30" s="70">
        <v>72090647.06</v>
      </c>
      <c r="I30" s="70">
        <v>22525603.11</v>
      </c>
      <c r="J30" s="39" t="s">
        <v>20</v>
      </c>
      <c r="K30" s="70">
        <v>26325083.43</v>
      </c>
      <c r="L30" s="70">
        <v>4494.96</v>
      </c>
      <c r="M30" s="67">
        <f>SUM(D30:L30)</f>
        <v>341481858.02</v>
      </c>
      <c r="N30" s="40" t="s">
        <v>20</v>
      </c>
      <c r="O30" s="40"/>
      <c r="P30" s="69" t="s">
        <v>23</v>
      </c>
      <c r="Q30" s="41">
        <v>226997000</v>
      </c>
      <c r="R30" s="41">
        <v>7854000</v>
      </c>
      <c r="S30" s="41">
        <v>15352000</v>
      </c>
      <c r="T30" s="41">
        <v>120000</v>
      </c>
      <c r="U30" s="41">
        <v>67330000</v>
      </c>
      <c r="V30" s="41">
        <v>25458000</v>
      </c>
      <c r="W30" s="40" t="s">
        <v>20</v>
      </c>
      <c r="X30" s="41">
        <v>29849000</v>
      </c>
      <c r="Y30" s="41">
        <v>6000</v>
      </c>
      <c r="Z30" s="38">
        <f>SUM(Q30:Y30)</f>
        <v>372966000</v>
      </c>
    </row>
    <row r="31" spans="1:26" s="72" customFormat="1" ht="20.25" customHeight="1">
      <c r="A31" s="39" t="s">
        <v>20</v>
      </c>
      <c r="B31" s="39"/>
      <c r="C31" s="69" t="s">
        <v>24</v>
      </c>
      <c r="D31" s="39" t="s">
        <v>20</v>
      </c>
      <c r="E31" s="39" t="s">
        <v>20</v>
      </c>
      <c r="F31" s="39" t="s">
        <v>20</v>
      </c>
      <c r="G31" s="39" t="s">
        <v>20</v>
      </c>
      <c r="H31" s="39" t="s">
        <v>20</v>
      </c>
      <c r="I31" s="39" t="s">
        <v>20</v>
      </c>
      <c r="J31" s="39" t="s">
        <v>20</v>
      </c>
      <c r="K31" s="39" t="s">
        <v>20</v>
      </c>
      <c r="L31" s="39" t="s">
        <v>20</v>
      </c>
      <c r="M31" s="36" t="s">
        <v>20</v>
      </c>
      <c r="N31" s="40" t="s">
        <v>20</v>
      </c>
      <c r="O31" s="40"/>
      <c r="P31" s="69" t="s">
        <v>24</v>
      </c>
      <c r="Q31" s="40" t="s">
        <v>20</v>
      </c>
      <c r="R31" s="40" t="s">
        <v>20</v>
      </c>
      <c r="S31" s="40" t="s">
        <v>20</v>
      </c>
      <c r="T31" s="40" t="s">
        <v>20</v>
      </c>
      <c r="U31" s="40" t="s">
        <v>20</v>
      </c>
      <c r="V31" s="40" t="s">
        <v>20</v>
      </c>
      <c r="W31" s="40" t="s">
        <v>20</v>
      </c>
      <c r="X31" s="40" t="s">
        <v>20</v>
      </c>
      <c r="Y31" s="40" t="s">
        <v>20</v>
      </c>
      <c r="Z31" s="37" t="s">
        <v>20</v>
      </c>
    </row>
    <row r="32" spans="1:26" s="74" customFormat="1" ht="20.25" customHeight="1">
      <c r="A32" s="36" t="s">
        <v>20</v>
      </c>
      <c r="B32" s="44"/>
      <c r="C32" s="66" t="s">
        <v>33</v>
      </c>
      <c r="D32" s="67">
        <f aca="true" t="shared" si="16" ref="D32:I32">SUM(D33:D34)</f>
        <v>7002540674</v>
      </c>
      <c r="E32" s="67">
        <f t="shared" si="16"/>
        <v>80358825</v>
      </c>
      <c r="F32" s="67">
        <f t="shared" si="16"/>
        <v>835484955</v>
      </c>
      <c r="G32" s="67">
        <f t="shared" si="16"/>
        <v>231771173</v>
      </c>
      <c r="H32" s="67">
        <f t="shared" si="16"/>
        <v>2482906239</v>
      </c>
      <c r="I32" s="67">
        <f t="shared" si="16"/>
        <v>850982566</v>
      </c>
      <c r="J32" s="67">
        <f>SUM(J33:J34)</f>
        <v>2050587</v>
      </c>
      <c r="K32" s="67">
        <f>SUM(K33:K34)</f>
        <v>851801524</v>
      </c>
      <c r="L32" s="67">
        <f>SUM(L33:L34)</f>
        <v>125854</v>
      </c>
      <c r="M32" s="67">
        <f>SUM(M33:M34)</f>
        <v>12338022397</v>
      </c>
      <c r="N32" s="37" t="s">
        <v>20</v>
      </c>
      <c r="O32" s="45"/>
      <c r="P32" s="69" t="s">
        <v>33</v>
      </c>
      <c r="Q32" s="41">
        <f aca="true" t="shared" si="17" ref="Q32:V32">SUM(Q33:Q34)</f>
        <v>7380985000</v>
      </c>
      <c r="R32" s="41">
        <f t="shared" si="17"/>
        <v>96192000</v>
      </c>
      <c r="S32" s="41">
        <f t="shared" si="17"/>
        <v>888090000</v>
      </c>
      <c r="T32" s="41">
        <f t="shared" si="17"/>
        <v>245707000</v>
      </c>
      <c r="U32" s="41">
        <f t="shared" si="17"/>
        <v>2790777000</v>
      </c>
      <c r="V32" s="41">
        <f t="shared" si="17"/>
        <v>857891000</v>
      </c>
      <c r="W32" s="77" t="s">
        <v>20</v>
      </c>
      <c r="X32" s="41">
        <f>SUM(X33:X34)</f>
        <v>943735000</v>
      </c>
      <c r="Y32" s="41">
        <f>SUM(Y33:Y34)</f>
        <v>196000</v>
      </c>
      <c r="Z32" s="41">
        <f>SUM(Z33:Z34)</f>
        <v>13203573000</v>
      </c>
    </row>
    <row r="33" spans="1:26" s="74" customFormat="1" ht="20.25" customHeight="1">
      <c r="A33" s="39" t="s">
        <v>20</v>
      </c>
      <c r="B33" s="42"/>
      <c r="C33" s="69" t="s">
        <v>23</v>
      </c>
      <c r="D33" s="70">
        <v>6769425058</v>
      </c>
      <c r="E33" s="70">
        <v>80358825</v>
      </c>
      <c r="F33" s="70">
        <v>825811244</v>
      </c>
      <c r="G33" s="70">
        <v>117837224</v>
      </c>
      <c r="H33" s="70">
        <v>2458033280</v>
      </c>
      <c r="I33" s="70">
        <v>845483878</v>
      </c>
      <c r="J33" s="70">
        <v>2050587</v>
      </c>
      <c r="K33" s="70">
        <v>826573955</v>
      </c>
      <c r="L33" s="70">
        <v>125854</v>
      </c>
      <c r="M33" s="67">
        <f>SUM(D33:L33)</f>
        <v>11925699905</v>
      </c>
      <c r="N33" s="40" t="s">
        <v>20</v>
      </c>
      <c r="O33" s="43"/>
      <c r="P33" s="69" t="s">
        <v>23</v>
      </c>
      <c r="Q33" s="41">
        <v>7173187000</v>
      </c>
      <c r="R33" s="41">
        <v>95692000</v>
      </c>
      <c r="S33" s="41">
        <v>863531000</v>
      </c>
      <c r="T33" s="41">
        <v>125526000</v>
      </c>
      <c r="U33" s="41">
        <v>2712140000</v>
      </c>
      <c r="V33" s="41">
        <v>852826000</v>
      </c>
      <c r="W33" s="77" t="s">
        <v>20</v>
      </c>
      <c r="X33" s="41">
        <v>922886000</v>
      </c>
      <c r="Y33" s="41">
        <v>196000</v>
      </c>
      <c r="Z33" s="41">
        <f>SUM(Q33:Y33)</f>
        <v>12745984000</v>
      </c>
    </row>
    <row r="34" spans="1:26" s="74" customFormat="1" ht="20.25" customHeight="1">
      <c r="A34" s="39" t="s">
        <v>20</v>
      </c>
      <c r="B34" s="42"/>
      <c r="C34" s="69" t="s">
        <v>24</v>
      </c>
      <c r="D34" s="70">
        <v>233115616</v>
      </c>
      <c r="E34" s="39" t="s">
        <v>20</v>
      </c>
      <c r="F34" s="70">
        <v>9673711</v>
      </c>
      <c r="G34" s="70">
        <v>113933949</v>
      </c>
      <c r="H34" s="70">
        <v>24872959</v>
      </c>
      <c r="I34" s="70">
        <v>5498688</v>
      </c>
      <c r="J34" s="39" t="s">
        <v>20</v>
      </c>
      <c r="K34" s="70">
        <v>25227569</v>
      </c>
      <c r="L34" s="39" t="s">
        <v>20</v>
      </c>
      <c r="M34" s="67">
        <f>SUM(D34:L34)</f>
        <v>412322492</v>
      </c>
      <c r="N34" s="40" t="s">
        <v>20</v>
      </c>
      <c r="O34" s="43"/>
      <c r="P34" s="69" t="s">
        <v>24</v>
      </c>
      <c r="Q34" s="41">
        <v>207798000</v>
      </c>
      <c r="R34" s="41">
        <v>500000</v>
      </c>
      <c r="S34" s="41">
        <v>24559000</v>
      </c>
      <c r="T34" s="41">
        <v>120181000</v>
      </c>
      <c r="U34" s="41">
        <v>78637000</v>
      </c>
      <c r="V34" s="41">
        <v>5065000</v>
      </c>
      <c r="W34" s="77" t="s">
        <v>20</v>
      </c>
      <c r="X34" s="41">
        <v>20849000</v>
      </c>
      <c r="Y34" s="77" t="s">
        <v>20</v>
      </c>
      <c r="Z34" s="41">
        <f>SUM(Q34:Y34)</f>
        <v>457589000</v>
      </c>
    </row>
    <row r="35" spans="1:26" s="72" customFormat="1" ht="20.25" customHeight="1">
      <c r="A35" s="36" t="s">
        <v>20</v>
      </c>
      <c r="B35" s="36"/>
      <c r="C35" s="66" t="s">
        <v>34</v>
      </c>
      <c r="D35" s="67">
        <f aca="true" t="shared" si="18" ref="D35:I35">SUM(D36:D37)</f>
        <v>4693337662.45</v>
      </c>
      <c r="E35" s="67">
        <f t="shared" si="18"/>
        <v>21423325.38</v>
      </c>
      <c r="F35" s="67">
        <f t="shared" si="18"/>
        <v>641665281.55</v>
      </c>
      <c r="G35" s="67">
        <f t="shared" si="18"/>
        <v>113680249.24</v>
      </c>
      <c r="H35" s="67">
        <f t="shared" si="18"/>
        <v>1767748953.6</v>
      </c>
      <c r="I35" s="67">
        <f t="shared" si="18"/>
        <v>797227063.12</v>
      </c>
      <c r="J35" s="36" t="s">
        <v>20</v>
      </c>
      <c r="K35" s="67">
        <f>SUM(K36:K37)</f>
        <v>561103836.99</v>
      </c>
      <c r="L35" s="67">
        <f>SUM(L36:L37)</f>
        <v>192483.81</v>
      </c>
      <c r="M35" s="67">
        <f>SUM(M36:M37)</f>
        <v>8596378856.14</v>
      </c>
      <c r="N35" s="37" t="s">
        <v>20</v>
      </c>
      <c r="O35" s="37"/>
      <c r="P35" s="69" t="s">
        <v>34</v>
      </c>
      <c r="Q35" s="38">
        <f aca="true" t="shared" si="19" ref="Q35:V35">SUM(Q36:Q37)</f>
        <v>5026352000</v>
      </c>
      <c r="R35" s="38">
        <f t="shared" si="19"/>
        <v>31196000</v>
      </c>
      <c r="S35" s="38">
        <f t="shared" si="19"/>
        <v>684470000</v>
      </c>
      <c r="T35" s="38">
        <f t="shared" si="19"/>
        <v>173184000</v>
      </c>
      <c r="U35" s="38">
        <f t="shared" si="19"/>
        <v>1927804000</v>
      </c>
      <c r="V35" s="38">
        <f t="shared" si="19"/>
        <v>773698000</v>
      </c>
      <c r="W35" s="37" t="s">
        <v>20</v>
      </c>
      <c r="X35" s="38">
        <f>SUM(X36:X37)</f>
        <v>595875000</v>
      </c>
      <c r="Y35" s="38">
        <f>SUM(Y36:Y37)</f>
        <v>67000</v>
      </c>
      <c r="Z35" s="38">
        <f>SUM(Z36:Z37)</f>
        <v>9212646000</v>
      </c>
    </row>
    <row r="36" spans="1:26" s="72" customFormat="1" ht="20.25" customHeight="1">
      <c r="A36" s="39" t="s">
        <v>20</v>
      </c>
      <c r="B36" s="39"/>
      <c r="C36" s="69" t="s">
        <v>23</v>
      </c>
      <c r="D36" s="70">
        <v>4588840102.99</v>
      </c>
      <c r="E36" s="70">
        <v>21423325.38</v>
      </c>
      <c r="F36" s="70">
        <v>637801272.88</v>
      </c>
      <c r="G36" s="70">
        <v>43956415</v>
      </c>
      <c r="H36" s="70">
        <v>1752943043.81</v>
      </c>
      <c r="I36" s="70">
        <v>797227063.12</v>
      </c>
      <c r="J36" s="39" t="s">
        <v>20</v>
      </c>
      <c r="K36" s="70">
        <v>547666921.82</v>
      </c>
      <c r="L36" s="70">
        <v>192483.81</v>
      </c>
      <c r="M36" s="67">
        <f>SUM(D36:L36)</f>
        <v>8390050628.809999</v>
      </c>
      <c r="N36" s="40" t="s">
        <v>20</v>
      </c>
      <c r="O36" s="40"/>
      <c r="P36" s="69" t="s">
        <v>23</v>
      </c>
      <c r="Q36" s="41">
        <v>4900221000</v>
      </c>
      <c r="R36" s="41">
        <v>31196000</v>
      </c>
      <c r="S36" s="41">
        <v>658051000</v>
      </c>
      <c r="T36" s="41">
        <v>68958000</v>
      </c>
      <c r="U36" s="41">
        <v>1879426000</v>
      </c>
      <c r="V36" s="41">
        <v>754604000</v>
      </c>
      <c r="W36" s="40" t="s">
        <v>20</v>
      </c>
      <c r="X36" s="41">
        <v>555224000</v>
      </c>
      <c r="Y36" s="41">
        <v>67000</v>
      </c>
      <c r="Z36" s="38">
        <f>SUM(Q36:Y36)</f>
        <v>8847747000</v>
      </c>
    </row>
    <row r="37" spans="1:26" s="72" customFormat="1" ht="20.25" customHeight="1">
      <c r="A37" s="39" t="s">
        <v>20</v>
      </c>
      <c r="B37" s="39"/>
      <c r="C37" s="69" t="s">
        <v>24</v>
      </c>
      <c r="D37" s="70">
        <v>104497559.46</v>
      </c>
      <c r="E37" s="39" t="s">
        <v>20</v>
      </c>
      <c r="F37" s="70">
        <v>3864008.67</v>
      </c>
      <c r="G37" s="70">
        <v>69723834.24</v>
      </c>
      <c r="H37" s="70">
        <v>14805909.79</v>
      </c>
      <c r="I37" s="39" t="s">
        <v>20</v>
      </c>
      <c r="J37" s="39" t="s">
        <v>20</v>
      </c>
      <c r="K37" s="70">
        <v>13436915.17</v>
      </c>
      <c r="L37" s="39" t="s">
        <v>20</v>
      </c>
      <c r="M37" s="67">
        <f>SUM(D37:L37)</f>
        <v>206328227.32999998</v>
      </c>
      <c r="N37" s="40" t="s">
        <v>20</v>
      </c>
      <c r="O37" s="40"/>
      <c r="P37" s="69" t="s">
        <v>24</v>
      </c>
      <c r="Q37" s="41">
        <v>126131000</v>
      </c>
      <c r="R37" s="40" t="s">
        <v>20</v>
      </c>
      <c r="S37" s="41">
        <v>26419000</v>
      </c>
      <c r="T37" s="41">
        <v>104226000</v>
      </c>
      <c r="U37" s="41">
        <v>48378000</v>
      </c>
      <c r="V37" s="41">
        <v>19094000</v>
      </c>
      <c r="W37" s="40" t="s">
        <v>20</v>
      </c>
      <c r="X37" s="41">
        <v>40651000</v>
      </c>
      <c r="Y37" s="40" t="s">
        <v>20</v>
      </c>
      <c r="Z37" s="38">
        <f>SUM(Q37:Y37)</f>
        <v>364899000</v>
      </c>
    </row>
    <row r="38" spans="1:26" s="72" customFormat="1" ht="20.25" customHeight="1">
      <c r="A38" s="36" t="s">
        <v>20</v>
      </c>
      <c r="B38" s="36"/>
      <c r="C38" s="66" t="s">
        <v>35</v>
      </c>
      <c r="D38" s="67">
        <f>SUM(D39:D40)</f>
        <v>124835000</v>
      </c>
      <c r="E38" s="68" t="s">
        <v>20</v>
      </c>
      <c r="F38" s="70">
        <f>SUM(F39:F40)</f>
        <v>5317718</v>
      </c>
      <c r="G38" s="36" t="s">
        <v>20</v>
      </c>
      <c r="H38" s="67">
        <f>SUM(H39:H40)</f>
        <v>42286986</v>
      </c>
      <c r="I38" s="67">
        <f>SUM(I39:I40)</f>
        <v>16009000</v>
      </c>
      <c r="J38" s="68" t="s">
        <v>20</v>
      </c>
      <c r="K38" s="67">
        <f>SUM(K39:K40)</f>
        <v>18068407</v>
      </c>
      <c r="L38" s="67">
        <f>SUM(L39:L40)</f>
        <v>19068</v>
      </c>
      <c r="M38" s="67">
        <f>SUM(M39:M40)</f>
        <v>206536179</v>
      </c>
      <c r="N38" s="37" t="s">
        <v>20</v>
      </c>
      <c r="O38" s="37"/>
      <c r="P38" s="69" t="s">
        <v>35</v>
      </c>
      <c r="Q38" s="38">
        <f>SUM(Q39:Q40)</f>
        <v>129112000</v>
      </c>
      <c r="R38" s="38">
        <f>SUM(R39:R40)</f>
        <v>328000</v>
      </c>
      <c r="S38" s="38">
        <f>SUM(S39:S40)</f>
        <v>6616000</v>
      </c>
      <c r="T38" s="37" t="s">
        <v>20</v>
      </c>
      <c r="U38" s="38">
        <f aca="true" t="shared" si="20" ref="U38:Z38">SUM(U39:U40)</f>
        <v>49618000</v>
      </c>
      <c r="V38" s="38">
        <f t="shared" si="20"/>
        <v>16059000</v>
      </c>
      <c r="W38" s="38">
        <f t="shared" si="20"/>
        <v>50000</v>
      </c>
      <c r="X38" s="38">
        <f t="shared" si="20"/>
        <v>19290000</v>
      </c>
      <c r="Y38" s="38">
        <f t="shared" si="20"/>
        <v>20000</v>
      </c>
      <c r="Z38" s="38">
        <f t="shared" si="20"/>
        <v>221093000</v>
      </c>
    </row>
    <row r="39" spans="1:26" s="72" customFormat="1" ht="20.25" customHeight="1">
      <c r="A39" s="39" t="s">
        <v>20</v>
      </c>
      <c r="B39" s="39"/>
      <c r="C39" s="69" t="s">
        <v>23</v>
      </c>
      <c r="D39" s="70">
        <v>124835000</v>
      </c>
      <c r="E39" s="71" t="s">
        <v>20</v>
      </c>
      <c r="F39" s="70">
        <v>5317718</v>
      </c>
      <c r="G39" s="39" t="s">
        <v>20</v>
      </c>
      <c r="H39" s="70">
        <v>42286986</v>
      </c>
      <c r="I39" s="70">
        <v>16009000</v>
      </c>
      <c r="J39" s="71" t="s">
        <v>20</v>
      </c>
      <c r="K39" s="70">
        <v>18068407</v>
      </c>
      <c r="L39" s="70">
        <v>19068</v>
      </c>
      <c r="M39" s="67">
        <f>SUM(D39:L39)</f>
        <v>206536179</v>
      </c>
      <c r="N39" s="40" t="s">
        <v>20</v>
      </c>
      <c r="O39" s="40"/>
      <c r="P39" s="69" t="s">
        <v>23</v>
      </c>
      <c r="Q39" s="41">
        <v>129112000</v>
      </c>
      <c r="R39" s="41">
        <v>328000</v>
      </c>
      <c r="S39" s="41">
        <v>6616000</v>
      </c>
      <c r="T39" s="40" t="s">
        <v>20</v>
      </c>
      <c r="U39" s="41">
        <v>49618000</v>
      </c>
      <c r="V39" s="41">
        <v>16059000</v>
      </c>
      <c r="W39" s="41">
        <v>50000</v>
      </c>
      <c r="X39" s="41">
        <v>19290000</v>
      </c>
      <c r="Y39" s="41">
        <v>20000</v>
      </c>
      <c r="Z39" s="38">
        <f>SUM(Q39:Y39)</f>
        <v>221093000</v>
      </c>
    </row>
    <row r="40" spans="1:26" s="72" customFormat="1" ht="20.25" customHeight="1">
      <c r="A40" s="39" t="s">
        <v>20</v>
      </c>
      <c r="B40" s="39"/>
      <c r="C40" s="69" t="s">
        <v>24</v>
      </c>
      <c r="D40" s="39" t="s">
        <v>20</v>
      </c>
      <c r="E40" s="39" t="s">
        <v>20</v>
      </c>
      <c r="F40" s="39" t="s">
        <v>20</v>
      </c>
      <c r="G40" s="39" t="s">
        <v>20</v>
      </c>
      <c r="H40" s="39" t="s">
        <v>20</v>
      </c>
      <c r="I40" s="39" t="s">
        <v>20</v>
      </c>
      <c r="J40" s="39" t="s">
        <v>20</v>
      </c>
      <c r="K40" s="39" t="s">
        <v>20</v>
      </c>
      <c r="L40" s="39" t="s">
        <v>20</v>
      </c>
      <c r="M40" s="36" t="s">
        <v>20</v>
      </c>
      <c r="N40" s="40" t="s">
        <v>20</v>
      </c>
      <c r="O40" s="40"/>
      <c r="P40" s="69" t="s">
        <v>24</v>
      </c>
      <c r="Q40" s="40" t="s">
        <v>20</v>
      </c>
      <c r="R40" s="40" t="s">
        <v>20</v>
      </c>
      <c r="S40" s="40" t="s">
        <v>20</v>
      </c>
      <c r="T40" s="40" t="s">
        <v>20</v>
      </c>
      <c r="U40" s="40" t="s">
        <v>20</v>
      </c>
      <c r="V40" s="40" t="s">
        <v>20</v>
      </c>
      <c r="W40" s="40" t="s">
        <v>20</v>
      </c>
      <c r="X40" s="40" t="s">
        <v>20</v>
      </c>
      <c r="Y40" s="40" t="s">
        <v>20</v>
      </c>
      <c r="Z40" s="37" t="s">
        <v>20</v>
      </c>
    </row>
    <row r="41" spans="1:26" s="72" customFormat="1" ht="20.25" customHeight="1">
      <c r="A41" s="36" t="s">
        <v>20</v>
      </c>
      <c r="B41" s="36"/>
      <c r="C41" s="66" t="s">
        <v>36</v>
      </c>
      <c r="D41" s="67">
        <f aca="true" t="shared" si="21" ref="D41:I41">SUM(D42:D43)</f>
        <v>5119606985</v>
      </c>
      <c r="E41" s="67">
        <f t="shared" si="21"/>
        <v>12495229</v>
      </c>
      <c r="F41" s="67">
        <f t="shared" si="21"/>
        <v>245502624</v>
      </c>
      <c r="G41" s="67">
        <f t="shared" si="21"/>
        <v>3558250</v>
      </c>
      <c r="H41" s="67">
        <f t="shared" si="21"/>
        <v>1807974735</v>
      </c>
      <c r="I41" s="67">
        <f t="shared" si="21"/>
        <v>725514935</v>
      </c>
      <c r="J41" s="36" t="s">
        <v>20</v>
      </c>
      <c r="K41" s="67">
        <f>SUM(K42:K43)</f>
        <v>862241051.18</v>
      </c>
      <c r="L41" s="67">
        <f>SUM(L42:L43)</f>
        <v>842018</v>
      </c>
      <c r="M41" s="67">
        <f>SUM(M42:M43)</f>
        <v>8777735827.18</v>
      </c>
      <c r="N41" s="37" t="s">
        <v>20</v>
      </c>
      <c r="O41" s="37"/>
      <c r="P41" s="69" t="s">
        <v>36</v>
      </c>
      <c r="Q41" s="38">
        <f aca="true" t="shared" si="22" ref="Q41:V41">SUM(Q42:Q43)</f>
        <v>5431171000</v>
      </c>
      <c r="R41" s="38">
        <f t="shared" si="22"/>
        <v>40456000</v>
      </c>
      <c r="S41" s="38">
        <f t="shared" si="22"/>
        <v>282872000</v>
      </c>
      <c r="T41" s="38">
        <f t="shared" si="22"/>
        <v>21495000</v>
      </c>
      <c r="U41" s="38">
        <f t="shared" si="22"/>
        <v>2007526000</v>
      </c>
      <c r="V41" s="38">
        <f t="shared" si="22"/>
        <v>685492000</v>
      </c>
      <c r="W41" s="37" t="s">
        <v>20</v>
      </c>
      <c r="X41" s="38">
        <f>SUM(X42:X43)</f>
        <v>987934000</v>
      </c>
      <c r="Y41" s="38">
        <f>SUM(Y42:Y43)</f>
        <v>1813000</v>
      </c>
      <c r="Z41" s="38">
        <f>SUM(Z42:Z43)</f>
        <v>9458759000</v>
      </c>
    </row>
    <row r="42" spans="1:26" s="72" customFormat="1" ht="20.25" customHeight="1">
      <c r="A42" s="39" t="s">
        <v>20</v>
      </c>
      <c r="B42" s="39"/>
      <c r="C42" s="69" t="s">
        <v>23</v>
      </c>
      <c r="D42" s="70">
        <v>5119606985</v>
      </c>
      <c r="E42" s="70">
        <v>12495229</v>
      </c>
      <c r="F42" s="70">
        <v>245502624</v>
      </c>
      <c r="G42" s="70">
        <v>3558250</v>
      </c>
      <c r="H42" s="70">
        <v>1807974735</v>
      </c>
      <c r="I42" s="70">
        <v>725514935</v>
      </c>
      <c r="J42" s="39" t="s">
        <v>20</v>
      </c>
      <c r="K42" s="70">
        <v>862241051.18</v>
      </c>
      <c r="L42" s="70">
        <v>842018</v>
      </c>
      <c r="M42" s="67">
        <f>SUM(D42:L42)</f>
        <v>8777735827.18</v>
      </c>
      <c r="N42" s="40" t="s">
        <v>20</v>
      </c>
      <c r="O42" s="40"/>
      <c r="P42" s="69" t="s">
        <v>23</v>
      </c>
      <c r="Q42" s="41">
        <v>5404941000</v>
      </c>
      <c r="R42" s="41">
        <v>40456000</v>
      </c>
      <c r="S42" s="41">
        <v>281329000</v>
      </c>
      <c r="T42" s="41">
        <v>9514000</v>
      </c>
      <c r="U42" s="41">
        <v>2003051000</v>
      </c>
      <c r="V42" s="41">
        <v>684196000</v>
      </c>
      <c r="W42" s="40" t="s">
        <v>20</v>
      </c>
      <c r="X42" s="41">
        <v>979915000</v>
      </c>
      <c r="Y42" s="41">
        <v>1813000</v>
      </c>
      <c r="Z42" s="38">
        <f>SUM(Q42:Y42)</f>
        <v>9405215000</v>
      </c>
    </row>
    <row r="43" spans="1:26" s="72" customFormat="1" ht="20.25" customHeight="1">
      <c r="A43" s="39" t="s">
        <v>20</v>
      </c>
      <c r="B43" s="46"/>
      <c r="C43" s="69" t="s">
        <v>24</v>
      </c>
      <c r="D43" s="39" t="s">
        <v>20</v>
      </c>
      <c r="E43" s="39" t="s">
        <v>20</v>
      </c>
      <c r="F43" s="39" t="s">
        <v>20</v>
      </c>
      <c r="G43" s="39" t="s">
        <v>20</v>
      </c>
      <c r="H43" s="39" t="s">
        <v>20</v>
      </c>
      <c r="I43" s="39" t="s">
        <v>20</v>
      </c>
      <c r="J43" s="39" t="s">
        <v>20</v>
      </c>
      <c r="K43" s="39" t="s">
        <v>20</v>
      </c>
      <c r="L43" s="39" t="s">
        <v>20</v>
      </c>
      <c r="M43" s="36" t="s">
        <v>20</v>
      </c>
      <c r="N43" s="40" t="s">
        <v>20</v>
      </c>
      <c r="O43" s="47"/>
      <c r="P43" s="69" t="s">
        <v>24</v>
      </c>
      <c r="Q43" s="41">
        <v>26230000</v>
      </c>
      <c r="R43" s="40" t="s">
        <v>20</v>
      </c>
      <c r="S43" s="41">
        <v>1543000</v>
      </c>
      <c r="T43" s="41">
        <v>11981000</v>
      </c>
      <c r="U43" s="41">
        <v>4475000</v>
      </c>
      <c r="V43" s="41">
        <v>1296000</v>
      </c>
      <c r="W43" s="40" t="s">
        <v>20</v>
      </c>
      <c r="X43" s="41">
        <v>8019000</v>
      </c>
      <c r="Y43" s="40" t="s">
        <v>20</v>
      </c>
      <c r="Z43" s="38">
        <f>SUM(Q43:Y43)</f>
        <v>53544000</v>
      </c>
    </row>
    <row r="44" spans="1:26" s="72" customFormat="1" ht="20.25" customHeight="1">
      <c r="A44" s="29"/>
      <c r="B44" s="29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31"/>
      <c r="N44" s="32"/>
      <c r="O44" s="32"/>
      <c r="P44" s="30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72" customFormat="1" ht="20.25" customHeight="1">
      <c r="A45" s="58" t="s">
        <v>20</v>
      </c>
      <c r="B45" s="59"/>
      <c r="C45" s="60" t="s">
        <v>37</v>
      </c>
      <c r="D45" s="61">
        <f>SUM(D46,D49,D52,D55)</f>
        <v>26999153266</v>
      </c>
      <c r="E45" s="61">
        <f aca="true" t="shared" si="23" ref="E45:M45">SUM(E46,E49,E52,E55)</f>
        <v>1041481052</v>
      </c>
      <c r="F45" s="61">
        <f t="shared" si="23"/>
        <v>2339487773</v>
      </c>
      <c r="G45" s="61">
        <f t="shared" si="23"/>
        <v>774132999</v>
      </c>
      <c r="H45" s="61">
        <f t="shared" si="23"/>
        <v>9646599933</v>
      </c>
      <c r="I45" s="61">
        <f t="shared" si="23"/>
        <v>11594091725</v>
      </c>
      <c r="J45" s="61">
        <f t="shared" si="23"/>
        <v>165184</v>
      </c>
      <c r="K45" s="61">
        <f t="shared" si="23"/>
        <v>4048394523</v>
      </c>
      <c r="L45" s="61">
        <f t="shared" si="23"/>
        <v>1689497</v>
      </c>
      <c r="M45" s="61">
        <f t="shared" si="23"/>
        <v>56445195952</v>
      </c>
      <c r="N45" s="63" t="s">
        <v>20</v>
      </c>
      <c r="O45" s="64"/>
      <c r="P45" s="60" t="s">
        <v>37</v>
      </c>
      <c r="Q45" s="61">
        <f aca="true" t="shared" si="24" ref="Q45:Z45">SUM(Q46,Q49,Q52,Q55)</f>
        <v>29733810000</v>
      </c>
      <c r="R45" s="61">
        <f t="shared" si="24"/>
        <v>1251564000</v>
      </c>
      <c r="S45" s="61">
        <f t="shared" si="24"/>
        <v>2428332000</v>
      </c>
      <c r="T45" s="61">
        <f t="shared" si="24"/>
        <v>722931000</v>
      </c>
      <c r="U45" s="61">
        <f t="shared" si="24"/>
        <v>10299630000</v>
      </c>
      <c r="V45" s="61">
        <f t="shared" si="24"/>
        <v>8272186000</v>
      </c>
      <c r="W45" s="61">
        <f t="shared" si="24"/>
        <v>13516000</v>
      </c>
      <c r="X45" s="61">
        <f t="shared" si="24"/>
        <v>4244857000</v>
      </c>
      <c r="Y45" s="61">
        <f t="shared" si="24"/>
        <v>2104000</v>
      </c>
      <c r="Z45" s="61">
        <f t="shared" si="24"/>
        <v>56968930000</v>
      </c>
    </row>
    <row r="46" spans="1:26" s="72" customFormat="1" ht="20.25" customHeight="1">
      <c r="A46" s="36" t="s">
        <v>20</v>
      </c>
      <c r="B46" s="36"/>
      <c r="C46" s="66" t="s">
        <v>38</v>
      </c>
      <c r="D46" s="67">
        <f aca="true" t="shared" si="25" ref="D46:M46">SUM(D47:D48)</f>
        <v>17944692425</v>
      </c>
      <c r="E46" s="67">
        <f t="shared" si="25"/>
        <v>466164431</v>
      </c>
      <c r="F46" s="67">
        <f t="shared" si="25"/>
        <v>472304746</v>
      </c>
      <c r="G46" s="67">
        <f t="shared" si="25"/>
        <v>734690562</v>
      </c>
      <c r="H46" s="67">
        <f t="shared" si="25"/>
        <v>6247264032</v>
      </c>
      <c r="I46" s="67">
        <f t="shared" si="25"/>
        <v>8562725340</v>
      </c>
      <c r="J46" s="67">
        <f t="shared" si="25"/>
        <v>165184</v>
      </c>
      <c r="K46" s="70">
        <f t="shared" si="25"/>
        <v>2657089771</v>
      </c>
      <c r="L46" s="67">
        <f t="shared" si="25"/>
        <v>1267514</v>
      </c>
      <c r="M46" s="67">
        <f t="shared" si="25"/>
        <v>37086364005</v>
      </c>
      <c r="N46" s="37" t="s">
        <v>20</v>
      </c>
      <c r="O46" s="37"/>
      <c r="P46" s="69" t="s">
        <v>38</v>
      </c>
      <c r="Q46" s="38">
        <f aca="true" t="shared" si="26" ref="Q46:Z46">SUM(Q47:Q48)</f>
        <v>19767344000</v>
      </c>
      <c r="R46" s="38">
        <f t="shared" si="26"/>
        <v>559871000</v>
      </c>
      <c r="S46" s="38">
        <f t="shared" si="26"/>
        <v>505690000</v>
      </c>
      <c r="T46" s="38">
        <f t="shared" si="26"/>
        <v>677542000</v>
      </c>
      <c r="U46" s="38">
        <f t="shared" si="26"/>
        <v>6682409000</v>
      </c>
      <c r="V46" s="38">
        <f t="shared" si="26"/>
        <v>5494800000</v>
      </c>
      <c r="W46" s="38">
        <f t="shared" si="26"/>
        <v>11408000</v>
      </c>
      <c r="X46" s="38">
        <f t="shared" si="26"/>
        <v>2676779000</v>
      </c>
      <c r="Y46" s="38">
        <f t="shared" si="26"/>
        <v>1177000</v>
      </c>
      <c r="Z46" s="38">
        <f t="shared" si="26"/>
        <v>36377020000</v>
      </c>
    </row>
    <row r="47" spans="1:26" s="72" customFormat="1" ht="20.25" customHeight="1">
      <c r="A47" s="39" t="s">
        <v>20</v>
      </c>
      <c r="B47" s="39"/>
      <c r="C47" s="69" t="s">
        <v>23</v>
      </c>
      <c r="D47" s="70">
        <v>17944692425</v>
      </c>
      <c r="E47" s="70">
        <v>466164431</v>
      </c>
      <c r="F47" s="70">
        <v>472304746</v>
      </c>
      <c r="G47" s="70">
        <v>734690562</v>
      </c>
      <c r="H47" s="70">
        <v>6247264032</v>
      </c>
      <c r="I47" s="70">
        <v>8562725340</v>
      </c>
      <c r="J47" s="70">
        <v>165184</v>
      </c>
      <c r="K47" s="70">
        <v>2657089771</v>
      </c>
      <c r="L47" s="70">
        <v>1267514</v>
      </c>
      <c r="M47" s="67">
        <f>SUM(D47:L47)</f>
        <v>37086364005</v>
      </c>
      <c r="N47" s="40" t="s">
        <v>20</v>
      </c>
      <c r="O47" s="40"/>
      <c r="P47" s="69" t="s">
        <v>23</v>
      </c>
      <c r="Q47" s="41">
        <v>19767344000</v>
      </c>
      <c r="R47" s="41">
        <v>559871000</v>
      </c>
      <c r="S47" s="41">
        <v>505690000</v>
      </c>
      <c r="T47" s="41">
        <v>677542000</v>
      </c>
      <c r="U47" s="41">
        <v>6682409000</v>
      </c>
      <c r="V47" s="41">
        <v>5494800000</v>
      </c>
      <c r="W47" s="41">
        <v>11408000</v>
      </c>
      <c r="X47" s="41">
        <v>2676779000</v>
      </c>
      <c r="Y47" s="41">
        <v>1177000</v>
      </c>
      <c r="Z47" s="38">
        <f>SUM(Q47:Y47)</f>
        <v>36377020000</v>
      </c>
    </row>
    <row r="48" spans="1:26" s="72" customFormat="1" ht="20.25" customHeight="1">
      <c r="A48" s="39" t="s">
        <v>20</v>
      </c>
      <c r="B48" s="46"/>
      <c r="C48" s="69" t="s">
        <v>24</v>
      </c>
      <c r="D48" s="39" t="s">
        <v>20</v>
      </c>
      <c r="E48" s="39" t="s">
        <v>20</v>
      </c>
      <c r="F48" s="39" t="s">
        <v>20</v>
      </c>
      <c r="G48" s="39" t="s">
        <v>20</v>
      </c>
      <c r="H48" s="39" t="s">
        <v>20</v>
      </c>
      <c r="I48" s="39" t="s">
        <v>20</v>
      </c>
      <c r="J48" s="39" t="s">
        <v>20</v>
      </c>
      <c r="K48" s="39" t="s">
        <v>20</v>
      </c>
      <c r="L48" s="39" t="s">
        <v>20</v>
      </c>
      <c r="M48" s="36" t="s">
        <v>20</v>
      </c>
      <c r="N48" s="40" t="s">
        <v>20</v>
      </c>
      <c r="O48" s="47"/>
      <c r="P48" s="69" t="s">
        <v>24</v>
      </c>
      <c r="Q48" s="40" t="s">
        <v>20</v>
      </c>
      <c r="R48" s="40" t="s">
        <v>20</v>
      </c>
      <c r="S48" s="40" t="s">
        <v>20</v>
      </c>
      <c r="T48" s="40" t="s">
        <v>20</v>
      </c>
      <c r="U48" s="40" t="s">
        <v>20</v>
      </c>
      <c r="V48" s="40" t="s">
        <v>20</v>
      </c>
      <c r="W48" s="40" t="s">
        <v>20</v>
      </c>
      <c r="X48" s="40" t="s">
        <v>20</v>
      </c>
      <c r="Y48" s="40" t="s">
        <v>20</v>
      </c>
      <c r="Z48" s="37" t="s">
        <v>20</v>
      </c>
    </row>
    <row r="49" spans="1:26" s="72" customFormat="1" ht="20.25" customHeight="1">
      <c r="A49" s="36" t="s">
        <v>20</v>
      </c>
      <c r="B49" s="36"/>
      <c r="C49" s="66" t="s">
        <v>39</v>
      </c>
      <c r="D49" s="67">
        <f aca="true" t="shared" si="27" ref="D49:I49">SUM(D50:D51)</f>
        <v>6421248136</v>
      </c>
      <c r="E49" s="67">
        <f t="shared" si="27"/>
        <v>543388487</v>
      </c>
      <c r="F49" s="67">
        <f t="shared" si="27"/>
        <v>1654910752</v>
      </c>
      <c r="G49" s="67">
        <f t="shared" si="27"/>
        <v>35893740</v>
      </c>
      <c r="H49" s="67">
        <f t="shared" si="27"/>
        <v>2332174008</v>
      </c>
      <c r="I49" s="67">
        <f t="shared" si="27"/>
        <v>2278703525</v>
      </c>
      <c r="J49" s="68" t="s">
        <v>20</v>
      </c>
      <c r="K49" s="67">
        <f>SUM(K50:K51)</f>
        <v>997108053</v>
      </c>
      <c r="L49" s="67">
        <f>SUM(L50:L51)</f>
        <v>282873</v>
      </c>
      <c r="M49" s="67">
        <f>SUM(M50:M51)</f>
        <v>14263709574</v>
      </c>
      <c r="N49" s="37" t="s">
        <v>20</v>
      </c>
      <c r="O49" s="37"/>
      <c r="P49" s="69" t="s">
        <v>39</v>
      </c>
      <c r="Q49" s="38">
        <f aca="true" t="shared" si="28" ref="Q49:V49">SUM(Q50:Q51)</f>
        <v>6928334000</v>
      </c>
      <c r="R49" s="38">
        <f t="shared" si="28"/>
        <v>604956000</v>
      </c>
      <c r="S49" s="38">
        <f t="shared" si="28"/>
        <v>1670860000</v>
      </c>
      <c r="T49" s="38">
        <f t="shared" si="28"/>
        <v>40990000</v>
      </c>
      <c r="U49" s="38">
        <f t="shared" si="28"/>
        <v>2528271000</v>
      </c>
      <c r="V49" s="38">
        <f t="shared" si="28"/>
        <v>2373036000</v>
      </c>
      <c r="W49" s="37" t="s">
        <v>20</v>
      </c>
      <c r="X49" s="38">
        <f>SUM(X50:X51)</f>
        <v>1093498000</v>
      </c>
      <c r="Y49" s="38">
        <f>SUM(Y50:Y51)</f>
        <v>703000</v>
      </c>
      <c r="Z49" s="38">
        <f>SUM(Z50:Z51)</f>
        <v>15240648000</v>
      </c>
    </row>
    <row r="50" spans="1:26" s="72" customFormat="1" ht="20.25" customHeight="1">
      <c r="A50" s="39" t="s">
        <v>20</v>
      </c>
      <c r="B50" s="39"/>
      <c r="C50" s="69" t="s">
        <v>23</v>
      </c>
      <c r="D50" s="70">
        <v>6421248136</v>
      </c>
      <c r="E50" s="70">
        <v>543388487</v>
      </c>
      <c r="F50" s="70">
        <v>1654910752</v>
      </c>
      <c r="G50" s="70">
        <v>35893740</v>
      </c>
      <c r="H50" s="70">
        <v>2332174008</v>
      </c>
      <c r="I50" s="70">
        <v>2278703525</v>
      </c>
      <c r="J50" s="71" t="s">
        <v>20</v>
      </c>
      <c r="K50" s="70">
        <v>997108053</v>
      </c>
      <c r="L50" s="70">
        <v>282873</v>
      </c>
      <c r="M50" s="67">
        <f>SUM(D50:L50)</f>
        <v>14263709574</v>
      </c>
      <c r="N50" s="40" t="s">
        <v>20</v>
      </c>
      <c r="O50" s="40"/>
      <c r="P50" s="69" t="s">
        <v>23</v>
      </c>
      <c r="Q50" s="41">
        <v>6928334000</v>
      </c>
      <c r="R50" s="41">
        <v>604956000</v>
      </c>
      <c r="S50" s="41">
        <v>1670860000</v>
      </c>
      <c r="T50" s="41">
        <v>40990000</v>
      </c>
      <c r="U50" s="41">
        <v>2528271000</v>
      </c>
      <c r="V50" s="41">
        <v>2373036000</v>
      </c>
      <c r="W50" s="40" t="s">
        <v>20</v>
      </c>
      <c r="X50" s="41">
        <v>1093498000</v>
      </c>
      <c r="Y50" s="41">
        <v>703000</v>
      </c>
      <c r="Z50" s="38">
        <f>SUM(Q50:Y50)</f>
        <v>15240648000</v>
      </c>
    </row>
    <row r="51" spans="1:26" s="72" customFormat="1" ht="20.25" customHeight="1">
      <c r="A51" s="39" t="s">
        <v>20</v>
      </c>
      <c r="B51" s="39"/>
      <c r="C51" s="69" t="s">
        <v>24</v>
      </c>
      <c r="D51" s="39" t="s">
        <v>20</v>
      </c>
      <c r="E51" s="39" t="s">
        <v>20</v>
      </c>
      <c r="F51" s="39" t="s">
        <v>20</v>
      </c>
      <c r="G51" s="39" t="s">
        <v>20</v>
      </c>
      <c r="H51" s="39" t="s">
        <v>20</v>
      </c>
      <c r="I51" s="39" t="s">
        <v>20</v>
      </c>
      <c r="J51" s="39" t="s">
        <v>20</v>
      </c>
      <c r="K51" s="39" t="s">
        <v>20</v>
      </c>
      <c r="L51" s="39" t="s">
        <v>20</v>
      </c>
      <c r="M51" s="36" t="s">
        <v>20</v>
      </c>
      <c r="N51" s="40" t="s">
        <v>20</v>
      </c>
      <c r="O51" s="40"/>
      <c r="P51" s="69" t="s">
        <v>24</v>
      </c>
      <c r="Q51" s="40" t="s">
        <v>20</v>
      </c>
      <c r="R51" s="40" t="s">
        <v>20</v>
      </c>
      <c r="S51" s="40" t="s">
        <v>20</v>
      </c>
      <c r="T51" s="40" t="s">
        <v>20</v>
      </c>
      <c r="U51" s="40" t="s">
        <v>20</v>
      </c>
      <c r="V51" s="40" t="s">
        <v>20</v>
      </c>
      <c r="W51" s="40" t="s">
        <v>20</v>
      </c>
      <c r="X51" s="40" t="s">
        <v>20</v>
      </c>
      <c r="Y51" s="40" t="s">
        <v>20</v>
      </c>
      <c r="Z51" s="37" t="s">
        <v>20</v>
      </c>
    </row>
    <row r="52" spans="1:26" s="72" customFormat="1" ht="20.25" customHeight="1">
      <c r="A52" s="36" t="s">
        <v>20</v>
      </c>
      <c r="B52" s="36"/>
      <c r="C52" s="66" t="s">
        <v>40</v>
      </c>
      <c r="D52" s="67">
        <f aca="true" t="shared" si="29" ref="D52:I52">SUM(D53:D54)</f>
        <v>2334368415</v>
      </c>
      <c r="E52" s="67">
        <f t="shared" si="29"/>
        <v>31928134</v>
      </c>
      <c r="F52" s="67">
        <f t="shared" si="29"/>
        <v>160645496</v>
      </c>
      <c r="G52" s="67">
        <f t="shared" si="29"/>
        <v>3548697</v>
      </c>
      <c r="H52" s="67">
        <f t="shared" si="29"/>
        <v>946816000</v>
      </c>
      <c r="I52" s="67">
        <f t="shared" si="29"/>
        <v>722980788</v>
      </c>
      <c r="J52" s="36" t="s">
        <v>20</v>
      </c>
      <c r="K52" s="67">
        <f>SUM(K53:K54)</f>
        <v>328392414</v>
      </c>
      <c r="L52" s="67">
        <f>SUM(L53:L54)</f>
        <v>139110</v>
      </c>
      <c r="M52" s="67">
        <f>SUM(M53:M54)</f>
        <v>4528819054</v>
      </c>
      <c r="N52" s="37" t="s">
        <v>20</v>
      </c>
      <c r="O52" s="37"/>
      <c r="P52" s="69" t="s">
        <v>40</v>
      </c>
      <c r="Q52" s="38">
        <f aca="true" t="shared" si="30" ref="Q52:V52">SUM(Q53:Q54)</f>
        <v>2685601000</v>
      </c>
      <c r="R52" s="38">
        <f t="shared" si="30"/>
        <v>86737000</v>
      </c>
      <c r="S52" s="38">
        <f t="shared" si="30"/>
        <v>184738000</v>
      </c>
      <c r="T52" s="38">
        <f t="shared" si="30"/>
        <v>4399000</v>
      </c>
      <c r="U52" s="38">
        <f t="shared" si="30"/>
        <v>971068000</v>
      </c>
      <c r="V52" s="38">
        <f t="shared" si="30"/>
        <v>349818000</v>
      </c>
      <c r="W52" s="37" t="s">
        <v>20</v>
      </c>
      <c r="X52" s="38">
        <f>SUM(X53:X54)</f>
        <v>404540000</v>
      </c>
      <c r="Y52" s="38">
        <f>SUM(Y53:Y54)</f>
        <v>224000</v>
      </c>
      <c r="Z52" s="38">
        <f>SUM(Z53:Z54)</f>
        <v>4687125000</v>
      </c>
    </row>
    <row r="53" spans="1:26" s="72" customFormat="1" ht="20.25" customHeight="1">
      <c r="A53" s="39" t="s">
        <v>20</v>
      </c>
      <c r="B53" s="39"/>
      <c r="C53" s="69" t="s">
        <v>23</v>
      </c>
      <c r="D53" s="70">
        <v>2334368415</v>
      </c>
      <c r="E53" s="70">
        <v>31928134</v>
      </c>
      <c r="F53" s="70">
        <v>160645496</v>
      </c>
      <c r="G53" s="70">
        <v>3548697</v>
      </c>
      <c r="H53" s="70">
        <v>946816000</v>
      </c>
      <c r="I53" s="70">
        <v>722980788</v>
      </c>
      <c r="J53" s="39" t="s">
        <v>20</v>
      </c>
      <c r="K53" s="70">
        <v>328392414</v>
      </c>
      <c r="L53" s="70">
        <v>139110</v>
      </c>
      <c r="M53" s="67">
        <f>SUM(D53:L53)</f>
        <v>4528819054</v>
      </c>
      <c r="N53" s="40" t="s">
        <v>20</v>
      </c>
      <c r="O53" s="40"/>
      <c r="P53" s="69" t="s">
        <v>23</v>
      </c>
      <c r="Q53" s="41">
        <v>2685601000</v>
      </c>
      <c r="R53" s="41">
        <v>86737000</v>
      </c>
      <c r="S53" s="41">
        <v>184738000</v>
      </c>
      <c r="T53" s="41">
        <v>4399000</v>
      </c>
      <c r="U53" s="41">
        <v>971068000</v>
      </c>
      <c r="V53" s="41">
        <v>349818000</v>
      </c>
      <c r="W53" s="40" t="s">
        <v>20</v>
      </c>
      <c r="X53" s="41">
        <v>404540000</v>
      </c>
      <c r="Y53" s="41">
        <v>224000</v>
      </c>
      <c r="Z53" s="38">
        <f>SUM(Q53:Y53)</f>
        <v>4687125000</v>
      </c>
    </row>
    <row r="54" spans="1:26" s="72" customFormat="1" ht="20.25" customHeight="1">
      <c r="A54" s="39" t="s">
        <v>20</v>
      </c>
      <c r="B54" s="39"/>
      <c r="C54" s="69" t="s">
        <v>24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39" t="s">
        <v>20</v>
      </c>
      <c r="L54" s="39" t="s">
        <v>20</v>
      </c>
      <c r="M54" s="36" t="s">
        <v>20</v>
      </c>
      <c r="N54" s="40" t="s">
        <v>20</v>
      </c>
      <c r="O54" s="40"/>
      <c r="P54" s="69" t="s">
        <v>24</v>
      </c>
      <c r="Q54" s="40" t="s">
        <v>20</v>
      </c>
      <c r="R54" s="40" t="s">
        <v>20</v>
      </c>
      <c r="S54" s="40" t="s">
        <v>20</v>
      </c>
      <c r="T54" s="40" t="s">
        <v>20</v>
      </c>
      <c r="U54" s="40" t="s">
        <v>20</v>
      </c>
      <c r="V54" s="40" t="s">
        <v>20</v>
      </c>
      <c r="W54" s="40" t="s">
        <v>20</v>
      </c>
      <c r="X54" s="40" t="s">
        <v>20</v>
      </c>
      <c r="Y54" s="40" t="s">
        <v>20</v>
      </c>
      <c r="Z54" s="37" t="s">
        <v>20</v>
      </c>
    </row>
    <row r="55" spans="1:26" s="72" customFormat="1" ht="20.25" customHeight="1">
      <c r="A55" s="36" t="s">
        <v>20</v>
      </c>
      <c r="B55" s="36"/>
      <c r="C55" s="66" t="s">
        <v>41</v>
      </c>
      <c r="D55" s="67">
        <f>SUM(D56:D57)</f>
        <v>298844290</v>
      </c>
      <c r="E55" s="36" t="s">
        <v>20</v>
      </c>
      <c r="F55" s="67">
        <f>SUM(F56:F57)</f>
        <v>51626779</v>
      </c>
      <c r="G55" s="36" t="s">
        <v>20</v>
      </c>
      <c r="H55" s="67">
        <f>SUM(H56:H57)</f>
        <v>120345893</v>
      </c>
      <c r="I55" s="67">
        <f>SUM(I56:I57)</f>
        <v>29682072</v>
      </c>
      <c r="J55" s="36" t="s">
        <v>20</v>
      </c>
      <c r="K55" s="67">
        <f>SUM(K56:K57)</f>
        <v>65804285</v>
      </c>
      <c r="L55" s="36" t="s">
        <v>20</v>
      </c>
      <c r="M55" s="67">
        <f>SUM(M56:M57)</f>
        <v>566303319</v>
      </c>
      <c r="N55" s="37" t="s">
        <v>20</v>
      </c>
      <c r="O55" s="37"/>
      <c r="P55" s="69" t="s">
        <v>41</v>
      </c>
      <c r="Q55" s="38">
        <f>SUM(Q56:Q57)</f>
        <v>352531000</v>
      </c>
      <c r="R55" s="37" t="s">
        <v>20</v>
      </c>
      <c r="S55" s="38">
        <f>SUM(S56:S57)</f>
        <v>67044000</v>
      </c>
      <c r="T55" s="37" t="s">
        <v>20</v>
      </c>
      <c r="U55" s="38">
        <f>SUM(U56:U57)</f>
        <v>117882000</v>
      </c>
      <c r="V55" s="38">
        <f>SUM(V56:V57)</f>
        <v>54532000</v>
      </c>
      <c r="W55" s="38">
        <f>SUM(W56:W57)</f>
        <v>2108000</v>
      </c>
      <c r="X55" s="38">
        <f>SUM(X56:X57)</f>
        <v>70040000</v>
      </c>
      <c r="Y55" s="37" t="s">
        <v>20</v>
      </c>
      <c r="Z55" s="38">
        <f>SUM(Z56:Z57)</f>
        <v>664137000</v>
      </c>
    </row>
    <row r="56" spans="1:26" s="72" customFormat="1" ht="20.25" customHeight="1">
      <c r="A56" s="36" t="s">
        <v>20</v>
      </c>
      <c r="B56" s="36"/>
      <c r="C56" s="69" t="s">
        <v>23</v>
      </c>
      <c r="D56" s="67">
        <v>298844290</v>
      </c>
      <c r="E56" s="36" t="s">
        <v>20</v>
      </c>
      <c r="F56" s="67">
        <v>51626779</v>
      </c>
      <c r="G56" s="36" t="s">
        <v>20</v>
      </c>
      <c r="H56" s="67">
        <v>120345893</v>
      </c>
      <c r="I56" s="67">
        <v>29682072</v>
      </c>
      <c r="J56" s="36" t="s">
        <v>20</v>
      </c>
      <c r="K56" s="67">
        <v>65804285</v>
      </c>
      <c r="L56" s="36" t="s">
        <v>20</v>
      </c>
      <c r="M56" s="67">
        <f>SUM(D56:L56)</f>
        <v>566303319</v>
      </c>
      <c r="N56" s="37" t="s">
        <v>20</v>
      </c>
      <c r="O56" s="37"/>
      <c r="P56" s="69" t="s">
        <v>23</v>
      </c>
      <c r="Q56" s="38">
        <v>352531000</v>
      </c>
      <c r="R56" s="37" t="s">
        <v>20</v>
      </c>
      <c r="S56" s="38">
        <v>67044000</v>
      </c>
      <c r="T56" s="37" t="s">
        <v>20</v>
      </c>
      <c r="U56" s="38">
        <v>117882000</v>
      </c>
      <c r="V56" s="38">
        <v>54532000</v>
      </c>
      <c r="W56" s="38">
        <v>2108000</v>
      </c>
      <c r="X56" s="38">
        <v>70040000</v>
      </c>
      <c r="Y56" s="37" t="s">
        <v>20</v>
      </c>
      <c r="Z56" s="38">
        <f>SUM(Q56:Y56)</f>
        <v>664137000</v>
      </c>
    </row>
    <row r="57" spans="1:26" s="72" customFormat="1" ht="20.25" customHeight="1">
      <c r="A57" s="36" t="s">
        <v>20</v>
      </c>
      <c r="B57" s="36"/>
      <c r="C57" s="69" t="s">
        <v>24</v>
      </c>
      <c r="D57" s="36" t="s">
        <v>20</v>
      </c>
      <c r="E57" s="36" t="s">
        <v>20</v>
      </c>
      <c r="F57" s="36" t="s">
        <v>20</v>
      </c>
      <c r="G57" s="36" t="s">
        <v>20</v>
      </c>
      <c r="H57" s="36" t="s">
        <v>20</v>
      </c>
      <c r="I57" s="36" t="s">
        <v>20</v>
      </c>
      <c r="J57" s="36" t="s">
        <v>20</v>
      </c>
      <c r="K57" s="36" t="s">
        <v>20</v>
      </c>
      <c r="L57" s="36" t="s">
        <v>20</v>
      </c>
      <c r="M57" s="36" t="s">
        <v>20</v>
      </c>
      <c r="N57" s="37" t="s">
        <v>20</v>
      </c>
      <c r="O57" s="37"/>
      <c r="P57" s="69" t="s">
        <v>24</v>
      </c>
      <c r="Q57" s="37" t="s">
        <v>20</v>
      </c>
      <c r="R57" s="37" t="s">
        <v>20</v>
      </c>
      <c r="S57" s="37" t="s">
        <v>20</v>
      </c>
      <c r="T57" s="37" t="s">
        <v>20</v>
      </c>
      <c r="U57" s="37" t="s">
        <v>20</v>
      </c>
      <c r="V57" s="37" t="s">
        <v>20</v>
      </c>
      <c r="W57" s="37" t="s">
        <v>20</v>
      </c>
      <c r="X57" s="37" t="s">
        <v>20</v>
      </c>
      <c r="Y57" s="37" t="s">
        <v>20</v>
      </c>
      <c r="Z57" s="37" t="s">
        <v>20</v>
      </c>
    </row>
    <row r="58" spans="1:26" s="72" customFormat="1" ht="20.25" customHeight="1">
      <c r="A58" s="17"/>
      <c r="B58" s="17"/>
      <c r="C58" s="14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22"/>
      <c r="O58" s="22"/>
      <c r="P58" s="14"/>
      <c r="Q58" s="22"/>
      <c r="R58" s="22"/>
      <c r="S58" s="22"/>
      <c r="T58" s="22"/>
      <c r="U58" s="22"/>
      <c r="V58" s="22"/>
      <c r="W58" s="22"/>
      <c r="X58" s="22"/>
      <c r="Y58" s="22"/>
      <c r="Z58" s="23"/>
    </row>
    <row r="59" spans="1:26" s="72" customFormat="1" ht="20.25" customHeight="1">
      <c r="A59" s="78" t="s">
        <v>20</v>
      </c>
      <c r="B59" s="79"/>
      <c r="C59" s="60" t="s">
        <v>42</v>
      </c>
      <c r="D59" s="80">
        <f aca="true" t="shared" si="31" ref="D59:I59">D60</f>
        <v>1353607605</v>
      </c>
      <c r="E59" s="80">
        <f t="shared" si="31"/>
        <v>115489020</v>
      </c>
      <c r="F59" s="80">
        <f t="shared" si="31"/>
        <v>59770387</v>
      </c>
      <c r="G59" s="80">
        <f t="shared" si="31"/>
        <v>1022503</v>
      </c>
      <c r="H59" s="80">
        <f t="shared" si="31"/>
        <v>362677346</v>
      </c>
      <c r="I59" s="80">
        <f t="shared" si="31"/>
        <v>82709103</v>
      </c>
      <c r="J59" s="78" t="s">
        <v>20</v>
      </c>
      <c r="K59" s="80">
        <f>K60</f>
        <v>233666819</v>
      </c>
      <c r="L59" s="80">
        <f>L60</f>
        <v>64172</v>
      </c>
      <c r="M59" s="61">
        <f>M60</f>
        <v>2209006955</v>
      </c>
      <c r="N59" s="81" t="s">
        <v>20</v>
      </c>
      <c r="O59" s="82"/>
      <c r="P59" s="60" t="s">
        <v>42</v>
      </c>
      <c r="Q59" s="83">
        <f aca="true" t="shared" si="32" ref="Q59:V59">Q60</f>
        <v>1394554000</v>
      </c>
      <c r="R59" s="83">
        <f t="shared" si="32"/>
        <v>121589000</v>
      </c>
      <c r="S59" s="83">
        <f t="shared" si="32"/>
        <v>56848000</v>
      </c>
      <c r="T59" s="83">
        <f t="shared" si="32"/>
        <v>1064000</v>
      </c>
      <c r="U59" s="83">
        <f t="shared" si="32"/>
        <v>357231000</v>
      </c>
      <c r="V59" s="83">
        <f t="shared" si="32"/>
        <v>52442000</v>
      </c>
      <c r="W59" s="81" t="s">
        <v>20</v>
      </c>
      <c r="X59" s="83">
        <f>X60</f>
        <v>238652000</v>
      </c>
      <c r="Y59" s="83">
        <f>Y60</f>
        <v>72000</v>
      </c>
      <c r="Z59" s="65">
        <f>Z60</f>
        <v>2222452000</v>
      </c>
    </row>
    <row r="60" spans="1:26" s="72" customFormat="1" ht="20.25" customHeight="1">
      <c r="A60" s="36" t="s">
        <v>20</v>
      </c>
      <c r="B60" s="36"/>
      <c r="C60" s="66" t="s">
        <v>43</v>
      </c>
      <c r="D60" s="67">
        <f aca="true" t="shared" si="33" ref="D60:I60">SUM(D61:D62)</f>
        <v>1353607605</v>
      </c>
      <c r="E60" s="67">
        <f t="shared" si="33"/>
        <v>115489020</v>
      </c>
      <c r="F60" s="67">
        <f t="shared" si="33"/>
        <v>59770387</v>
      </c>
      <c r="G60" s="67">
        <f t="shared" si="33"/>
        <v>1022503</v>
      </c>
      <c r="H60" s="67">
        <f t="shared" si="33"/>
        <v>362677346</v>
      </c>
      <c r="I60" s="67">
        <f t="shared" si="33"/>
        <v>82709103</v>
      </c>
      <c r="J60" s="36" t="s">
        <v>20</v>
      </c>
      <c r="K60" s="67">
        <f>SUM(K61:K62)</f>
        <v>233666819</v>
      </c>
      <c r="L60" s="67">
        <f>SUM(L61:L62)</f>
        <v>64172</v>
      </c>
      <c r="M60" s="67">
        <f>SUM(M61:M62)</f>
        <v>2209006955</v>
      </c>
      <c r="N60" s="37" t="s">
        <v>20</v>
      </c>
      <c r="O60" s="37"/>
      <c r="P60" s="69" t="s">
        <v>43</v>
      </c>
      <c r="Q60" s="38">
        <f aca="true" t="shared" si="34" ref="Q60:V60">SUM(Q61:Q62)</f>
        <v>1394554000</v>
      </c>
      <c r="R60" s="38">
        <f t="shared" si="34"/>
        <v>121589000</v>
      </c>
      <c r="S60" s="38">
        <f t="shared" si="34"/>
        <v>56848000</v>
      </c>
      <c r="T60" s="38">
        <f t="shared" si="34"/>
        <v>1064000</v>
      </c>
      <c r="U60" s="38">
        <f t="shared" si="34"/>
        <v>357231000</v>
      </c>
      <c r="V60" s="38">
        <f t="shared" si="34"/>
        <v>52442000</v>
      </c>
      <c r="W60" s="37" t="s">
        <v>20</v>
      </c>
      <c r="X60" s="38">
        <f>SUM(X61:X62)</f>
        <v>238652000</v>
      </c>
      <c r="Y60" s="38">
        <f>SUM(Y61:Y62)</f>
        <v>72000</v>
      </c>
      <c r="Z60" s="38">
        <f>SUM(Z61:Z62)</f>
        <v>2222452000</v>
      </c>
    </row>
    <row r="61" spans="1:26" s="72" customFormat="1" ht="20.25" customHeight="1">
      <c r="A61" s="36" t="s">
        <v>20</v>
      </c>
      <c r="B61" s="36"/>
      <c r="C61" s="69" t="s">
        <v>23</v>
      </c>
      <c r="D61" s="67">
        <v>1353607605</v>
      </c>
      <c r="E61" s="67">
        <v>115489020</v>
      </c>
      <c r="F61" s="67">
        <v>59770387</v>
      </c>
      <c r="G61" s="67">
        <v>1022503</v>
      </c>
      <c r="H61" s="67">
        <v>362677346</v>
      </c>
      <c r="I61" s="67">
        <v>82709103</v>
      </c>
      <c r="J61" s="36" t="s">
        <v>20</v>
      </c>
      <c r="K61" s="67">
        <v>233666819</v>
      </c>
      <c r="L61" s="67">
        <v>64172</v>
      </c>
      <c r="M61" s="67">
        <f>SUM(D61:L61)</f>
        <v>2209006955</v>
      </c>
      <c r="N61" s="37" t="s">
        <v>20</v>
      </c>
      <c r="O61" s="37"/>
      <c r="P61" s="69" t="s">
        <v>23</v>
      </c>
      <c r="Q61" s="38">
        <v>1394554000</v>
      </c>
      <c r="R61" s="38">
        <v>121589000</v>
      </c>
      <c r="S61" s="38">
        <v>56848000</v>
      </c>
      <c r="T61" s="38">
        <v>1064000</v>
      </c>
      <c r="U61" s="38">
        <v>357231000</v>
      </c>
      <c r="V61" s="38">
        <v>52442000</v>
      </c>
      <c r="W61" s="37" t="s">
        <v>20</v>
      </c>
      <c r="X61" s="38">
        <v>238652000</v>
      </c>
      <c r="Y61" s="38">
        <v>72000</v>
      </c>
      <c r="Z61" s="38">
        <f>SUM(Q61:Y61)</f>
        <v>2222452000</v>
      </c>
    </row>
    <row r="62" spans="1:26" s="72" customFormat="1" ht="20.25" customHeight="1">
      <c r="A62" s="36" t="s">
        <v>20</v>
      </c>
      <c r="B62" s="36"/>
      <c r="C62" s="69" t="s">
        <v>24</v>
      </c>
      <c r="D62" s="36" t="s">
        <v>20</v>
      </c>
      <c r="E62" s="36" t="s">
        <v>20</v>
      </c>
      <c r="F62" s="36" t="s">
        <v>20</v>
      </c>
      <c r="G62" s="36" t="s">
        <v>20</v>
      </c>
      <c r="H62" s="36" t="s">
        <v>20</v>
      </c>
      <c r="I62" s="36" t="s">
        <v>20</v>
      </c>
      <c r="J62" s="36" t="s">
        <v>20</v>
      </c>
      <c r="K62" s="36" t="s">
        <v>20</v>
      </c>
      <c r="L62" s="36" t="s">
        <v>20</v>
      </c>
      <c r="M62" s="36" t="s">
        <v>20</v>
      </c>
      <c r="N62" s="37" t="s">
        <v>20</v>
      </c>
      <c r="O62" s="37"/>
      <c r="P62" s="69" t="s">
        <v>24</v>
      </c>
      <c r="Q62" s="37" t="s">
        <v>20</v>
      </c>
      <c r="R62" s="37" t="s">
        <v>20</v>
      </c>
      <c r="S62" s="37" t="s">
        <v>20</v>
      </c>
      <c r="T62" s="37" t="s">
        <v>20</v>
      </c>
      <c r="U62" s="37" t="s">
        <v>20</v>
      </c>
      <c r="V62" s="37" t="s">
        <v>20</v>
      </c>
      <c r="W62" s="37" t="s">
        <v>20</v>
      </c>
      <c r="X62" s="37" t="s">
        <v>20</v>
      </c>
      <c r="Y62" s="37" t="s">
        <v>20</v>
      </c>
      <c r="Z62" s="37" t="s">
        <v>20</v>
      </c>
    </row>
    <row r="63" spans="1:26" s="72" customFormat="1" ht="20.25" customHeight="1">
      <c r="A63" s="16"/>
      <c r="B63" s="16"/>
      <c r="C63" s="14"/>
      <c r="D63" s="16"/>
      <c r="E63" s="16"/>
      <c r="F63" s="16"/>
      <c r="G63" s="16"/>
      <c r="H63" s="16"/>
      <c r="I63" s="16"/>
      <c r="J63" s="16"/>
      <c r="K63" s="16"/>
      <c r="L63" s="16"/>
      <c r="M63" s="15"/>
      <c r="N63" s="21"/>
      <c r="O63" s="21"/>
      <c r="P63" s="14"/>
      <c r="Q63" s="21"/>
      <c r="R63" s="21"/>
      <c r="S63" s="21"/>
      <c r="T63" s="21"/>
      <c r="U63" s="21"/>
      <c r="V63" s="21"/>
      <c r="W63" s="21"/>
      <c r="X63" s="21"/>
      <c r="Y63" s="21"/>
      <c r="Z63" s="20"/>
    </row>
    <row r="64" spans="1:26" s="72" customFormat="1" ht="20.25" customHeight="1">
      <c r="A64" s="78" t="s">
        <v>20</v>
      </c>
      <c r="B64" s="79"/>
      <c r="C64" s="60" t="s">
        <v>44</v>
      </c>
      <c r="D64" s="80">
        <f aca="true" t="shared" si="35" ref="D64:I64">D65</f>
        <v>174181967</v>
      </c>
      <c r="E64" s="80">
        <f t="shared" si="35"/>
        <v>4838167</v>
      </c>
      <c r="F64" s="80">
        <f t="shared" si="35"/>
        <v>9285541</v>
      </c>
      <c r="G64" s="80">
        <f t="shared" si="35"/>
        <v>120000</v>
      </c>
      <c r="H64" s="80">
        <f t="shared" si="35"/>
        <v>62312792</v>
      </c>
      <c r="I64" s="80">
        <f t="shared" si="35"/>
        <v>21818820</v>
      </c>
      <c r="J64" s="78" t="s">
        <v>20</v>
      </c>
      <c r="K64" s="80">
        <f>K65</f>
        <v>31534019</v>
      </c>
      <c r="L64" s="80">
        <f>L65</f>
        <v>2277</v>
      </c>
      <c r="M64" s="61">
        <f>M65</f>
        <v>304093583</v>
      </c>
      <c r="N64" s="81" t="s">
        <v>20</v>
      </c>
      <c r="O64" s="82"/>
      <c r="P64" s="60" t="s">
        <v>44</v>
      </c>
      <c r="Q64" s="83">
        <f aca="true" t="shared" si="36" ref="Q64:Z64">Q65</f>
        <v>180476000</v>
      </c>
      <c r="R64" s="83">
        <f t="shared" si="36"/>
        <v>9097000</v>
      </c>
      <c r="S64" s="83">
        <f t="shared" si="36"/>
        <v>13111000</v>
      </c>
      <c r="T64" s="83">
        <f t="shared" si="36"/>
        <v>120000</v>
      </c>
      <c r="U64" s="83">
        <f t="shared" si="36"/>
        <v>68593000</v>
      </c>
      <c r="V64" s="83">
        <f t="shared" si="36"/>
        <v>27273000</v>
      </c>
      <c r="W64" s="83">
        <f t="shared" si="36"/>
        <v>3552000</v>
      </c>
      <c r="X64" s="83">
        <f t="shared" si="36"/>
        <v>40726000</v>
      </c>
      <c r="Y64" s="83">
        <f t="shared" si="36"/>
        <v>5000</v>
      </c>
      <c r="Z64" s="65">
        <f t="shared" si="36"/>
        <v>342953000</v>
      </c>
    </row>
    <row r="65" spans="1:26" s="72" customFormat="1" ht="20.25" customHeight="1">
      <c r="A65" s="36" t="s">
        <v>20</v>
      </c>
      <c r="B65" s="36"/>
      <c r="C65" s="66" t="s">
        <v>45</v>
      </c>
      <c r="D65" s="67">
        <f aca="true" t="shared" si="37" ref="D65:I65">SUM(D66:D67)</f>
        <v>174181967</v>
      </c>
      <c r="E65" s="67">
        <f t="shared" si="37"/>
        <v>4838167</v>
      </c>
      <c r="F65" s="67">
        <f t="shared" si="37"/>
        <v>9285541</v>
      </c>
      <c r="G65" s="67">
        <f t="shared" si="37"/>
        <v>120000</v>
      </c>
      <c r="H65" s="67">
        <v>62312792</v>
      </c>
      <c r="I65" s="67">
        <f t="shared" si="37"/>
        <v>21818820</v>
      </c>
      <c r="J65" s="36" t="s">
        <v>20</v>
      </c>
      <c r="K65" s="67">
        <f>SUM(K66:K67)</f>
        <v>31534019</v>
      </c>
      <c r="L65" s="67">
        <f>SUM(L66:L67)</f>
        <v>2277</v>
      </c>
      <c r="M65" s="67">
        <f>SUM(M66:M67)</f>
        <v>304093583</v>
      </c>
      <c r="N65" s="37" t="s">
        <v>20</v>
      </c>
      <c r="O65" s="37"/>
      <c r="P65" s="69" t="s">
        <v>45</v>
      </c>
      <c r="Q65" s="38">
        <f aca="true" t="shared" si="38" ref="Q65:Z65">SUM(Q66:Q67)</f>
        <v>180476000</v>
      </c>
      <c r="R65" s="38">
        <f t="shared" si="38"/>
        <v>9097000</v>
      </c>
      <c r="S65" s="38">
        <f t="shared" si="38"/>
        <v>13111000</v>
      </c>
      <c r="T65" s="38">
        <f t="shared" si="38"/>
        <v>120000</v>
      </c>
      <c r="U65" s="38">
        <f t="shared" si="38"/>
        <v>68593000</v>
      </c>
      <c r="V65" s="38">
        <f t="shared" si="38"/>
        <v>27273000</v>
      </c>
      <c r="W65" s="38">
        <f t="shared" si="38"/>
        <v>3552000</v>
      </c>
      <c r="X65" s="38">
        <f t="shared" si="38"/>
        <v>40726000</v>
      </c>
      <c r="Y65" s="38">
        <f t="shared" si="38"/>
        <v>5000</v>
      </c>
      <c r="Z65" s="38">
        <f t="shared" si="38"/>
        <v>342953000</v>
      </c>
    </row>
    <row r="66" spans="1:26" s="72" customFormat="1" ht="20.25" customHeight="1">
      <c r="A66" s="36" t="s">
        <v>20</v>
      </c>
      <c r="B66" s="36"/>
      <c r="C66" s="69" t="s">
        <v>23</v>
      </c>
      <c r="D66" s="67">
        <v>174181967</v>
      </c>
      <c r="E66" s="67">
        <v>4838167</v>
      </c>
      <c r="F66" s="67">
        <v>9285541</v>
      </c>
      <c r="G66" s="67">
        <v>120000</v>
      </c>
      <c r="H66" s="67">
        <v>62312792</v>
      </c>
      <c r="I66" s="67">
        <v>21818820</v>
      </c>
      <c r="J66" s="36" t="s">
        <v>20</v>
      </c>
      <c r="K66" s="67">
        <v>31534019</v>
      </c>
      <c r="L66" s="67">
        <v>2277</v>
      </c>
      <c r="M66" s="67">
        <f>SUM(D66:L66)</f>
        <v>304093583</v>
      </c>
      <c r="N66" s="37" t="s">
        <v>20</v>
      </c>
      <c r="O66" s="37"/>
      <c r="P66" s="69" t="s">
        <v>23</v>
      </c>
      <c r="Q66" s="38">
        <v>180476000</v>
      </c>
      <c r="R66" s="38">
        <v>9097000</v>
      </c>
      <c r="S66" s="38">
        <v>13111000</v>
      </c>
      <c r="T66" s="38">
        <v>120000</v>
      </c>
      <c r="U66" s="38">
        <v>68593000</v>
      </c>
      <c r="V66" s="38">
        <v>27273000</v>
      </c>
      <c r="W66" s="38">
        <v>3552000</v>
      </c>
      <c r="X66" s="38">
        <v>40726000</v>
      </c>
      <c r="Y66" s="38">
        <v>5000</v>
      </c>
      <c r="Z66" s="38">
        <f>SUM(Q66:Y66)</f>
        <v>342953000</v>
      </c>
    </row>
    <row r="67" spans="1:26" s="72" customFormat="1" ht="20.25" customHeight="1">
      <c r="A67" s="36" t="s">
        <v>20</v>
      </c>
      <c r="B67" s="36"/>
      <c r="C67" s="69" t="s">
        <v>24</v>
      </c>
      <c r="D67" s="36" t="s">
        <v>20</v>
      </c>
      <c r="E67" s="36" t="s">
        <v>20</v>
      </c>
      <c r="F67" s="36" t="s">
        <v>20</v>
      </c>
      <c r="G67" s="36" t="s">
        <v>20</v>
      </c>
      <c r="H67" s="36" t="s">
        <v>20</v>
      </c>
      <c r="I67" s="36" t="s">
        <v>20</v>
      </c>
      <c r="J67" s="36" t="s">
        <v>20</v>
      </c>
      <c r="K67" s="36" t="s">
        <v>20</v>
      </c>
      <c r="L67" s="36" t="s">
        <v>20</v>
      </c>
      <c r="M67" s="36" t="s">
        <v>20</v>
      </c>
      <c r="N67" s="40" t="s">
        <v>20</v>
      </c>
      <c r="O67" s="40"/>
      <c r="P67" s="69" t="s">
        <v>24</v>
      </c>
      <c r="Q67" s="40" t="s">
        <v>20</v>
      </c>
      <c r="R67" s="40" t="s">
        <v>20</v>
      </c>
      <c r="S67" s="40" t="s">
        <v>20</v>
      </c>
      <c r="T67" s="40" t="s">
        <v>20</v>
      </c>
      <c r="U67" s="40" t="s">
        <v>20</v>
      </c>
      <c r="V67" s="40" t="s">
        <v>20</v>
      </c>
      <c r="W67" s="40" t="s">
        <v>20</v>
      </c>
      <c r="X67" s="40" t="s">
        <v>20</v>
      </c>
      <c r="Y67" s="40" t="s">
        <v>20</v>
      </c>
      <c r="Z67" s="37" t="s">
        <v>20</v>
      </c>
    </row>
    <row r="68" spans="1:26" s="72" customFormat="1" ht="20.25" customHeight="1">
      <c r="A68" s="15"/>
      <c r="B68" s="15"/>
      <c r="C68" s="14"/>
      <c r="D68" s="15"/>
      <c r="E68" s="15"/>
      <c r="F68" s="15"/>
      <c r="G68" s="15"/>
      <c r="H68" s="84"/>
      <c r="I68" s="85"/>
      <c r="J68" s="85"/>
      <c r="K68" s="85"/>
      <c r="L68" s="85"/>
      <c r="M68" s="85"/>
      <c r="N68" s="86"/>
      <c r="O68" s="86"/>
      <c r="P68" s="14"/>
      <c r="Q68" s="21"/>
      <c r="R68" s="21"/>
      <c r="S68" s="21"/>
      <c r="T68" s="21"/>
      <c r="U68" s="21"/>
      <c r="V68" s="21"/>
      <c r="W68" s="21"/>
      <c r="X68" s="21"/>
      <c r="Y68" s="21"/>
      <c r="Z68" s="20"/>
    </row>
    <row r="69" spans="1:26" s="72" customFormat="1" ht="20.25" customHeight="1">
      <c r="A69" s="15"/>
      <c r="B69" s="15"/>
      <c r="C69" s="14"/>
      <c r="D69" s="15"/>
      <c r="E69" s="15"/>
      <c r="F69" s="15"/>
      <c r="G69" s="15"/>
      <c r="I69" s="15"/>
      <c r="J69" s="15"/>
      <c r="K69" s="15"/>
      <c r="L69" s="15"/>
      <c r="M69" s="15"/>
      <c r="N69" s="24"/>
      <c r="O69" s="24"/>
      <c r="P69" s="1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s="72" customFormat="1" ht="20.25" customHeight="1">
      <c r="A70" s="15"/>
      <c r="B70" s="15"/>
      <c r="C70" s="14"/>
      <c r="D70" s="15"/>
      <c r="E70" s="15"/>
      <c r="F70" s="15"/>
      <c r="G70" s="15"/>
      <c r="I70" s="15"/>
      <c r="J70" s="15"/>
      <c r="K70" s="15"/>
      <c r="L70" s="15"/>
      <c r="M70" s="15"/>
      <c r="N70" s="24"/>
      <c r="O70" s="24"/>
      <c r="P70" s="1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s="72" customFormat="1" ht="20.25" customHeight="1">
      <c r="A71" s="15"/>
      <c r="B71" s="15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4"/>
      <c r="O71" s="24"/>
      <c r="P71" s="1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s="72" customFormat="1" ht="20.25" customHeight="1">
      <c r="A72" s="15"/>
      <c r="B72" s="15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4"/>
      <c r="O72" s="24"/>
      <c r="P72" s="1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s="72" customFormat="1" ht="20.25" customHeight="1">
      <c r="A73" s="15"/>
      <c r="B73" s="15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4"/>
      <c r="O73" s="24"/>
      <c r="P73" s="1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s="72" customFormat="1" ht="20.25" customHeight="1">
      <c r="A74" s="15"/>
      <c r="B74" s="15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4"/>
      <c r="O74" s="24"/>
      <c r="P74" s="1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s="72" customFormat="1" ht="20.25" customHeight="1">
      <c r="A75" s="15"/>
      <c r="B75" s="15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24"/>
      <c r="O75" s="24"/>
      <c r="P75" s="1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s="72" customFormat="1" ht="20.25" customHeight="1">
      <c r="A76" s="15"/>
      <c r="B76" s="15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24"/>
      <c r="O76" s="24"/>
      <c r="P76" s="1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s="72" customFormat="1" ht="20.25" customHeight="1">
      <c r="A77" s="15"/>
      <c r="B77" s="15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4"/>
      <c r="O77" s="24"/>
      <c r="P77" s="1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s="72" customFormat="1" ht="20.25" customHeight="1">
      <c r="A78" s="15"/>
      <c r="B78" s="15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4"/>
      <c r="O78" s="24"/>
      <c r="P78" s="1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s="72" customFormat="1" ht="20.25" customHeight="1">
      <c r="A79" s="15"/>
      <c r="B79" s="15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4"/>
      <c r="O79" s="24"/>
      <c r="P79" s="1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s="72" customFormat="1" ht="20.25" customHeight="1">
      <c r="A80" s="15"/>
      <c r="B80" s="15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4"/>
      <c r="O80" s="24"/>
      <c r="P80" s="1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s="72" customFormat="1" ht="20.25" customHeight="1">
      <c r="A81" s="15"/>
      <c r="B81" s="15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4"/>
      <c r="O81" s="24"/>
      <c r="P81" s="1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s="72" customFormat="1" ht="20.25" customHeight="1">
      <c r="A82" s="15"/>
      <c r="B82" s="15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4"/>
      <c r="O82" s="24"/>
      <c r="P82" s="25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s="72" customFormat="1" ht="20.25" customHeight="1">
      <c r="A83" s="87">
        <f>SUM(A6,A11,A28,A45,A59,A64)</f>
        <v>6809466507.68</v>
      </c>
      <c r="B83" s="88"/>
      <c r="C83" s="89" t="s">
        <v>46</v>
      </c>
      <c r="D83" s="90">
        <f aca="true" t="shared" si="39" ref="D83:N83">SUM(D6,D11,D28,D45,D59,D64)</f>
        <v>91280764336.06999</v>
      </c>
      <c r="E83" s="90">
        <f t="shared" si="39"/>
        <v>1642225983.23</v>
      </c>
      <c r="F83" s="90">
        <f t="shared" si="39"/>
        <v>9090329884.23</v>
      </c>
      <c r="G83" s="90">
        <f t="shared" si="39"/>
        <v>2180850177.39</v>
      </c>
      <c r="H83" s="90">
        <f t="shared" si="39"/>
        <v>29884672813.78</v>
      </c>
      <c r="I83" s="90">
        <f t="shared" si="39"/>
        <v>18204611006.940002</v>
      </c>
      <c r="J83" s="90">
        <f t="shared" si="39"/>
        <v>7252780</v>
      </c>
      <c r="K83" s="90">
        <f t="shared" si="39"/>
        <v>13398347707.98</v>
      </c>
      <c r="L83" s="90">
        <f t="shared" si="39"/>
        <v>7745429.93</v>
      </c>
      <c r="M83" s="90">
        <f t="shared" si="39"/>
        <v>165696800119.55</v>
      </c>
      <c r="N83" s="90">
        <f t="shared" si="39"/>
        <v>6742638000</v>
      </c>
      <c r="O83" s="91"/>
      <c r="P83" s="89" t="s">
        <v>46</v>
      </c>
      <c r="Q83" s="90">
        <f aca="true" t="shared" si="40" ref="Q83:Z83">SUM(Q6,Q11,Q28,Q45,Q59,Q64)</f>
        <v>98965126000</v>
      </c>
      <c r="R83" s="90">
        <f t="shared" si="40"/>
        <v>1878440000</v>
      </c>
      <c r="S83" s="90">
        <f t="shared" si="40"/>
        <v>9715657000</v>
      </c>
      <c r="T83" s="90">
        <f t="shared" si="40"/>
        <v>2365001000</v>
      </c>
      <c r="U83" s="90">
        <f t="shared" si="40"/>
        <v>30248352000</v>
      </c>
      <c r="V83" s="90">
        <f t="shared" si="40"/>
        <v>15408835000</v>
      </c>
      <c r="W83" s="90">
        <f t="shared" si="40"/>
        <v>28118000</v>
      </c>
      <c r="X83" s="90">
        <f t="shared" si="40"/>
        <v>14316650000</v>
      </c>
      <c r="Y83" s="90">
        <f t="shared" si="40"/>
        <v>9652000</v>
      </c>
      <c r="Z83" s="90">
        <f t="shared" si="40"/>
        <v>172935831000</v>
      </c>
    </row>
    <row r="84" spans="1:26" s="72" customFormat="1" ht="16.5">
      <c r="A84" s="48"/>
      <c r="B84" s="48"/>
      <c r="C84" s="48"/>
      <c r="D84" s="48"/>
      <c r="E84" s="48"/>
      <c r="F84" s="48"/>
      <c r="G84" s="48"/>
      <c r="H84" s="19"/>
      <c r="I84" s="19"/>
      <c r="J84" s="19"/>
      <c r="K84" s="19"/>
      <c r="L84" s="19"/>
      <c r="M84" s="19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72" customFormat="1" ht="16.5">
      <c r="A85" s="35"/>
      <c r="B85" s="35"/>
      <c r="C85" s="35"/>
      <c r="D85" s="35"/>
      <c r="E85" s="35"/>
      <c r="F85" s="35"/>
      <c r="G85" s="35"/>
      <c r="H85" s="17"/>
      <c r="I85" s="17"/>
      <c r="J85" s="17"/>
      <c r="K85" s="17"/>
      <c r="L85" s="17"/>
      <c r="M85" s="18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72" customFormat="1" ht="16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72" customFormat="1" ht="16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72" customFormat="1" ht="16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72" customFormat="1" ht="16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72" customFormat="1" ht="16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</row>
  </sheetData>
  <mergeCells count="10">
    <mergeCell ref="Q1:T1"/>
    <mergeCell ref="U1:W1"/>
    <mergeCell ref="P3:P4"/>
    <mergeCell ref="Q3:T3"/>
    <mergeCell ref="U3:Z3"/>
    <mergeCell ref="D1:G1"/>
    <mergeCell ref="H1:J1"/>
    <mergeCell ref="C3:C4"/>
    <mergeCell ref="D3:G3"/>
    <mergeCell ref="H3:M3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0" r:id="rId1"/>
  <rowBreaks count="1" manualBreakCount="1">
    <brk id="44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2014-04-24T10:34:23Z</cp:lastPrinted>
  <dcterms:created xsi:type="dcterms:W3CDTF">2014-04-23T10:12:58Z</dcterms:created>
  <dcterms:modified xsi:type="dcterms:W3CDTF">2014-04-30T12:00:37Z</dcterms:modified>
  <cp:category/>
  <cp:version/>
  <cp:contentType/>
  <cp:contentStatus/>
</cp:coreProperties>
</file>