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Area" localSheetId="0">'Sheet1'!$A$1:$CD$47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<sst xmlns="http://schemas.openxmlformats.org/spreadsheetml/2006/main" count="1136" uniqueCount="63">
  <si>
    <t xml:space="preserve">丁　6　、　繳　納　各　項　稅　捐      </t>
  </si>
  <si>
    <t>　與　規　費　綜　計　表</t>
  </si>
  <si>
    <t>　與　規　費　綜　計　表　(　續　)</t>
  </si>
  <si>
    <t xml:space="preserve"> </t>
  </si>
  <si>
    <t>單位:新臺幣千元</t>
  </si>
  <si>
    <t>機　　關　　名　　稱</t>
  </si>
  <si>
    <t>決</t>
  </si>
  <si>
    <t>算</t>
  </si>
  <si>
    <t>數</t>
  </si>
  <si>
    <t>預</t>
  </si>
  <si>
    <t>中　　央　　政　　府</t>
  </si>
  <si>
    <t>地　　方　　政　　府</t>
  </si>
  <si>
    <t>外　　國　　政　　府</t>
  </si>
  <si>
    <t>合　　　　　　　　　　　　　　　計</t>
  </si>
  <si>
    <t>營　　　業　　　總　　　支　　　出　　　部　　　分</t>
  </si>
  <si>
    <t>資　本　支　出　部　分</t>
  </si>
  <si>
    <t>營　　　　業　　　　總　　　　支　　　　出　　　　部　　　　分　　　</t>
  </si>
  <si>
    <t>營　　　業　　　總　　　支　　　出　　　部　　　分　</t>
  </si>
  <si>
    <t>營　　　　業　　　　總　　　　支　　　　出　　　　部　　　　分　</t>
  </si>
  <si>
    <t>所　得　稅</t>
  </si>
  <si>
    <t>消　費　與
行　為　稅</t>
  </si>
  <si>
    <t>特　別
稅　課</t>
  </si>
  <si>
    <t>小　　計</t>
  </si>
  <si>
    <t>規　費</t>
  </si>
  <si>
    <t>消費與
行為稅</t>
  </si>
  <si>
    <t>特別
稅課</t>
  </si>
  <si>
    <t>小　計</t>
  </si>
  <si>
    <t>規費</t>
  </si>
  <si>
    <t>所得稅</t>
  </si>
  <si>
    <t>土　地　稅</t>
  </si>
  <si>
    <t>契　稅</t>
  </si>
  <si>
    <t>房　屋　稅</t>
  </si>
  <si>
    <t>土地稅</t>
  </si>
  <si>
    <t>契稅</t>
  </si>
  <si>
    <t>房屋稅</t>
  </si>
  <si>
    <t>總　　計</t>
  </si>
  <si>
    <t>行政院主管</t>
  </si>
  <si>
    <t/>
  </si>
  <si>
    <t>中央銀行</t>
  </si>
  <si>
    <t>經濟部主管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</si>
  <si>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</si>
  <si>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</si>
  <si>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</si>
  <si>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</si>
  <si>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</si>
  <si>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t>財政部主管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</si>
  <si>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</si>
  <si>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</si>
  <si>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</si>
  <si>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</si>
  <si>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</si>
  <si>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</si>
  <si>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中華郵政股份有限公司</t>
  </si>
  <si>
    <t>交通部臺灣鐵路管理局</t>
  </si>
  <si>
    <t>臺灣港務股份有限公司</t>
  </si>
  <si>
    <t>桃園國際機場股份有限公司</t>
  </si>
  <si>
    <t>勞工委員會主管</t>
  </si>
  <si>
    <t>勞工保險局</t>
  </si>
  <si>
    <t>金融監督管理委員會主管</t>
  </si>
  <si>
    <t>中央存款保險股份有限公司</t>
  </si>
  <si>
    <t>　　總計</t>
  </si>
  <si>
    <t>案</t>
  </si>
  <si>
    <r>
      <t>註：本表未包括代徵營業稅</t>
    </r>
    <r>
      <rPr>
        <sz val="14"/>
        <rFont val="新細明體"/>
        <family val="1"/>
      </rPr>
      <t>54</t>
    </r>
    <r>
      <rPr>
        <sz val="14"/>
        <rFont val="新細明體"/>
        <family val="1"/>
      </rPr>
      <t>,</t>
    </r>
    <r>
      <rPr>
        <sz val="14"/>
        <rFont val="新細明體"/>
        <family val="1"/>
      </rPr>
      <t>385</t>
    </r>
    <r>
      <rPr>
        <sz val="14"/>
        <rFont val="新細明體"/>
        <family val="1"/>
      </rPr>
      <t>,</t>
    </r>
    <r>
      <rPr>
        <sz val="14"/>
        <rFont val="新細明體"/>
        <family val="1"/>
      </rPr>
      <t>367</t>
    </r>
    <r>
      <rPr>
        <sz val="14"/>
        <rFont val="新細明體"/>
        <family val="1"/>
      </rPr>
      <t>千元(其中台灣糖業股份有限公司1,482,002千元、台灣中油股份有限公司</t>
    </r>
    <r>
      <rPr>
        <sz val="14"/>
        <rFont val="新細明體"/>
        <family val="1"/>
      </rPr>
      <t>46,644,840千元、</t>
    </r>
    <r>
      <rPr>
        <sz val="14"/>
        <rFont val="新細明體"/>
        <family val="1"/>
      </rPr>
      <t xml:space="preserve">台灣電力股份
</t>
    </r>
    <r>
      <rPr>
        <sz val="14"/>
        <rFont val="新細明體"/>
        <family val="1"/>
      </rPr>
      <t xml:space="preserve">        有限</t>
    </r>
    <r>
      <rPr>
        <sz val="14"/>
        <rFont val="新細明體"/>
        <family val="1"/>
      </rPr>
      <t>公司2,646,878千元、漢翔航空工業股份有限公司</t>
    </r>
    <r>
      <rPr>
        <sz val="14"/>
        <rFont val="新細明體"/>
        <family val="1"/>
      </rPr>
      <t>172,256</t>
    </r>
    <r>
      <rPr>
        <sz val="14"/>
        <rFont val="新細明體"/>
        <family val="1"/>
      </rPr>
      <t>千元、台灣自來水股份有限公司</t>
    </r>
    <r>
      <rPr>
        <sz val="14"/>
        <rFont val="新細明體"/>
        <family val="1"/>
      </rPr>
      <t>414,078</t>
    </r>
    <r>
      <rPr>
        <sz val="14"/>
        <rFont val="新細明體"/>
        <family val="1"/>
      </rPr>
      <t>千元、財政部印刷廠</t>
    </r>
    <r>
      <rPr>
        <sz val="14"/>
        <rFont val="新細明體"/>
        <family val="1"/>
      </rPr>
      <t>19,979</t>
    </r>
    <r>
      <rPr>
        <sz val="14"/>
        <rFont val="新細明體"/>
        <family val="1"/>
      </rPr>
      <t xml:space="preserve">千元、
</t>
    </r>
    <r>
      <rPr>
        <sz val="14"/>
        <rFont val="新細明體"/>
        <family val="1"/>
      </rPr>
      <t xml:space="preserve">        </t>
    </r>
    <r>
      <rPr>
        <sz val="14"/>
        <rFont val="新細明體"/>
        <family val="1"/>
      </rPr>
      <t>臺灣菸酒股份有限公司</t>
    </r>
    <r>
      <rPr>
        <sz val="14"/>
        <rFont val="新細明體"/>
        <family val="1"/>
      </rPr>
      <t>2,921,829</t>
    </r>
    <r>
      <rPr>
        <sz val="14"/>
        <rFont val="新細明體"/>
        <family val="1"/>
      </rPr>
      <t>千元、中華郵政股份有限公司</t>
    </r>
    <r>
      <rPr>
        <sz val="14"/>
        <rFont val="新細明體"/>
        <family val="1"/>
      </rPr>
      <t>83,505</t>
    </r>
    <r>
      <rPr>
        <sz val="14"/>
        <rFont val="新細明體"/>
        <family val="1"/>
      </rPr>
      <t>千元</t>
    </r>
    <r>
      <rPr>
        <sz val="14"/>
        <rFont val="新細明體"/>
        <family val="1"/>
      </rPr>
      <t>)</t>
    </r>
    <r>
      <rPr>
        <sz val="14"/>
        <rFont val="新細明體"/>
        <family val="1"/>
      </rPr>
      <t>及所得稅利益</t>
    </r>
    <r>
      <rPr>
        <sz val="14"/>
        <rFont val="新細明體"/>
        <family val="1"/>
      </rPr>
      <t>593,710</t>
    </r>
    <r>
      <rPr>
        <sz val="14"/>
        <rFont val="新細明體"/>
        <family val="1"/>
      </rPr>
      <t>千元</t>
    </r>
    <r>
      <rPr>
        <sz val="14"/>
        <rFont val="新細明體"/>
        <family val="1"/>
      </rPr>
      <t>(</t>
    </r>
    <r>
      <rPr>
        <sz val="14"/>
        <rFont val="新細明體"/>
        <family val="1"/>
      </rPr>
      <t>台灣糖業股份有限公司</t>
    </r>
    <r>
      <rPr>
        <sz val="14"/>
        <rFont val="新細明體"/>
        <family val="1"/>
      </rPr>
      <t>5,421</t>
    </r>
    <r>
      <rPr>
        <sz val="14"/>
        <rFont val="新細明體"/>
        <family val="1"/>
      </rPr>
      <t xml:space="preserve">千元、
</t>
    </r>
    <r>
      <rPr>
        <sz val="14"/>
        <rFont val="新細明體"/>
        <family val="1"/>
      </rPr>
      <t xml:space="preserve">        </t>
    </r>
    <r>
      <rPr>
        <sz val="14"/>
        <rFont val="新細明體"/>
        <family val="1"/>
      </rPr>
      <t>台灣電力股份有限公司</t>
    </r>
    <r>
      <rPr>
        <sz val="14"/>
        <rFont val="新細明體"/>
        <family val="1"/>
      </rPr>
      <t>572,163</t>
    </r>
    <r>
      <rPr>
        <sz val="14"/>
        <rFont val="新細明體"/>
        <family val="1"/>
      </rPr>
      <t>千元、台灣自來水股份有限公司</t>
    </r>
    <r>
      <rPr>
        <sz val="14"/>
        <rFont val="新細明體"/>
        <family val="1"/>
      </rPr>
      <t>16,126</t>
    </r>
    <r>
      <rPr>
        <sz val="14"/>
        <rFont val="新細明體"/>
        <family val="1"/>
      </rPr>
      <t>千元</t>
    </r>
    <r>
      <rPr>
        <sz val="14"/>
        <rFont val="新細明體"/>
        <family val="1"/>
      </rPr>
      <t>)</t>
    </r>
    <r>
      <rPr>
        <sz val="14"/>
        <rFont val="新細明體"/>
        <family val="1"/>
      </rPr>
      <t>。</t>
    </r>
    <r>
      <rPr>
        <sz val="14"/>
        <rFont val="新細明體"/>
        <family val="1"/>
      </rPr>
      <t xml:space="preserve">       </t>
    </r>
    <r>
      <rPr>
        <sz val="14"/>
        <rFont val="新細明體"/>
        <family val="1"/>
      </rPr>
      <t xml:space="preserve">
</t>
    </r>
    <r>
      <rPr>
        <sz val="14"/>
        <rFont val="新細明體"/>
        <family val="1"/>
      </rPr>
      <t xml:space="preserve">        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</si>
</sst>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_-* &quot;-&quot;??_-;_-@_-"/>
    <numFmt numFmtId="177" formatCode="#,##0_-;\-#,##0_-;_-* &quot; &quot;??_-;_-@_-"/>
    <numFmt numFmtId="178" formatCode="#,##0.00_ "/>
    <numFmt numFmtId="179" formatCode="#,##0_ "/>
    <numFmt numFmtId="180" formatCode="_-#,##0_-;\-#,##0_-;_-\ &quot;&quot;_-"/>
    <numFmt numFmtId="181" formatCode="_-* #,##0_-;\-* #,##0_-;_-* &quot;&quot;_-;_-@_-"/>
  </numFmts>
  <fonts count="22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6"/>
      <name val="細明體"/>
      <family val="3"/>
    </font>
    <font>
      <sz val="12"/>
      <name val="Helv"/>
      <family val="2"/>
    </font>
    <font>
      <sz val="14"/>
      <name val="細明體"/>
      <family val="3"/>
    </font>
    <font>
      <b/>
      <sz val="32"/>
      <name val="新細明體"/>
      <family val="1"/>
    </font>
    <font>
      <b/>
      <sz val="36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4"/>
      <name val="細明體"/>
      <family val="3"/>
    </font>
    <font>
      <sz val="12"/>
      <name val="Times New Roman"/>
      <family val="1"/>
    </font>
    <font>
      <b/>
      <sz val="12"/>
      <name val="Helv"/>
      <family val="2"/>
    </font>
    <font>
      <sz val="14"/>
      <name val="華康中黑體"/>
      <family val="3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Helv"/>
      <family val="2"/>
    </font>
    <font>
      <sz val="8"/>
      <name val="Helv"/>
      <family val="2"/>
    </font>
    <font>
      <b/>
      <sz val="12"/>
      <name val="Times New Roman"/>
      <family val="1"/>
    </font>
    <font>
      <sz val="9"/>
      <name val="細明體"/>
      <family val="3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8"/>
      </right>
      <top style="medium"/>
      <bottom>
        <color indexed="63"/>
      </bottom>
    </border>
    <border>
      <left>
        <color indexed="8"/>
      </left>
      <right>
        <color indexed="8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180" fontId="4" fillId="0" borderId="0" xfId="0" applyNumberFormat="1" applyFont="1" applyAlignment="1" applyProtection="1">
      <alignment horizontal="left"/>
      <protection/>
    </xf>
    <xf numFmtId="180" fontId="5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180" fontId="2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"/>
      <protection/>
    </xf>
    <xf numFmtId="180" fontId="6" fillId="0" borderId="0" xfId="0" applyNumberFormat="1" applyFont="1" applyAlignment="1" applyProtection="1">
      <alignment horizontal="right"/>
      <protection/>
    </xf>
    <xf numFmtId="180" fontId="4" fillId="0" borderId="0" xfId="0" applyNumberFormat="1" applyFont="1" applyAlignment="1" applyProtection="1">
      <alignment horizontal="right"/>
      <protection/>
    </xf>
    <xf numFmtId="180" fontId="9" fillId="0" borderId="0" xfId="0" applyNumberFormat="1" applyFont="1" applyBorder="1" applyAlignment="1" applyProtection="1">
      <alignment horizontal="left"/>
      <protection/>
    </xf>
    <xf numFmtId="180" fontId="9" fillId="0" borderId="0" xfId="0" applyNumberFormat="1" applyFont="1" applyAlignment="1" applyProtection="1">
      <alignment/>
      <protection/>
    </xf>
    <xf numFmtId="180" fontId="9" fillId="0" borderId="0" xfId="0" applyNumberFormat="1" applyFont="1" applyAlignment="1" applyProtection="1">
      <alignment/>
      <protection/>
    </xf>
    <xf numFmtId="180" fontId="9" fillId="0" borderId="1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Alignment="1" applyProtection="1">
      <alignment horizontal="center"/>
      <protection/>
    </xf>
    <xf numFmtId="180" fontId="9" fillId="0" borderId="0" xfId="0" applyNumberFormat="1" applyFont="1" applyAlignment="1" applyProtection="1">
      <alignment horizontal="left" vertical="top"/>
      <protection/>
    </xf>
    <xf numFmtId="180" fontId="9" fillId="0" borderId="0" xfId="0" applyNumberFormat="1" applyFont="1" applyAlignment="1" applyProtection="1">
      <alignment horizontal="right" vertical="top"/>
      <protection/>
    </xf>
    <xf numFmtId="180" fontId="10" fillId="0" borderId="2" xfId="0" applyNumberFormat="1" applyFont="1" applyBorder="1" applyAlignment="1" applyProtection="1">
      <alignment horizontal="center" vertical="center"/>
      <protection/>
    </xf>
    <xf numFmtId="180" fontId="10" fillId="0" borderId="3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Alignment="1" applyProtection="1">
      <alignment horizontal="center" vertical="center"/>
      <protection/>
    </xf>
    <xf numFmtId="180" fontId="10" fillId="0" borderId="4" xfId="0" applyNumberFormat="1" applyFont="1" applyBorder="1" applyAlignment="1" applyProtection="1">
      <alignment horizontal="center" vertical="center" wrapText="1"/>
      <protection/>
    </xf>
    <xf numFmtId="180" fontId="10" fillId="0" borderId="5" xfId="0" applyNumberFormat="1" applyFont="1" applyBorder="1" applyAlignment="1" applyProtection="1">
      <alignment horizontal="center" vertical="center" wrapText="1"/>
      <protection/>
    </xf>
    <xf numFmtId="180" fontId="10" fillId="0" borderId="4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Alignment="1">
      <alignment vertical="center"/>
    </xf>
    <xf numFmtId="180" fontId="9" fillId="0" borderId="0" xfId="0" applyNumberFormat="1" applyFont="1" applyAlignment="1" applyProtection="1">
      <alignment horizontal="center" vertical="center"/>
      <protection/>
    </xf>
    <xf numFmtId="180" fontId="12" fillId="0" borderId="0" xfId="0" applyNumberFormat="1" applyFont="1" applyAlignment="1" applyProtection="1">
      <alignment horizontal="right" vertical="center"/>
      <protection/>
    </xf>
    <xf numFmtId="180" fontId="13" fillId="0" borderId="0" xfId="0" applyNumberFormat="1" applyFont="1" applyAlignment="1" applyProtection="1">
      <alignment vertical="center"/>
      <protection/>
    </xf>
    <xf numFmtId="180" fontId="5" fillId="0" borderId="0" xfId="0" applyNumberFormat="1" applyFont="1" applyAlignment="1">
      <alignment vertical="center"/>
    </xf>
    <xf numFmtId="180" fontId="5" fillId="0" borderId="0" xfId="0" applyNumberFormat="1" applyFont="1" applyFill="1" applyAlignment="1">
      <alignment vertical="center"/>
    </xf>
    <xf numFmtId="180" fontId="5" fillId="0" borderId="0" xfId="0" applyNumberFormat="1" applyFont="1" applyAlignment="1" applyProtection="1">
      <alignment vertical="center"/>
      <protection/>
    </xf>
    <xf numFmtId="180" fontId="14" fillId="0" borderId="1" xfId="0" applyNumberFormat="1" applyFont="1" applyBorder="1" applyAlignment="1" applyProtection="1">
      <alignment horizontal="left" vertical="center"/>
      <protection/>
    </xf>
    <xf numFmtId="180" fontId="15" fillId="0" borderId="1" xfId="0" applyNumberFormat="1" applyFont="1" applyBorder="1" applyAlignment="1" applyProtection="1">
      <alignment vertical="center"/>
      <protection/>
    </xf>
    <xf numFmtId="180" fontId="16" fillId="0" borderId="0" xfId="0" applyNumberFormat="1" applyFont="1" applyAlignment="1" applyProtection="1">
      <alignment horizontal="left" vertical="center"/>
      <protection/>
    </xf>
    <xf numFmtId="180" fontId="5" fillId="0" borderId="0" xfId="0" applyNumberFormat="1" applyFont="1" applyAlignment="1" applyProtection="1">
      <alignment vertical="center"/>
      <protection locked="0"/>
    </xf>
    <xf numFmtId="180" fontId="5" fillId="0" borderId="0" xfId="0" applyNumberFormat="1" applyFont="1" applyAlignment="1">
      <alignment horizontal="center" vertical="center"/>
    </xf>
    <xf numFmtId="180" fontId="6" fillId="0" borderId="0" xfId="0" applyNumberFormat="1" applyFont="1" applyAlignment="1" applyProtection="1">
      <alignment horizontal="left"/>
      <protection/>
    </xf>
    <xf numFmtId="180" fontId="5" fillId="0" borderId="0" xfId="0" applyNumberFormat="1" applyFont="1" applyAlignment="1" applyProtection="1">
      <alignment/>
      <protection locked="0"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>
      <alignment horizontal="center"/>
    </xf>
    <xf numFmtId="180" fontId="17" fillId="0" borderId="0" xfId="0" applyNumberFormat="1" applyFont="1" applyAlignment="1" applyProtection="1">
      <alignment/>
      <protection/>
    </xf>
    <xf numFmtId="180" fontId="18" fillId="0" borderId="0" xfId="0" applyNumberFormat="1" applyFont="1" applyAlignment="1" applyProtection="1">
      <alignment/>
      <protection/>
    </xf>
    <xf numFmtId="180" fontId="9" fillId="0" borderId="0" xfId="0" applyNumberFormat="1" applyFont="1" applyAlignment="1" applyProtection="1">
      <alignment horizontal="left" vertical="center"/>
      <protection/>
    </xf>
    <xf numFmtId="180" fontId="9" fillId="0" borderId="0" xfId="0" applyFont="1" applyAlignment="1">
      <alignment vertical="center"/>
    </xf>
    <xf numFmtId="180" fontId="9" fillId="0" borderId="0" xfId="0" applyFont="1" applyAlignment="1">
      <alignment horizontal="center" vertical="center"/>
    </xf>
    <xf numFmtId="180" fontId="9" fillId="0" borderId="6" xfId="0" applyFont="1" applyBorder="1" applyAlignment="1">
      <alignment horizontal="left" vertical="center" wrapText="1"/>
    </xf>
    <xf numFmtId="180" fontId="6" fillId="0" borderId="0" xfId="0" applyNumberFormat="1" applyFont="1" applyBorder="1" applyAlignment="1" applyProtection="1">
      <alignment horizontal="left" vertical="center"/>
      <protection/>
    </xf>
    <xf numFmtId="180" fontId="6" fillId="0" borderId="0" xfId="0" applyNumberFormat="1" applyFont="1" applyBorder="1" applyAlignment="1" applyProtection="1">
      <alignment vertical="center" wrapText="1"/>
      <protection/>
    </xf>
    <xf numFmtId="180" fontId="6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 vertical="center"/>
      <protection/>
    </xf>
    <xf numFmtId="180" fontId="20" fillId="0" borderId="0" xfId="0" applyNumberFormat="1" applyFont="1" applyAlignment="1" applyProtection="1">
      <alignment/>
      <protection/>
    </xf>
    <xf numFmtId="4" fontId="21" fillId="0" borderId="0" xfId="0" applyNumberFormat="1" applyFont="1" applyAlignment="1" applyProtection="1">
      <alignment horizontal="right" vertical="top"/>
      <protection locked="0"/>
    </xf>
    <xf numFmtId="180" fontId="10" fillId="0" borderId="7" xfId="0" applyNumberFormat="1" applyFont="1" applyBorder="1" applyAlignment="1" applyProtection="1">
      <alignment horizontal="center" vertical="center"/>
      <protection/>
    </xf>
    <xf numFmtId="180" fontId="10" fillId="0" borderId="8" xfId="0" applyNumberFormat="1" applyFont="1" applyBorder="1" applyAlignment="1" applyProtection="1">
      <alignment horizontal="center" vertical="center"/>
      <protection/>
    </xf>
    <xf numFmtId="180" fontId="10" fillId="0" borderId="9" xfId="0" applyNumberFormat="1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horizontal="center" vertical="center"/>
      <protection/>
    </xf>
    <xf numFmtId="180" fontId="10" fillId="0" borderId="11" xfId="0" applyNumberFormat="1" applyFont="1" applyBorder="1" applyAlignment="1" applyProtection="1">
      <alignment horizontal="center" vertical="center"/>
      <protection/>
    </xf>
    <xf numFmtId="180" fontId="10" fillId="0" borderId="12" xfId="0" applyNumberFormat="1" applyFont="1" applyBorder="1" applyAlignment="1" applyProtection="1">
      <alignment horizontal="center" vertical="center"/>
      <protection/>
    </xf>
    <xf numFmtId="180" fontId="10" fillId="0" borderId="13" xfId="0" applyNumberFormat="1" applyFont="1" applyBorder="1" applyAlignment="1" applyProtection="1">
      <alignment horizontal="center" vertical="center"/>
      <protection/>
    </xf>
    <xf numFmtId="180" fontId="10" fillId="0" borderId="14" xfId="0" applyNumberFormat="1" applyFont="1" applyBorder="1" applyAlignment="1" applyProtection="1">
      <alignment horizontal="center" vertical="center"/>
      <protection/>
    </xf>
    <xf numFmtId="180" fontId="10" fillId="0" borderId="15" xfId="0" applyNumberFormat="1" applyFont="1" applyBorder="1" applyAlignment="1" applyProtection="1">
      <alignment horizontal="center" vertical="center"/>
      <protection/>
    </xf>
    <xf numFmtId="180" fontId="10" fillId="0" borderId="16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Alignment="1" applyProtection="1">
      <alignment horizontal="left" vertical="center"/>
      <protection/>
    </xf>
    <xf numFmtId="180" fontId="8" fillId="0" borderId="0" xfId="0" applyNumberFormat="1" applyFont="1" applyAlignment="1" applyProtection="1">
      <alignment horizontal="right"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0" fontId="0" fillId="0" borderId="3" xfId="0" applyNumberFormat="1" applyFont="1" applyBorder="1" applyAlignment="1" applyProtection="1">
      <alignment horizontal="center" vertical="center"/>
      <protection/>
    </xf>
    <xf numFmtId="180" fontId="0" fillId="0" borderId="2" xfId="0" applyNumberFormat="1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 applyProtection="1">
      <alignment horizontal="center" vertical="center"/>
      <protection/>
    </xf>
    <xf numFmtId="180" fontId="0" fillId="0" borderId="8" xfId="0" applyNumberFormat="1" applyFont="1" applyBorder="1" applyAlignment="1" applyProtection="1">
      <alignment horizontal="center" vertical="center"/>
      <protection/>
    </xf>
    <xf numFmtId="180" fontId="0" fillId="0" borderId="7" xfId="0" applyNumberFormat="1" applyFont="1" applyBorder="1" applyAlignment="1" applyProtection="1">
      <alignment horizontal="center" vertical="center"/>
      <protection/>
    </xf>
    <xf numFmtId="180" fontId="10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right" vertical="center"/>
    </xf>
    <xf numFmtId="180" fontId="19" fillId="0" borderId="0" xfId="0" applyFont="1" applyAlignment="1">
      <alignment horizontal="right" vertical="center"/>
    </xf>
    <xf numFmtId="0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3" fontId="19" fillId="0" borderId="0" xfId="0" applyFont="1" applyAlignment="1">
      <alignment horizontal="right" vertical="center"/>
    </xf>
    <xf numFmtId="180" fontId="9" fillId="0" borderId="0" xfId="0" applyFont="1" applyAlignment="1">
      <alignment horizontal="distributed" vertical="center"/>
    </xf>
    <xf numFmtId="3" fontId="12" fillId="0" borderId="0" xfId="0" applyNumberFormat="1" applyFont="1" applyAlignment="1">
      <alignment horizontal="right" vertical="center"/>
    </xf>
    <xf numFmtId="180" fontId="12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80" fontId="12" fillId="0" borderId="0" xfId="0" applyFont="1" applyAlignment="1">
      <alignment horizontal="right" vertical="center"/>
    </xf>
    <xf numFmtId="180" fontId="12" fillId="0" borderId="0" xfId="0" applyNumberFormat="1" applyFont="1" applyAlignment="1">
      <alignment horizontal="right" vertical="center"/>
    </xf>
    <xf numFmtId="3" fontId="12" fillId="0" borderId="0" xfId="0" applyFont="1" applyAlignment="1">
      <alignment horizontal="right" vertical="center"/>
    </xf>
    <xf numFmtId="180" fontId="9" fillId="0" borderId="0" xfId="0" applyFont="1" applyAlignment="1">
      <alignment horizontal="distributed" vertical="center" wrapText="1"/>
    </xf>
    <xf numFmtId="3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80" fontId="19" fillId="0" borderId="0" xfId="0" applyFont="1" applyAlignment="1">
      <alignment horizontal="right" vertical="center"/>
    </xf>
    <xf numFmtId="0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3" fontId="19" fillId="0" borderId="0" xfId="0" applyFont="1" applyAlignment="1">
      <alignment horizontal="right" vertical="center"/>
    </xf>
    <xf numFmtId="181" fontId="19" fillId="0" borderId="0" xfId="0" applyFont="1" applyAlignment="1">
      <alignment horizontal="right" vertical="center"/>
    </xf>
    <xf numFmtId="180" fontId="9" fillId="0" borderId="17" xfId="0" applyFont="1" applyBorder="1" applyAlignment="1">
      <alignment horizontal="left" vertical="center" wrapText="1"/>
    </xf>
    <xf numFmtId="180" fontId="9" fillId="0" borderId="18" xfId="0" applyFont="1" applyBorder="1" applyAlignment="1">
      <alignment horizontal="left" vertical="center" wrapText="1"/>
    </xf>
    <xf numFmtId="0" fontId="0" fillId="0" borderId="6" xfId="0" applyFont="1" applyBorder="1" applyAlignment="1">
      <alignment vertical="center" wrapText="1"/>
    </xf>
    <xf numFmtId="180" fontId="0" fillId="0" borderId="0" xfId="0" applyNumberFormat="1" applyFont="1" applyAlignment="1" applyProtection="1">
      <alignment vertical="center"/>
      <protection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Alignment="1" applyProtection="1">
      <alignment vertical="center"/>
      <protection locked="0"/>
    </xf>
    <xf numFmtId="180" fontId="0" fillId="0" borderId="0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2"/>
  <sheetViews>
    <sheetView tabSelected="1" view="pageBreakPreview" zoomScale="75" zoomScaleSheetLayoutView="75" workbookViewId="0" topLeftCell="A1">
      <selection activeCell="A2" sqref="A2:J2"/>
    </sheetView>
  </sheetViews>
  <sheetFormatPr defaultColWidth="9.00390625" defaultRowHeight="15.75" customHeight="1"/>
  <cols>
    <col min="1" max="1" width="40.75390625" style="40" bestFit="1" customWidth="1"/>
    <col min="2" max="2" width="15.50390625" style="36" bestFit="1" customWidth="1"/>
    <col min="3" max="3" width="16.00390625" style="36" bestFit="1" customWidth="1"/>
    <col min="4" max="4" width="13.25390625" style="36" bestFit="1" customWidth="1"/>
    <col min="5" max="5" width="15.875" style="36" bestFit="1" customWidth="1"/>
    <col min="6" max="6" width="15.00390625" style="37" bestFit="1" customWidth="1"/>
    <col min="7" max="7" width="10.875" style="36" bestFit="1" customWidth="1"/>
    <col min="8" max="8" width="7.375" style="36" bestFit="1" customWidth="1"/>
    <col min="9" max="9" width="11.875" style="36" bestFit="1" customWidth="1"/>
    <col min="10" max="11" width="10.50390625" style="36" bestFit="1" customWidth="1"/>
    <col min="12" max="12" width="13.875" style="36" bestFit="1" customWidth="1"/>
    <col min="13" max="13" width="12.25390625" style="36" bestFit="1" customWidth="1"/>
    <col min="14" max="14" width="14.25390625" style="36" bestFit="1" customWidth="1"/>
    <col min="15" max="15" width="13.25390625" style="36" bestFit="1" customWidth="1"/>
    <col min="16" max="16" width="12.125" style="36" bestFit="1" customWidth="1"/>
    <col min="17" max="17" width="13.625" style="38" bestFit="1" customWidth="1"/>
    <col min="18" max="18" width="12.375" style="36" bestFit="1" customWidth="1"/>
    <col min="19" max="19" width="10.00390625" style="36" bestFit="1" customWidth="1"/>
    <col min="20" max="20" width="5.875" style="36" bestFit="1" customWidth="1"/>
    <col min="21" max="21" width="9.75390625" style="36" bestFit="1" customWidth="1"/>
    <col min="22" max="22" width="10.75390625" style="36" bestFit="1" customWidth="1"/>
    <col min="23" max="23" width="7.00390625" style="36" bestFit="1" customWidth="1"/>
    <col min="24" max="24" width="10.125" style="36" bestFit="1" customWidth="1"/>
    <col min="25" max="25" width="10.625" style="36" bestFit="1" customWidth="1"/>
    <col min="26" max="26" width="40.75390625" style="2" bestFit="1" customWidth="1"/>
    <col min="27" max="27" width="18.50390625" style="36" bestFit="1" customWidth="1"/>
    <col min="28" max="28" width="16.50390625" style="36" bestFit="1" customWidth="1"/>
    <col min="29" max="29" width="16.375" style="36" bestFit="1" customWidth="1"/>
    <col min="30" max="30" width="14.375" style="36" bestFit="1" customWidth="1"/>
    <col min="31" max="31" width="14.25390625" style="36" bestFit="1" customWidth="1"/>
    <col min="32" max="32" width="18.125" style="36" bestFit="1" customWidth="1"/>
    <col min="33" max="33" width="17.875" style="36" bestFit="1" customWidth="1"/>
    <col min="34" max="34" width="22.125" style="36" bestFit="1" customWidth="1"/>
    <col min="35" max="35" width="20.125" style="36" bestFit="1" customWidth="1"/>
    <col min="36" max="36" width="18.375" style="36" bestFit="1" customWidth="1"/>
    <col min="37" max="37" width="19.375" style="36" bestFit="1" customWidth="1"/>
    <col min="38" max="38" width="18.875" style="36" bestFit="1" customWidth="1"/>
    <col min="39" max="39" width="18.50390625" style="36" bestFit="1" customWidth="1"/>
    <col min="40" max="40" width="19.625" style="36" bestFit="1" customWidth="1"/>
    <col min="41" max="41" width="18.00390625" style="36" bestFit="1" customWidth="1"/>
    <col min="42" max="42" width="40.625" style="40" bestFit="1" customWidth="1"/>
    <col min="43" max="43" width="15.375" style="36" bestFit="1" customWidth="1"/>
    <col min="44" max="44" width="15.875" style="36" bestFit="1" customWidth="1"/>
    <col min="45" max="45" width="12.875" style="36" bestFit="1" customWidth="1"/>
    <col min="46" max="46" width="16.375" style="36" bestFit="1" customWidth="1"/>
    <col min="47" max="47" width="14.875" style="37" bestFit="1" customWidth="1"/>
    <col min="48" max="48" width="10.75390625" style="36" bestFit="1" customWidth="1"/>
    <col min="49" max="49" width="7.25390625" style="36" bestFit="1" customWidth="1"/>
    <col min="50" max="50" width="11.75390625" style="36" bestFit="1" customWidth="1"/>
    <col min="51" max="51" width="10.375" style="36" bestFit="1" customWidth="1"/>
    <col min="52" max="52" width="11.625" style="36" bestFit="1" customWidth="1"/>
    <col min="53" max="53" width="13.75390625" style="36" bestFit="1" customWidth="1"/>
    <col min="54" max="54" width="12.125" style="36" bestFit="1" customWidth="1"/>
    <col min="55" max="55" width="14.125" style="36" bestFit="1" customWidth="1"/>
    <col min="56" max="56" width="13.125" style="36" bestFit="1" customWidth="1"/>
    <col min="57" max="57" width="12.00390625" style="36" bestFit="1" customWidth="1"/>
    <col min="58" max="58" width="15.375" style="38" bestFit="1" customWidth="1"/>
    <col min="59" max="59" width="12.375" style="36" bestFit="1" customWidth="1"/>
    <col min="60" max="60" width="10.00390625" style="36" bestFit="1" customWidth="1"/>
    <col min="61" max="61" width="5.875" style="36" bestFit="1" customWidth="1"/>
    <col min="62" max="62" width="9.75390625" style="36" bestFit="1" customWidth="1"/>
    <col min="63" max="63" width="10.75390625" style="36" bestFit="1" customWidth="1"/>
    <col min="64" max="64" width="7.00390625" style="36" bestFit="1" customWidth="1"/>
    <col min="65" max="65" width="11.00390625" style="36" bestFit="1" customWidth="1"/>
    <col min="66" max="66" width="10.625" style="36" bestFit="1" customWidth="1"/>
    <col min="67" max="67" width="40.625" style="2" bestFit="1" customWidth="1"/>
    <col min="68" max="68" width="18.50390625" style="36" bestFit="1" customWidth="1"/>
    <col min="69" max="69" width="16.50390625" style="36" bestFit="1" customWidth="1"/>
    <col min="70" max="70" width="16.375" style="36" bestFit="1" customWidth="1"/>
    <col min="71" max="71" width="14.375" style="36" bestFit="1" customWidth="1"/>
    <col min="72" max="72" width="14.25390625" style="36" bestFit="1" customWidth="1"/>
    <col min="73" max="73" width="18.125" style="36" bestFit="1" customWidth="1"/>
    <col min="74" max="74" width="17.875" style="36" bestFit="1" customWidth="1"/>
    <col min="75" max="75" width="22.125" style="36" bestFit="1" customWidth="1"/>
    <col min="76" max="76" width="20.125" style="36" bestFit="1" customWidth="1"/>
    <col min="77" max="77" width="18.375" style="36" bestFit="1" customWidth="1"/>
    <col min="78" max="78" width="19.375" style="36" bestFit="1" customWidth="1"/>
    <col min="79" max="79" width="18.875" style="36" bestFit="1" customWidth="1"/>
    <col min="80" max="80" width="18.50390625" style="36" bestFit="1" customWidth="1"/>
    <col min="81" max="81" width="19.625" style="36" bestFit="1" customWidth="1"/>
    <col min="82" max="82" width="18.00390625" style="36" bestFit="1" customWidth="1"/>
    <col min="83" max="16384" width="13.25390625" style="36" bestFit="1" customWidth="1"/>
  </cols>
  <sheetData>
    <row r="1" spans="1:82" s="2" customFormat="1" ht="9" customHeight="1">
      <c r="A1" s="1"/>
      <c r="F1" s="3"/>
      <c r="L1" s="4"/>
      <c r="Q1" s="5"/>
      <c r="S1" s="1"/>
      <c r="T1" s="6"/>
      <c r="Y1" s="7"/>
      <c r="Z1" s="1"/>
      <c r="AO1" s="7"/>
      <c r="AP1" s="1"/>
      <c r="AU1" s="3"/>
      <c r="AZ1" s="4"/>
      <c r="BA1" s="4"/>
      <c r="BF1" s="5"/>
      <c r="BH1" s="1"/>
      <c r="BI1" s="6"/>
      <c r="BN1" s="7"/>
      <c r="BO1" s="1"/>
      <c r="CD1" s="7"/>
    </row>
    <row r="2" spans="1:82" s="2" customFormat="1" ht="51" customHeight="1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5"/>
      <c r="L2" s="61" t="s">
        <v>1</v>
      </c>
      <c r="M2" s="61"/>
      <c r="N2" s="61"/>
      <c r="O2" s="61"/>
      <c r="P2" s="61"/>
      <c r="Q2" s="61"/>
      <c r="S2" s="1"/>
      <c r="T2" s="6"/>
      <c r="Y2" s="7"/>
      <c r="Z2" s="62" t="s">
        <v>0</v>
      </c>
      <c r="AA2" s="64"/>
      <c r="AB2" s="64"/>
      <c r="AC2" s="64"/>
      <c r="AD2" s="64"/>
      <c r="AE2" s="64"/>
      <c r="AF2" s="64"/>
      <c r="AG2" s="64"/>
      <c r="AH2" s="61" t="s">
        <v>2</v>
      </c>
      <c r="AI2" s="61"/>
      <c r="AJ2" s="61"/>
      <c r="AK2" s="61"/>
      <c r="AL2" s="61"/>
      <c r="AO2" s="7"/>
      <c r="AP2" s="63" t="s">
        <v>0</v>
      </c>
      <c r="AQ2" s="64"/>
      <c r="AR2" s="64"/>
      <c r="AS2" s="64"/>
      <c r="AT2" s="64"/>
      <c r="AU2" s="64"/>
      <c r="AV2" s="64"/>
      <c r="AW2" s="64"/>
      <c r="AX2" s="64"/>
      <c r="AY2" s="64"/>
      <c r="AZ2" s="61" t="s">
        <v>1</v>
      </c>
      <c r="BA2" s="61"/>
      <c r="BB2" s="61"/>
      <c r="BC2" s="61"/>
      <c r="BD2" s="61"/>
      <c r="BE2" s="61"/>
      <c r="BF2" s="61"/>
      <c r="BH2" s="1"/>
      <c r="BI2" s="6"/>
      <c r="BN2" s="7"/>
      <c r="BO2" s="1"/>
      <c r="BP2" s="62" t="s">
        <v>0</v>
      </c>
      <c r="BQ2" s="64"/>
      <c r="BR2" s="64"/>
      <c r="BS2" s="64"/>
      <c r="BT2" s="64"/>
      <c r="BU2" s="64"/>
      <c r="BV2" s="64"/>
      <c r="BW2" s="61" t="s">
        <v>2</v>
      </c>
      <c r="BX2" s="61"/>
      <c r="BY2" s="61"/>
      <c r="BZ2" s="61"/>
      <c r="CA2" s="61"/>
      <c r="CD2" s="7"/>
    </row>
    <row r="3" spans="1:82" s="9" customFormat="1" ht="23.25" customHeight="1">
      <c r="A3" s="8" t="s">
        <v>3</v>
      </c>
      <c r="F3" s="10"/>
      <c r="G3" s="11"/>
      <c r="N3" s="12"/>
      <c r="Q3" s="13"/>
      <c r="R3" s="14"/>
      <c r="Y3" s="15" t="s">
        <v>4</v>
      </c>
      <c r="Z3" s="15"/>
      <c r="AO3" s="15" t="s">
        <v>4</v>
      </c>
      <c r="AP3" s="8" t="s">
        <v>3</v>
      </c>
      <c r="AU3" s="10"/>
      <c r="AV3" s="11"/>
      <c r="BC3" s="12"/>
      <c r="BF3" s="13"/>
      <c r="BG3" s="14"/>
      <c r="BN3" s="15" t="s">
        <v>4</v>
      </c>
      <c r="BO3" s="15"/>
      <c r="CD3" s="15" t="s">
        <v>4</v>
      </c>
    </row>
    <row r="4" spans="1:82" s="18" customFormat="1" ht="21" customHeight="1">
      <c r="A4" s="58" t="s">
        <v>5</v>
      </c>
      <c r="B4" s="16"/>
      <c r="C4" s="66"/>
      <c r="D4" s="66"/>
      <c r="E4" s="66"/>
      <c r="F4" s="66"/>
      <c r="G4" s="17" t="s">
        <v>6</v>
      </c>
      <c r="H4" s="66"/>
      <c r="I4" s="66"/>
      <c r="J4" s="66"/>
      <c r="K4" s="67"/>
      <c r="L4" s="66"/>
      <c r="M4" s="66"/>
      <c r="N4" s="66"/>
      <c r="O4" s="17" t="s">
        <v>7</v>
      </c>
      <c r="P4" s="66"/>
      <c r="Q4" s="66"/>
      <c r="R4" s="66"/>
      <c r="S4" s="66"/>
      <c r="T4" s="66"/>
      <c r="U4" s="66"/>
      <c r="V4" s="17" t="s">
        <v>8</v>
      </c>
      <c r="W4" s="66"/>
      <c r="X4" s="66"/>
      <c r="Y4" s="66"/>
      <c r="Z4" s="58" t="s">
        <v>5</v>
      </c>
      <c r="AA4" s="66"/>
      <c r="AB4" s="66"/>
      <c r="AC4" s="66"/>
      <c r="AD4" s="17" t="s">
        <v>6</v>
      </c>
      <c r="AE4" s="66"/>
      <c r="AF4" s="66"/>
      <c r="AG4" s="66"/>
      <c r="AH4" s="66"/>
      <c r="AI4" s="17" t="s">
        <v>7</v>
      </c>
      <c r="AJ4" s="66"/>
      <c r="AK4" s="66"/>
      <c r="AL4" s="66"/>
      <c r="AM4" s="17" t="s">
        <v>8</v>
      </c>
      <c r="AN4" s="66"/>
      <c r="AO4" s="66"/>
      <c r="AP4" s="58" t="s">
        <v>5</v>
      </c>
      <c r="AQ4" s="16"/>
      <c r="AR4" s="66"/>
      <c r="AS4" s="17" t="s">
        <v>9</v>
      </c>
      <c r="AT4" s="66"/>
      <c r="AU4" s="66"/>
      <c r="AV4" s="17"/>
      <c r="AW4" s="17"/>
      <c r="AX4" s="17" t="s">
        <v>7</v>
      </c>
      <c r="AY4" s="17"/>
      <c r="AZ4" s="66"/>
      <c r="BA4" s="17"/>
      <c r="BB4" s="17"/>
      <c r="BC4" s="17" t="s">
        <v>61</v>
      </c>
      <c r="BD4" s="17"/>
      <c r="BE4" s="17"/>
      <c r="BF4" s="66"/>
      <c r="BG4" s="66"/>
      <c r="BH4" s="66"/>
      <c r="BI4" s="17" t="s">
        <v>8</v>
      </c>
      <c r="BJ4" s="66"/>
      <c r="BK4" s="17"/>
      <c r="BL4" s="66"/>
      <c r="BM4" s="66"/>
      <c r="BN4" s="66"/>
      <c r="BO4" s="58" t="s">
        <v>5</v>
      </c>
      <c r="BP4" s="66"/>
      <c r="BQ4" s="66"/>
      <c r="BR4" s="17" t="s">
        <v>9</v>
      </c>
      <c r="BS4" s="17"/>
      <c r="BT4" s="66"/>
      <c r="BU4" s="66"/>
      <c r="BV4" s="17" t="s">
        <v>7</v>
      </c>
      <c r="BW4" s="66"/>
      <c r="BX4" s="17"/>
      <c r="BY4" s="17" t="s">
        <v>61</v>
      </c>
      <c r="BZ4" s="17"/>
      <c r="CA4" s="66"/>
      <c r="CB4" s="17" t="s">
        <v>8</v>
      </c>
      <c r="CC4" s="66"/>
      <c r="CD4" s="66"/>
    </row>
    <row r="5" spans="1:82" s="18" customFormat="1" ht="24" customHeight="1">
      <c r="A5" s="59"/>
      <c r="B5" s="51" t="s">
        <v>10</v>
      </c>
      <c r="C5" s="52"/>
      <c r="D5" s="52"/>
      <c r="E5" s="52"/>
      <c r="F5" s="52"/>
      <c r="G5" s="52"/>
      <c r="H5" s="52"/>
      <c r="I5" s="52"/>
      <c r="J5" s="53"/>
      <c r="K5" s="55" t="s">
        <v>11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9"/>
      <c r="AA5" s="51" t="s">
        <v>12</v>
      </c>
      <c r="AB5" s="52"/>
      <c r="AC5" s="52"/>
      <c r="AD5" s="52"/>
      <c r="AE5" s="52"/>
      <c r="AF5" s="52"/>
      <c r="AG5" s="53"/>
      <c r="AH5" s="54" t="s">
        <v>13</v>
      </c>
      <c r="AI5" s="68"/>
      <c r="AJ5" s="68"/>
      <c r="AK5" s="68"/>
      <c r="AL5" s="68"/>
      <c r="AM5" s="68"/>
      <c r="AN5" s="68"/>
      <c r="AO5" s="68"/>
      <c r="AP5" s="59"/>
      <c r="AQ5" s="51" t="s">
        <v>10</v>
      </c>
      <c r="AR5" s="52"/>
      <c r="AS5" s="52"/>
      <c r="AT5" s="52"/>
      <c r="AU5" s="52"/>
      <c r="AV5" s="52"/>
      <c r="AW5" s="52"/>
      <c r="AX5" s="52"/>
      <c r="AY5" s="53"/>
      <c r="AZ5" s="51" t="s">
        <v>11</v>
      </c>
      <c r="BA5" s="52"/>
      <c r="BB5" s="52"/>
      <c r="BC5" s="52"/>
      <c r="BD5" s="52"/>
      <c r="BE5" s="52"/>
      <c r="BF5" s="52"/>
      <c r="BG5" s="52"/>
      <c r="BH5" s="52"/>
      <c r="BI5" s="52"/>
      <c r="BJ5" s="69"/>
      <c r="BK5" s="69"/>
      <c r="BL5" s="69"/>
      <c r="BM5" s="69"/>
      <c r="BN5" s="69"/>
      <c r="BO5" s="59"/>
      <c r="BP5" s="51" t="s">
        <v>12</v>
      </c>
      <c r="BQ5" s="52"/>
      <c r="BR5" s="52"/>
      <c r="BS5" s="52"/>
      <c r="BT5" s="52"/>
      <c r="BU5" s="52"/>
      <c r="BV5" s="53"/>
      <c r="BW5" s="54" t="s">
        <v>13</v>
      </c>
      <c r="BX5" s="68"/>
      <c r="BY5" s="68"/>
      <c r="BZ5" s="68"/>
      <c r="CA5" s="68"/>
      <c r="CB5" s="68"/>
      <c r="CC5" s="68"/>
      <c r="CD5" s="68"/>
    </row>
    <row r="6" spans="1:82" s="18" customFormat="1" ht="24.75" customHeight="1">
      <c r="A6" s="59"/>
      <c r="B6" s="55" t="s">
        <v>14</v>
      </c>
      <c r="C6" s="56"/>
      <c r="D6" s="56"/>
      <c r="E6" s="56"/>
      <c r="F6" s="57"/>
      <c r="G6" s="55" t="s">
        <v>15</v>
      </c>
      <c r="H6" s="56"/>
      <c r="I6" s="56"/>
      <c r="J6" s="57"/>
      <c r="K6" s="55" t="s">
        <v>16</v>
      </c>
      <c r="L6" s="56"/>
      <c r="M6" s="56"/>
      <c r="N6" s="56"/>
      <c r="O6" s="56"/>
      <c r="P6" s="56"/>
      <c r="Q6" s="56"/>
      <c r="R6" s="57"/>
      <c r="S6" s="55" t="s">
        <v>15</v>
      </c>
      <c r="T6" s="56"/>
      <c r="U6" s="56"/>
      <c r="V6" s="56"/>
      <c r="W6" s="56"/>
      <c r="X6" s="56"/>
      <c r="Y6" s="56"/>
      <c r="Z6" s="59"/>
      <c r="AA6" s="55" t="s">
        <v>16</v>
      </c>
      <c r="AB6" s="56"/>
      <c r="AC6" s="56"/>
      <c r="AD6" s="56"/>
      <c r="AE6" s="56"/>
      <c r="AF6" s="56"/>
      <c r="AG6" s="57"/>
      <c r="AH6" s="70"/>
      <c r="AI6" s="69"/>
      <c r="AJ6" s="69"/>
      <c r="AK6" s="69"/>
      <c r="AL6" s="69"/>
      <c r="AM6" s="69"/>
      <c r="AN6" s="69"/>
      <c r="AO6" s="69"/>
      <c r="AP6" s="59"/>
      <c r="AQ6" s="55" t="s">
        <v>17</v>
      </c>
      <c r="AR6" s="56"/>
      <c r="AS6" s="56"/>
      <c r="AT6" s="56"/>
      <c r="AU6" s="57"/>
      <c r="AV6" s="55" t="s">
        <v>15</v>
      </c>
      <c r="AW6" s="56"/>
      <c r="AX6" s="56"/>
      <c r="AY6" s="57"/>
      <c r="AZ6" s="55" t="s">
        <v>18</v>
      </c>
      <c r="BA6" s="56"/>
      <c r="BB6" s="56"/>
      <c r="BC6" s="56"/>
      <c r="BD6" s="56"/>
      <c r="BE6" s="56"/>
      <c r="BF6" s="56"/>
      <c r="BG6" s="57"/>
      <c r="BH6" s="55" t="s">
        <v>15</v>
      </c>
      <c r="BI6" s="56"/>
      <c r="BJ6" s="56"/>
      <c r="BK6" s="56"/>
      <c r="BL6" s="56"/>
      <c r="BM6" s="56"/>
      <c r="BN6" s="56"/>
      <c r="BO6" s="59"/>
      <c r="BP6" s="55" t="s">
        <v>18</v>
      </c>
      <c r="BQ6" s="56"/>
      <c r="BR6" s="56"/>
      <c r="BS6" s="56"/>
      <c r="BT6" s="56"/>
      <c r="BU6" s="56"/>
      <c r="BV6" s="57"/>
      <c r="BW6" s="70"/>
      <c r="BX6" s="69"/>
      <c r="BY6" s="69"/>
      <c r="BZ6" s="69"/>
      <c r="CA6" s="69"/>
      <c r="CB6" s="69"/>
      <c r="CC6" s="69"/>
      <c r="CD6" s="69"/>
    </row>
    <row r="7" spans="1:82" s="18" customFormat="1" ht="45" customHeight="1">
      <c r="A7" s="60"/>
      <c r="B7" s="19" t="s">
        <v>19</v>
      </c>
      <c r="C7" s="20" t="s">
        <v>20</v>
      </c>
      <c r="D7" s="20" t="s">
        <v>21</v>
      </c>
      <c r="E7" s="20" t="s">
        <v>22</v>
      </c>
      <c r="F7" s="19" t="s">
        <v>23</v>
      </c>
      <c r="G7" s="20" t="s">
        <v>24</v>
      </c>
      <c r="H7" s="20" t="s">
        <v>25</v>
      </c>
      <c r="I7" s="20" t="s">
        <v>26</v>
      </c>
      <c r="J7" s="19" t="s">
        <v>27</v>
      </c>
      <c r="K7" s="20" t="s">
        <v>28</v>
      </c>
      <c r="L7" s="20" t="s">
        <v>29</v>
      </c>
      <c r="M7" s="20" t="s">
        <v>30</v>
      </c>
      <c r="N7" s="20" t="s">
        <v>31</v>
      </c>
      <c r="O7" s="20" t="s">
        <v>24</v>
      </c>
      <c r="P7" s="20" t="s">
        <v>21</v>
      </c>
      <c r="Q7" s="20" t="s">
        <v>22</v>
      </c>
      <c r="R7" s="19" t="s">
        <v>23</v>
      </c>
      <c r="S7" s="20" t="s">
        <v>32</v>
      </c>
      <c r="T7" s="20" t="s">
        <v>33</v>
      </c>
      <c r="U7" s="20" t="s">
        <v>34</v>
      </c>
      <c r="V7" s="20" t="s">
        <v>24</v>
      </c>
      <c r="W7" s="20" t="s">
        <v>25</v>
      </c>
      <c r="X7" s="20" t="s">
        <v>26</v>
      </c>
      <c r="Y7" s="20" t="s">
        <v>27</v>
      </c>
      <c r="Z7" s="60"/>
      <c r="AA7" s="19" t="s">
        <v>19</v>
      </c>
      <c r="AB7" s="20" t="s">
        <v>29</v>
      </c>
      <c r="AC7" s="20" t="s">
        <v>31</v>
      </c>
      <c r="AD7" s="20" t="s">
        <v>20</v>
      </c>
      <c r="AE7" s="20" t="s">
        <v>21</v>
      </c>
      <c r="AF7" s="20" t="s">
        <v>22</v>
      </c>
      <c r="AG7" s="19" t="s">
        <v>23</v>
      </c>
      <c r="AH7" s="21" t="s">
        <v>19</v>
      </c>
      <c r="AI7" s="20" t="s">
        <v>29</v>
      </c>
      <c r="AJ7" s="20" t="s">
        <v>30</v>
      </c>
      <c r="AK7" s="20" t="s">
        <v>31</v>
      </c>
      <c r="AL7" s="20" t="s">
        <v>20</v>
      </c>
      <c r="AM7" s="20" t="s">
        <v>21</v>
      </c>
      <c r="AN7" s="20" t="s">
        <v>35</v>
      </c>
      <c r="AO7" s="20" t="s">
        <v>23</v>
      </c>
      <c r="AP7" s="60"/>
      <c r="AQ7" s="19" t="s">
        <v>19</v>
      </c>
      <c r="AR7" s="20" t="s">
        <v>20</v>
      </c>
      <c r="AS7" s="20" t="s">
        <v>21</v>
      </c>
      <c r="AT7" s="20" t="s">
        <v>22</v>
      </c>
      <c r="AU7" s="19" t="s">
        <v>23</v>
      </c>
      <c r="AV7" s="20" t="s">
        <v>24</v>
      </c>
      <c r="AW7" s="20" t="s">
        <v>25</v>
      </c>
      <c r="AX7" s="20" t="s">
        <v>26</v>
      </c>
      <c r="AY7" s="19" t="s">
        <v>27</v>
      </c>
      <c r="AZ7" s="20" t="s">
        <v>28</v>
      </c>
      <c r="BA7" s="20" t="s">
        <v>29</v>
      </c>
      <c r="BB7" s="20" t="s">
        <v>30</v>
      </c>
      <c r="BC7" s="20" t="s">
        <v>31</v>
      </c>
      <c r="BD7" s="20" t="s">
        <v>24</v>
      </c>
      <c r="BE7" s="20" t="s">
        <v>21</v>
      </c>
      <c r="BF7" s="20" t="s">
        <v>22</v>
      </c>
      <c r="BG7" s="19" t="s">
        <v>23</v>
      </c>
      <c r="BH7" s="20" t="s">
        <v>32</v>
      </c>
      <c r="BI7" s="20" t="s">
        <v>33</v>
      </c>
      <c r="BJ7" s="20" t="s">
        <v>34</v>
      </c>
      <c r="BK7" s="20" t="s">
        <v>24</v>
      </c>
      <c r="BL7" s="20" t="s">
        <v>25</v>
      </c>
      <c r="BM7" s="20" t="s">
        <v>26</v>
      </c>
      <c r="BN7" s="20" t="s">
        <v>27</v>
      </c>
      <c r="BO7" s="60"/>
      <c r="BP7" s="19" t="s">
        <v>19</v>
      </c>
      <c r="BQ7" s="20" t="s">
        <v>29</v>
      </c>
      <c r="BR7" s="20" t="s">
        <v>31</v>
      </c>
      <c r="BS7" s="20" t="s">
        <v>20</v>
      </c>
      <c r="BT7" s="20" t="s">
        <v>21</v>
      </c>
      <c r="BU7" s="20" t="s">
        <v>22</v>
      </c>
      <c r="BV7" s="19" t="s">
        <v>23</v>
      </c>
      <c r="BW7" s="21" t="s">
        <v>19</v>
      </c>
      <c r="BX7" s="20" t="s">
        <v>29</v>
      </c>
      <c r="BY7" s="20" t="s">
        <v>30</v>
      </c>
      <c r="BZ7" s="20" t="s">
        <v>31</v>
      </c>
      <c r="CA7" s="20" t="s">
        <v>20</v>
      </c>
      <c r="CB7" s="20" t="s">
        <v>21</v>
      </c>
      <c r="CC7" s="20" t="s">
        <v>35</v>
      </c>
      <c r="CD7" s="20" t="s">
        <v>23</v>
      </c>
    </row>
    <row r="8" spans="1:82" s="22" customFormat="1" ht="15" customHeight="1">
      <c r="A8" s="45"/>
      <c r="B8" s="46"/>
      <c r="C8" s="47"/>
      <c r="D8" s="47"/>
      <c r="E8" s="45"/>
      <c r="F8" s="48"/>
      <c r="G8" s="48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5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5"/>
      <c r="AQ8" s="46"/>
      <c r="AR8" s="47"/>
      <c r="AS8" s="47"/>
      <c r="AT8" s="45"/>
      <c r="AU8" s="48"/>
      <c r="AV8" s="48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5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</row>
    <row r="9" spans="1:82" s="25" customFormat="1" ht="30.75" customHeight="1">
      <c r="A9" s="71" t="s">
        <v>36</v>
      </c>
      <c r="B9" s="72">
        <f>B10</f>
        <v>64228</v>
      </c>
      <c r="C9" s="72">
        <f>C10</f>
        <v>197070</v>
      </c>
      <c r="D9" s="73" t="s">
        <v>37</v>
      </c>
      <c r="E9" s="72">
        <f>E10</f>
        <v>261298</v>
      </c>
      <c r="F9" s="72">
        <f>F10</f>
        <v>1900</v>
      </c>
      <c r="G9" s="74">
        <f>G10</f>
        <v>16</v>
      </c>
      <c r="H9" s="73" t="s">
        <v>37</v>
      </c>
      <c r="I9" s="74">
        <f>I10</f>
        <v>16</v>
      </c>
      <c r="J9" s="75" t="s">
        <v>37</v>
      </c>
      <c r="K9" s="75" t="s">
        <v>37</v>
      </c>
      <c r="L9" s="72">
        <f>L10</f>
        <v>7663</v>
      </c>
      <c r="M9" s="73" t="s">
        <v>37</v>
      </c>
      <c r="N9" s="72">
        <f>N10</f>
        <v>2204</v>
      </c>
      <c r="O9" s="72">
        <f>O10</f>
        <v>2304</v>
      </c>
      <c r="P9" s="73" t="s">
        <v>37</v>
      </c>
      <c r="Q9" s="72">
        <f>Q10</f>
        <v>12171</v>
      </c>
      <c r="R9" s="74">
        <f>R10</f>
        <v>173</v>
      </c>
      <c r="S9" s="73" t="s">
        <v>37</v>
      </c>
      <c r="T9" s="73" t="s">
        <v>37</v>
      </c>
      <c r="U9" s="73" t="s">
        <v>37</v>
      </c>
      <c r="V9" s="73" t="s">
        <v>37</v>
      </c>
      <c r="W9" s="73" t="s">
        <v>37</v>
      </c>
      <c r="X9" s="73" t="s">
        <v>37</v>
      </c>
      <c r="Y9" s="73" t="s">
        <v>37</v>
      </c>
      <c r="Z9" s="71" t="s">
        <v>36</v>
      </c>
      <c r="AA9" s="73" t="s">
        <v>37</v>
      </c>
      <c r="AB9" s="73" t="s">
        <v>37</v>
      </c>
      <c r="AC9" s="73" t="s">
        <v>37</v>
      </c>
      <c r="AD9" s="74">
        <f aca="true" t="shared" si="0" ref="AD9:AI9">AD10</f>
        <v>4</v>
      </c>
      <c r="AE9" s="74">
        <f t="shared" si="0"/>
        <v>881</v>
      </c>
      <c r="AF9" s="74">
        <f t="shared" si="0"/>
        <v>885</v>
      </c>
      <c r="AG9" s="74">
        <f t="shared" si="0"/>
        <v>10</v>
      </c>
      <c r="AH9" s="72">
        <f t="shared" si="0"/>
        <v>64228</v>
      </c>
      <c r="AI9" s="72">
        <f t="shared" si="0"/>
        <v>7663</v>
      </c>
      <c r="AJ9" s="73" t="s">
        <v>37</v>
      </c>
      <c r="AK9" s="72">
        <f>AK10</f>
        <v>2204</v>
      </c>
      <c r="AL9" s="72">
        <f>AL10</f>
        <v>199394</v>
      </c>
      <c r="AM9" s="74">
        <f>AM10</f>
        <v>881</v>
      </c>
      <c r="AN9" s="72">
        <f>AN10</f>
        <v>274370</v>
      </c>
      <c r="AO9" s="72">
        <f>AO10</f>
        <v>2083</v>
      </c>
      <c r="AP9" s="71" t="s">
        <v>36</v>
      </c>
      <c r="AQ9" s="72">
        <f>AQ10</f>
        <v>11840</v>
      </c>
      <c r="AR9" s="72">
        <f>AR10</f>
        <v>186500</v>
      </c>
      <c r="AS9" s="73" t="s">
        <v>37</v>
      </c>
      <c r="AT9" s="72">
        <f>AT10</f>
        <v>198340</v>
      </c>
      <c r="AU9" s="72">
        <f>AU10</f>
        <v>4372</v>
      </c>
      <c r="AV9" s="73" t="s">
        <v>37</v>
      </c>
      <c r="AW9" s="73" t="s">
        <v>37</v>
      </c>
      <c r="AX9" s="73" t="s">
        <v>37</v>
      </c>
      <c r="AY9" s="73" t="s">
        <v>37</v>
      </c>
      <c r="AZ9" s="76" t="s">
        <v>37</v>
      </c>
      <c r="BA9" s="72">
        <f>BA10</f>
        <v>6111</v>
      </c>
      <c r="BB9" s="73" t="s">
        <v>37</v>
      </c>
      <c r="BC9" s="72">
        <f>BC10</f>
        <v>3168</v>
      </c>
      <c r="BD9" s="72">
        <f>BD10</f>
        <v>1570</v>
      </c>
      <c r="BE9" s="73" t="s">
        <v>37</v>
      </c>
      <c r="BF9" s="72">
        <f>BF10</f>
        <v>10849</v>
      </c>
      <c r="BG9" s="74">
        <f>BG10</f>
        <v>545</v>
      </c>
      <c r="BH9" s="73" t="s">
        <v>37</v>
      </c>
      <c r="BI9" s="73" t="s">
        <v>37</v>
      </c>
      <c r="BJ9" s="73" t="s">
        <v>37</v>
      </c>
      <c r="BK9" s="73" t="s">
        <v>37</v>
      </c>
      <c r="BL9" s="73" t="s">
        <v>37</v>
      </c>
      <c r="BM9" s="73" t="s">
        <v>37</v>
      </c>
      <c r="BN9" s="73" t="s">
        <v>37</v>
      </c>
      <c r="BO9" s="71" t="s">
        <v>36</v>
      </c>
      <c r="BP9" s="73" t="s">
        <v>37</v>
      </c>
      <c r="BQ9" s="73" t="s">
        <v>37</v>
      </c>
      <c r="BR9" s="73" t="s">
        <v>37</v>
      </c>
      <c r="BS9" s="73" t="s">
        <v>37</v>
      </c>
      <c r="BT9" s="72">
        <f>BT10</f>
        <v>1432</v>
      </c>
      <c r="BU9" s="72">
        <f>BU10</f>
        <v>1432</v>
      </c>
      <c r="BV9" s="73" t="s">
        <v>37</v>
      </c>
      <c r="BW9" s="72">
        <f>BW10</f>
        <v>11840</v>
      </c>
      <c r="BX9" s="72">
        <f>BX10</f>
        <v>6111</v>
      </c>
      <c r="BY9" s="73" t="s">
        <v>37</v>
      </c>
      <c r="BZ9" s="72">
        <f>BZ10</f>
        <v>3168</v>
      </c>
      <c r="CA9" s="72">
        <f>CA10</f>
        <v>188070</v>
      </c>
      <c r="CB9" s="72">
        <f>CB10</f>
        <v>1432</v>
      </c>
      <c r="CC9" s="72">
        <f>CC10</f>
        <v>210621</v>
      </c>
      <c r="CD9" s="72">
        <f>CD10</f>
        <v>4917</v>
      </c>
    </row>
    <row r="10" spans="1:82" s="26" customFormat="1" ht="30.75" customHeight="1">
      <c r="A10" s="77" t="s">
        <v>38</v>
      </c>
      <c r="B10" s="78">
        <v>64228</v>
      </c>
      <c r="C10" s="78">
        <v>197070</v>
      </c>
      <c r="D10" s="79" t="s">
        <v>37</v>
      </c>
      <c r="E10" s="80">
        <f>SUM(B10:D10)</f>
        <v>261298</v>
      </c>
      <c r="F10" s="78">
        <v>1900</v>
      </c>
      <c r="G10" s="81">
        <v>16</v>
      </c>
      <c r="H10" s="79" t="s">
        <v>37</v>
      </c>
      <c r="I10" s="82">
        <f>SUM(G10:H10)</f>
        <v>16</v>
      </c>
      <c r="J10" s="83" t="s">
        <v>37</v>
      </c>
      <c r="K10" s="83" t="s">
        <v>37</v>
      </c>
      <c r="L10" s="78">
        <v>7663</v>
      </c>
      <c r="M10" s="79" t="s">
        <v>37</v>
      </c>
      <c r="N10" s="78">
        <v>2204</v>
      </c>
      <c r="O10" s="78">
        <v>2304</v>
      </c>
      <c r="P10" s="79" t="s">
        <v>37</v>
      </c>
      <c r="Q10" s="80">
        <f>SUM(K10:P10)</f>
        <v>12171</v>
      </c>
      <c r="R10" s="81">
        <v>173</v>
      </c>
      <c r="S10" s="79" t="s">
        <v>37</v>
      </c>
      <c r="T10" s="79" t="s">
        <v>37</v>
      </c>
      <c r="U10" s="79" t="s">
        <v>37</v>
      </c>
      <c r="V10" s="79" t="s">
        <v>37</v>
      </c>
      <c r="W10" s="79" t="s">
        <v>37</v>
      </c>
      <c r="X10" s="84" t="s">
        <v>37</v>
      </c>
      <c r="Y10" s="79" t="s">
        <v>37</v>
      </c>
      <c r="Z10" s="77" t="s">
        <v>38</v>
      </c>
      <c r="AA10" s="79" t="s">
        <v>37</v>
      </c>
      <c r="AB10" s="79" t="s">
        <v>37</v>
      </c>
      <c r="AC10" s="79" t="s">
        <v>37</v>
      </c>
      <c r="AD10" s="81">
        <v>4</v>
      </c>
      <c r="AE10" s="81">
        <v>881</v>
      </c>
      <c r="AF10" s="81">
        <f>SUM(AA10:AE10)</f>
        <v>885</v>
      </c>
      <c r="AG10" s="81">
        <v>10</v>
      </c>
      <c r="AH10" s="80">
        <f>SUM(B10,K10,AA10)</f>
        <v>64228</v>
      </c>
      <c r="AI10" s="80">
        <f>SUM(L10,S10,AB10)</f>
        <v>7663</v>
      </c>
      <c r="AJ10" s="84">
        <f>SUM(M10,T10)</f>
        <v>0</v>
      </c>
      <c r="AK10" s="80">
        <f>SUM(N10,U10,AC10)</f>
        <v>2204</v>
      </c>
      <c r="AL10" s="80">
        <f>SUM(C10,G10,O10,V10,AD10)</f>
        <v>199394</v>
      </c>
      <c r="AM10" s="85">
        <f>SUM(D10,H10,P10,W10,AE10)</f>
        <v>881</v>
      </c>
      <c r="AN10" s="80">
        <f>SUM(AH10:AM10)</f>
        <v>274370</v>
      </c>
      <c r="AO10" s="80">
        <f>SUM(F10,J10,R10,Y10,AG10)</f>
        <v>2083</v>
      </c>
      <c r="AP10" s="77" t="s">
        <v>38</v>
      </c>
      <c r="AQ10" s="78">
        <v>11840</v>
      </c>
      <c r="AR10" s="78">
        <v>186500</v>
      </c>
      <c r="AS10" s="79" t="s">
        <v>37</v>
      </c>
      <c r="AT10" s="80">
        <f>SUM(AQ10:AS10)</f>
        <v>198340</v>
      </c>
      <c r="AU10" s="78">
        <v>4372</v>
      </c>
      <c r="AV10" s="79" t="s">
        <v>37</v>
      </c>
      <c r="AW10" s="79" t="s">
        <v>37</v>
      </c>
      <c r="AX10" s="84" t="s">
        <v>37</v>
      </c>
      <c r="AY10" s="79" t="s">
        <v>37</v>
      </c>
      <c r="AZ10" s="86" t="s">
        <v>37</v>
      </c>
      <c r="BA10" s="78">
        <v>6111</v>
      </c>
      <c r="BB10" s="79" t="s">
        <v>37</v>
      </c>
      <c r="BC10" s="78">
        <v>3168</v>
      </c>
      <c r="BD10" s="78">
        <v>1570</v>
      </c>
      <c r="BE10" s="79" t="s">
        <v>37</v>
      </c>
      <c r="BF10" s="80">
        <f>SUM(AZ10:BE10)</f>
        <v>10849</v>
      </c>
      <c r="BG10" s="81">
        <v>545</v>
      </c>
      <c r="BH10" s="79" t="s">
        <v>37</v>
      </c>
      <c r="BI10" s="79" t="s">
        <v>37</v>
      </c>
      <c r="BJ10" s="79" t="s">
        <v>37</v>
      </c>
      <c r="BK10" s="79" t="s">
        <v>37</v>
      </c>
      <c r="BL10" s="79" t="s">
        <v>37</v>
      </c>
      <c r="BM10" s="84" t="s">
        <v>37</v>
      </c>
      <c r="BN10" s="79" t="s">
        <v>37</v>
      </c>
      <c r="BO10" s="77" t="s">
        <v>38</v>
      </c>
      <c r="BP10" s="79" t="s">
        <v>37</v>
      </c>
      <c r="BQ10" s="79" t="s">
        <v>37</v>
      </c>
      <c r="BR10" s="79" t="s">
        <v>37</v>
      </c>
      <c r="BS10" s="79" t="s">
        <v>37</v>
      </c>
      <c r="BT10" s="78">
        <v>1432</v>
      </c>
      <c r="BU10" s="80">
        <f>SUM(BP10:BT10)</f>
        <v>1432</v>
      </c>
      <c r="BV10" s="79" t="s">
        <v>37</v>
      </c>
      <c r="BW10" s="80">
        <f>SUM(BP10,AZ10,AQ10)</f>
        <v>11840</v>
      </c>
      <c r="BX10" s="80">
        <f>SUM(BQ10,BH10,BA10)</f>
        <v>6111</v>
      </c>
      <c r="BY10" s="84">
        <f>SUM(BI10,BB10)</f>
        <v>0</v>
      </c>
      <c r="BZ10" s="80">
        <f>SUM(BR10,BJ10,BC10)</f>
        <v>3168</v>
      </c>
      <c r="CA10" s="80">
        <f>SUM(BS10,BK10,BD10,AV10,AR10)</f>
        <v>188070</v>
      </c>
      <c r="CB10" s="80">
        <f>SUM(BT10,BL10,BE10,AW10,AS10)</f>
        <v>1432</v>
      </c>
      <c r="CC10" s="80">
        <f>SUM(BW10:CB10)</f>
        <v>210621</v>
      </c>
      <c r="CD10" s="80">
        <f>SUM(BV10,BN10,BG10,AY10,AU10)</f>
        <v>4917</v>
      </c>
    </row>
    <row r="11" spans="1:82" s="26" customFormat="1" ht="30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3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3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3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</row>
    <row r="12" spans="1:82" s="25" customFormat="1" ht="30.75" customHeight="1">
      <c r="A12" s="71" t="s">
        <v>39</v>
      </c>
      <c r="B12" s="72">
        <f aca="true" t="shared" si="1" ref="B12:G12">SUM(B13:B17)</f>
        <v>833714</v>
      </c>
      <c r="C12" s="72">
        <f t="shared" si="1"/>
        <v>71629059</v>
      </c>
      <c r="D12" s="72">
        <f t="shared" si="1"/>
        <v>596108</v>
      </c>
      <c r="E12" s="72">
        <f t="shared" si="1"/>
        <v>73058881</v>
      </c>
      <c r="F12" s="72">
        <f t="shared" si="1"/>
        <v>10062476</v>
      </c>
      <c r="G12" s="72">
        <f t="shared" si="1"/>
        <v>41010</v>
      </c>
      <c r="H12" s="76" t="s">
        <v>37</v>
      </c>
      <c r="I12" s="72">
        <f aca="true" t="shared" si="2" ref="I12:S12">SUM(I13:I17)</f>
        <v>41010</v>
      </c>
      <c r="J12" s="72">
        <f t="shared" si="2"/>
        <v>57219</v>
      </c>
      <c r="K12" s="72">
        <f t="shared" si="2"/>
        <v>188401</v>
      </c>
      <c r="L12" s="72">
        <f t="shared" si="2"/>
        <v>4326101</v>
      </c>
      <c r="M12" s="72">
        <f t="shared" si="2"/>
        <v>6445</v>
      </c>
      <c r="N12" s="72">
        <f t="shared" si="2"/>
        <v>838852</v>
      </c>
      <c r="O12" s="72">
        <f t="shared" si="2"/>
        <v>110316</v>
      </c>
      <c r="P12" s="72">
        <f t="shared" si="2"/>
        <v>1089</v>
      </c>
      <c r="Q12" s="72">
        <f t="shared" si="2"/>
        <v>5471204</v>
      </c>
      <c r="R12" s="72">
        <f t="shared" si="2"/>
        <v>759659</v>
      </c>
      <c r="S12" s="72">
        <f t="shared" si="2"/>
        <v>133272</v>
      </c>
      <c r="T12" s="76" t="s">
        <v>37</v>
      </c>
      <c r="U12" s="72">
        <f>SUM(U13:U17)</f>
        <v>74541</v>
      </c>
      <c r="V12" s="72">
        <f>SUM(V13:V17)</f>
        <v>70517</v>
      </c>
      <c r="W12" s="74">
        <f>SUM(W13:W17)</f>
        <v>41</v>
      </c>
      <c r="X12" s="72">
        <f>SUM(X13:X17)</f>
        <v>278371</v>
      </c>
      <c r="Y12" s="72">
        <f>SUM(Y13:Y17)</f>
        <v>117575</v>
      </c>
      <c r="Z12" s="71" t="s">
        <v>39</v>
      </c>
      <c r="AA12" s="72">
        <f>SUM(AA13:AA17)</f>
        <v>3718</v>
      </c>
      <c r="AB12" s="76" t="s">
        <v>37</v>
      </c>
      <c r="AC12" s="72">
        <f aca="true" t="shared" si="3" ref="AC12:AO12">SUM(AC13:AC17)</f>
        <v>1855</v>
      </c>
      <c r="AD12" s="74">
        <f t="shared" si="3"/>
        <v>33</v>
      </c>
      <c r="AE12" s="72">
        <f t="shared" si="3"/>
        <v>182688</v>
      </c>
      <c r="AF12" s="72">
        <f t="shared" si="3"/>
        <v>188294</v>
      </c>
      <c r="AG12" s="72">
        <f t="shared" si="3"/>
        <v>1783</v>
      </c>
      <c r="AH12" s="72">
        <f t="shared" si="3"/>
        <v>1025833</v>
      </c>
      <c r="AI12" s="72">
        <f t="shared" si="3"/>
        <v>4459373</v>
      </c>
      <c r="AJ12" s="72">
        <f t="shared" si="3"/>
        <v>6445</v>
      </c>
      <c r="AK12" s="72">
        <f t="shared" si="3"/>
        <v>915248</v>
      </c>
      <c r="AL12" s="72">
        <f t="shared" si="3"/>
        <v>71850935</v>
      </c>
      <c r="AM12" s="72">
        <f t="shared" si="3"/>
        <v>779926</v>
      </c>
      <c r="AN12" s="72">
        <f t="shared" si="3"/>
        <v>79037760</v>
      </c>
      <c r="AO12" s="72">
        <f t="shared" si="3"/>
        <v>10998712</v>
      </c>
      <c r="AP12" s="71" t="s">
        <v>39</v>
      </c>
      <c r="AQ12" s="76" t="s">
        <v>37</v>
      </c>
      <c r="AR12" s="72">
        <f aca="true" t="shared" si="4" ref="AR12:BH12">SUM(AR13:AR17)</f>
        <v>71445770</v>
      </c>
      <c r="AS12" s="72">
        <f t="shared" si="4"/>
        <v>228936</v>
      </c>
      <c r="AT12" s="72">
        <f t="shared" si="4"/>
        <v>71674706</v>
      </c>
      <c r="AU12" s="72">
        <f t="shared" si="4"/>
        <v>9343382</v>
      </c>
      <c r="AV12" s="72">
        <f t="shared" si="4"/>
        <v>96445</v>
      </c>
      <c r="AW12" s="74">
        <f t="shared" si="4"/>
        <v>7</v>
      </c>
      <c r="AX12" s="72">
        <f t="shared" si="4"/>
        <v>96452</v>
      </c>
      <c r="AY12" s="72">
        <f t="shared" si="4"/>
        <v>34282</v>
      </c>
      <c r="AZ12" s="72">
        <f t="shared" si="4"/>
        <v>222919</v>
      </c>
      <c r="BA12" s="72">
        <f t="shared" si="4"/>
        <v>4121150</v>
      </c>
      <c r="BB12" s="72">
        <f t="shared" si="4"/>
        <v>5115</v>
      </c>
      <c r="BC12" s="72">
        <f t="shared" si="4"/>
        <v>861988</v>
      </c>
      <c r="BD12" s="72">
        <f t="shared" si="4"/>
        <v>124857</v>
      </c>
      <c r="BE12" s="72">
        <f t="shared" si="4"/>
        <v>1265</v>
      </c>
      <c r="BF12" s="72">
        <f t="shared" si="4"/>
        <v>5337294</v>
      </c>
      <c r="BG12" s="72">
        <f t="shared" si="4"/>
        <v>804377</v>
      </c>
      <c r="BH12" s="72">
        <f t="shared" si="4"/>
        <v>136310</v>
      </c>
      <c r="BI12" s="76" t="s">
        <v>37</v>
      </c>
      <c r="BJ12" s="72">
        <f>SUM(BJ13:BJ17)</f>
        <v>10607</v>
      </c>
      <c r="BK12" s="72">
        <f>SUM(BK13:BK17)</f>
        <v>117716</v>
      </c>
      <c r="BL12" s="74">
        <f>SUM(BL13:BL17)</f>
        <v>16</v>
      </c>
      <c r="BM12" s="72">
        <f>SUM(BM13:BM17)</f>
        <v>264649</v>
      </c>
      <c r="BN12" s="72">
        <f>SUM(BN13:BN17)</f>
        <v>58084</v>
      </c>
      <c r="BO12" s="71" t="s">
        <v>39</v>
      </c>
      <c r="BP12" s="76" t="s">
        <v>37</v>
      </c>
      <c r="BQ12" s="76" t="s">
        <v>37</v>
      </c>
      <c r="BR12" s="72">
        <f aca="true" t="shared" si="5" ref="BR12:CD12">SUM(BR13:BR17)</f>
        <v>2417</v>
      </c>
      <c r="BS12" s="74">
        <f t="shared" si="5"/>
        <v>50</v>
      </c>
      <c r="BT12" s="72">
        <f t="shared" si="5"/>
        <v>180921</v>
      </c>
      <c r="BU12" s="72">
        <f t="shared" si="5"/>
        <v>183388</v>
      </c>
      <c r="BV12" s="72">
        <f t="shared" si="5"/>
        <v>3396</v>
      </c>
      <c r="BW12" s="72">
        <f t="shared" si="5"/>
        <v>222919</v>
      </c>
      <c r="BX12" s="72">
        <f t="shared" si="5"/>
        <v>4257460</v>
      </c>
      <c r="BY12" s="72">
        <f t="shared" si="5"/>
        <v>5115</v>
      </c>
      <c r="BZ12" s="72">
        <f t="shared" si="5"/>
        <v>875012</v>
      </c>
      <c r="CA12" s="72">
        <f t="shared" si="5"/>
        <v>71784838</v>
      </c>
      <c r="CB12" s="72">
        <f t="shared" si="5"/>
        <v>411145</v>
      </c>
      <c r="CC12" s="72">
        <f t="shared" si="5"/>
        <v>77556489</v>
      </c>
      <c r="CD12" s="72">
        <f t="shared" si="5"/>
        <v>10243521</v>
      </c>
    </row>
    <row r="13" spans="1:82" s="27" customFormat="1" ht="30.75" customHeight="1">
      <c r="A13" s="77" t="s">
        <v>40</v>
      </c>
      <c r="B13" s="79" t="s">
        <v>37</v>
      </c>
      <c r="C13" s="78">
        <v>412630</v>
      </c>
      <c r="D13" s="81">
        <v>305</v>
      </c>
      <c r="E13" s="80">
        <f>SUM(B13:D13)</f>
        <v>412935</v>
      </c>
      <c r="F13" s="78">
        <v>2376</v>
      </c>
      <c r="G13" s="79" t="s">
        <v>37</v>
      </c>
      <c r="H13" s="79" t="s">
        <v>37</v>
      </c>
      <c r="I13" s="84" t="s">
        <v>37</v>
      </c>
      <c r="J13" s="81">
        <v>5</v>
      </c>
      <c r="K13" s="78">
        <v>188401</v>
      </c>
      <c r="L13" s="78">
        <v>1713397</v>
      </c>
      <c r="M13" s="78">
        <v>6445</v>
      </c>
      <c r="N13" s="78">
        <v>100475</v>
      </c>
      <c r="O13" s="78">
        <v>6205</v>
      </c>
      <c r="P13" s="78">
        <v>1089</v>
      </c>
      <c r="Q13" s="80">
        <f>SUM(K13:P13)</f>
        <v>2016012</v>
      </c>
      <c r="R13" s="78">
        <v>38931</v>
      </c>
      <c r="S13" s="79" t="s">
        <v>37</v>
      </c>
      <c r="T13" s="79" t="s">
        <v>37</v>
      </c>
      <c r="U13" s="79" t="s">
        <v>37</v>
      </c>
      <c r="V13" s="81">
        <v>494</v>
      </c>
      <c r="W13" s="79" t="s">
        <v>37</v>
      </c>
      <c r="X13" s="85">
        <f>SUM(S13:W13)</f>
        <v>494</v>
      </c>
      <c r="Y13" s="81">
        <v>588</v>
      </c>
      <c r="Z13" s="77" t="s">
        <v>40</v>
      </c>
      <c r="AA13" s="78">
        <v>3718</v>
      </c>
      <c r="AB13" s="79" t="s">
        <v>37</v>
      </c>
      <c r="AC13" s="78">
        <v>1855</v>
      </c>
      <c r="AD13" s="81">
        <v>33</v>
      </c>
      <c r="AE13" s="83" t="s">
        <v>37</v>
      </c>
      <c r="AF13" s="80">
        <f>SUM(AA13:AE13)</f>
        <v>5606</v>
      </c>
      <c r="AG13" s="78">
        <v>1602</v>
      </c>
      <c r="AH13" s="80">
        <f>SUM(B13,K13,AA13)</f>
        <v>192119</v>
      </c>
      <c r="AI13" s="80">
        <f>SUM(L13,S13,AB13)</f>
        <v>1713397</v>
      </c>
      <c r="AJ13" s="80">
        <f>SUM(M13,T13)</f>
        <v>6445</v>
      </c>
      <c r="AK13" s="80">
        <f>SUM(N13,U13,AC13)</f>
        <v>102330</v>
      </c>
      <c r="AL13" s="80">
        <f aca="true" t="shared" si="6" ref="AL13:AM16">SUM(C13,G13,O13,V13,AD13)</f>
        <v>419362</v>
      </c>
      <c r="AM13" s="80">
        <f t="shared" si="6"/>
        <v>1394</v>
      </c>
      <c r="AN13" s="80">
        <f>SUM(AH13:AM13)</f>
        <v>2435047</v>
      </c>
      <c r="AO13" s="80">
        <f>SUM(F13,J13,R13,Y13,AG13)</f>
        <v>43502</v>
      </c>
      <c r="AP13" s="77" t="s">
        <v>40</v>
      </c>
      <c r="AQ13" s="79" t="s">
        <v>37</v>
      </c>
      <c r="AR13" s="78">
        <v>768706</v>
      </c>
      <c r="AS13" s="81">
        <v>200</v>
      </c>
      <c r="AT13" s="80">
        <f>SUM(AQ13:AS13)</f>
        <v>768906</v>
      </c>
      <c r="AU13" s="78">
        <v>3270</v>
      </c>
      <c r="AV13" s="79" t="s">
        <v>37</v>
      </c>
      <c r="AW13" s="79" t="s">
        <v>37</v>
      </c>
      <c r="AX13" s="84" t="s">
        <v>37</v>
      </c>
      <c r="AY13" s="79" t="s">
        <v>37</v>
      </c>
      <c r="AZ13" s="78">
        <v>222919</v>
      </c>
      <c r="BA13" s="78">
        <v>1588781</v>
      </c>
      <c r="BB13" s="78">
        <v>5115</v>
      </c>
      <c r="BC13" s="78">
        <v>106101</v>
      </c>
      <c r="BD13" s="78">
        <v>8106</v>
      </c>
      <c r="BE13" s="78">
        <v>1265</v>
      </c>
      <c r="BF13" s="80">
        <f>SUM(AZ13:BE13)</f>
        <v>1932287</v>
      </c>
      <c r="BG13" s="78">
        <v>31844</v>
      </c>
      <c r="BH13" s="79" t="s">
        <v>37</v>
      </c>
      <c r="BI13" s="79" t="s">
        <v>37</v>
      </c>
      <c r="BJ13" s="79" t="s">
        <v>37</v>
      </c>
      <c r="BK13" s="79" t="s">
        <v>37</v>
      </c>
      <c r="BL13" s="79" t="s">
        <v>37</v>
      </c>
      <c r="BM13" s="84" t="s">
        <v>37</v>
      </c>
      <c r="BN13" s="79" t="s">
        <v>37</v>
      </c>
      <c r="BO13" s="77" t="s">
        <v>40</v>
      </c>
      <c r="BP13" s="79" t="s">
        <v>37</v>
      </c>
      <c r="BQ13" s="79" t="s">
        <v>37</v>
      </c>
      <c r="BR13" s="78">
        <v>2417</v>
      </c>
      <c r="BS13" s="81">
        <v>50</v>
      </c>
      <c r="BT13" s="81">
        <v>921</v>
      </c>
      <c r="BU13" s="80">
        <f>SUM(BP13:BT13)</f>
        <v>3388</v>
      </c>
      <c r="BV13" s="78">
        <v>3396</v>
      </c>
      <c r="BW13" s="80">
        <f>SUM(BP13,AZ13,AQ13)</f>
        <v>222919</v>
      </c>
      <c r="BX13" s="80">
        <f>SUM(BQ13,BH13,BA13)</f>
        <v>1588781</v>
      </c>
      <c r="BY13" s="80">
        <f>SUM(BI13,BB13)</f>
        <v>5115</v>
      </c>
      <c r="BZ13" s="80">
        <f>SUM(BR13,BJ13,BC13)</f>
        <v>108518</v>
      </c>
      <c r="CA13" s="80">
        <f aca="true" t="shared" si="7" ref="CA13:CB17">SUM(BS13,BK13,BD13,AV13,AR13)</f>
        <v>776862</v>
      </c>
      <c r="CB13" s="80">
        <f t="shared" si="7"/>
        <v>2386</v>
      </c>
      <c r="CC13" s="80">
        <f>SUM(BW13:CB13)</f>
        <v>2704581</v>
      </c>
      <c r="CD13" s="80">
        <f>SUM(BV13,BN13,BG13,AY13,AU13)</f>
        <v>38510</v>
      </c>
    </row>
    <row r="14" spans="1:82" s="26" customFormat="1" ht="30.75" customHeight="1">
      <c r="A14" s="77" t="s">
        <v>41</v>
      </c>
      <c r="B14" s="78">
        <v>517170</v>
      </c>
      <c r="C14" s="78">
        <v>70251604</v>
      </c>
      <c r="D14" s="78">
        <v>595803</v>
      </c>
      <c r="E14" s="80">
        <f>SUM(B14:D14)</f>
        <v>71364577</v>
      </c>
      <c r="F14" s="78">
        <v>5953693</v>
      </c>
      <c r="G14" s="78">
        <v>1412</v>
      </c>
      <c r="H14" s="79" t="s">
        <v>37</v>
      </c>
      <c r="I14" s="80">
        <f>SUM(G14:H14)</f>
        <v>1412</v>
      </c>
      <c r="J14" s="78">
        <v>18563</v>
      </c>
      <c r="K14" s="86" t="s">
        <v>37</v>
      </c>
      <c r="L14" s="78">
        <v>1282447</v>
      </c>
      <c r="M14" s="79" t="s">
        <v>37</v>
      </c>
      <c r="N14" s="78">
        <v>407653</v>
      </c>
      <c r="O14" s="78">
        <v>30520</v>
      </c>
      <c r="P14" s="79" t="s">
        <v>37</v>
      </c>
      <c r="Q14" s="80">
        <f>SUM(K14:P14)</f>
        <v>1720620</v>
      </c>
      <c r="R14" s="86" t="s">
        <v>37</v>
      </c>
      <c r="S14" s="79" t="s">
        <v>37</v>
      </c>
      <c r="T14" s="79" t="s">
        <v>37</v>
      </c>
      <c r="U14" s="78">
        <v>61879</v>
      </c>
      <c r="V14" s="78">
        <v>11982</v>
      </c>
      <c r="W14" s="79" t="s">
        <v>37</v>
      </c>
      <c r="X14" s="80">
        <f>SUM(S14:W14)</f>
        <v>73861</v>
      </c>
      <c r="Y14" s="83" t="s">
        <v>37</v>
      </c>
      <c r="Z14" s="77" t="s">
        <v>41</v>
      </c>
      <c r="AA14" s="79" t="s">
        <v>37</v>
      </c>
      <c r="AB14" s="79" t="s">
        <v>37</v>
      </c>
      <c r="AC14" s="79" t="s">
        <v>37</v>
      </c>
      <c r="AD14" s="79" t="s">
        <v>37</v>
      </c>
      <c r="AE14" s="79" t="s">
        <v>37</v>
      </c>
      <c r="AF14" s="84" t="s">
        <v>37</v>
      </c>
      <c r="AG14" s="79" t="s">
        <v>37</v>
      </c>
      <c r="AH14" s="80">
        <f>SUM(B14,K14,AA14)</f>
        <v>517170</v>
      </c>
      <c r="AI14" s="80">
        <f>SUM(L14,S14,AB14)</f>
        <v>1282447</v>
      </c>
      <c r="AJ14" s="80"/>
      <c r="AK14" s="80">
        <f>SUM(N14,U14,AC14)</f>
        <v>469532</v>
      </c>
      <c r="AL14" s="80">
        <f t="shared" si="6"/>
        <v>70295518</v>
      </c>
      <c r="AM14" s="80">
        <f t="shared" si="6"/>
        <v>595803</v>
      </c>
      <c r="AN14" s="80">
        <f>SUM(AH14:AM14)</f>
        <v>73160470</v>
      </c>
      <c r="AO14" s="80">
        <f>SUM(F14,J14,R14,Y14,AG14)</f>
        <v>5972256</v>
      </c>
      <c r="AP14" s="87" t="s">
        <v>41</v>
      </c>
      <c r="AQ14" s="86" t="s">
        <v>37</v>
      </c>
      <c r="AR14" s="78">
        <v>70164129</v>
      </c>
      <c r="AS14" s="78">
        <v>228736</v>
      </c>
      <c r="AT14" s="80">
        <f>SUM(AQ14:AS14)</f>
        <v>70392865</v>
      </c>
      <c r="AU14" s="78">
        <v>7445234</v>
      </c>
      <c r="AV14" s="78">
        <v>7938</v>
      </c>
      <c r="AW14" s="79" t="s">
        <v>37</v>
      </c>
      <c r="AX14" s="80">
        <f>SUM(AV14:AW14)</f>
        <v>7938</v>
      </c>
      <c r="AY14" s="78">
        <v>2177</v>
      </c>
      <c r="AZ14" s="86" t="s">
        <v>37</v>
      </c>
      <c r="BA14" s="78">
        <v>1122859</v>
      </c>
      <c r="BB14" s="79" t="s">
        <v>37</v>
      </c>
      <c r="BC14" s="78">
        <v>371037</v>
      </c>
      <c r="BD14" s="78">
        <v>36628</v>
      </c>
      <c r="BE14" s="79" t="s">
        <v>37</v>
      </c>
      <c r="BF14" s="80">
        <f>SUM(AZ14:BE14)</f>
        <v>1530524</v>
      </c>
      <c r="BG14" s="78">
        <v>78655</v>
      </c>
      <c r="BH14" s="81">
        <v>100</v>
      </c>
      <c r="BI14" s="79" t="s">
        <v>37</v>
      </c>
      <c r="BJ14" s="79" t="s">
        <v>37</v>
      </c>
      <c r="BK14" s="78">
        <v>26793</v>
      </c>
      <c r="BL14" s="79" t="s">
        <v>37</v>
      </c>
      <c r="BM14" s="80">
        <f>SUM(BH14:BL14)</f>
        <v>26893</v>
      </c>
      <c r="BN14" s="78">
        <v>17</v>
      </c>
      <c r="BO14" s="77" t="s">
        <v>41</v>
      </c>
      <c r="BP14" s="79" t="s">
        <v>37</v>
      </c>
      <c r="BQ14" s="79" t="s">
        <v>37</v>
      </c>
      <c r="BR14" s="79" t="s">
        <v>37</v>
      </c>
      <c r="BS14" s="79" t="s">
        <v>37</v>
      </c>
      <c r="BT14" s="79" t="s">
        <v>37</v>
      </c>
      <c r="BU14" s="84" t="s">
        <v>37</v>
      </c>
      <c r="BV14" s="79" t="s">
        <v>37</v>
      </c>
      <c r="BW14" s="88"/>
      <c r="BX14" s="80">
        <f>SUM(BQ14,BH14,BA14)</f>
        <v>1122959</v>
      </c>
      <c r="BY14" s="84"/>
      <c r="BZ14" s="80">
        <f>SUM(BR14,BJ14,BC14)</f>
        <v>371037</v>
      </c>
      <c r="CA14" s="80">
        <f t="shared" si="7"/>
        <v>70235488</v>
      </c>
      <c r="CB14" s="80">
        <f t="shared" si="7"/>
        <v>228736</v>
      </c>
      <c r="CC14" s="80">
        <f>SUM(BW14:CB14)</f>
        <v>71958220</v>
      </c>
      <c r="CD14" s="80">
        <f>SUM(BV14,BN14,BG14,AY14,AU14)</f>
        <v>7526083</v>
      </c>
    </row>
    <row r="15" spans="1:82" s="26" customFormat="1" ht="30.75" customHeight="1">
      <c r="A15" s="77" t="s">
        <v>42</v>
      </c>
      <c r="B15" s="86" t="s">
        <v>37</v>
      </c>
      <c r="C15" s="78">
        <v>254576</v>
      </c>
      <c r="D15" s="79" t="s">
        <v>37</v>
      </c>
      <c r="E15" s="80">
        <f>SUM(B15:D15)</f>
        <v>254576</v>
      </c>
      <c r="F15" s="78">
        <v>4100571</v>
      </c>
      <c r="G15" s="78">
        <v>13240</v>
      </c>
      <c r="H15" s="79" t="s">
        <v>37</v>
      </c>
      <c r="I15" s="80">
        <f>SUM(G15:H15)</f>
        <v>13240</v>
      </c>
      <c r="J15" s="78">
        <v>38651</v>
      </c>
      <c r="K15" s="86" t="s">
        <v>37</v>
      </c>
      <c r="L15" s="78">
        <v>1170337</v>
      </c>
      <c r="M15" s="79" t="s">
        <v>37</v>
      </c>
      <c r="N15" s="78">
        <v>292506</v>
      </c>
      <c r="O15" s="78">
        <v>46402</v>
      </c>
      <c r="P15" s="79" t="s">
        <v>37</v>
      </c>
      <c r="Q15" s="80">
        <f>SUM(K15:P15)</f>
        <v>1509245</v>
      </c>
      <c r="R15" s="78">
        <v>688913</v>
      </c>
      <c r="S15" s="78">
        <v>133272</v>
      </c>
      <c r="T15" s="79" t="s">
        <v>37</v>
      </c>
      <c r="U15" s="78">
        <v>12662</v>
      </c>
      <c r="V15" s="78">
        <v>51042</v>
      </c>
      <c r="W15" s="81">
        <v>41</v>
      </c>
      <c r="X15" s="80">
        <f>SUM(S15:W15)</f>
        <v>197017</v>
      </c>
      <c r="Y15" s="78">
        <v>93615</v>
      </c>
      <c r="Z15" s="77" t="s">
        <v>42</v>
      </c>
      <c r="AA15" s="79" t="s">
        <v>37</v>
      </c>
      <c r="AB15" s="79" t="s">
        <v>37</v>
      </c>
      <c r="AC15" s="79" t="s">
        <v>37</v>
      </c>
      <c r="AD15" s="79" t="s">
        <v>37</v>
      </c>
      <c r="AE15" s="78">
        <v>135473</v>
      </c>
      <c r="AF15" s="80">
        <f>SUM(AA15:AE15)</f>
        <v>135473</v>
      </c>
      <c r="AG15" s="79" t="s">
        <v>37</v>
      </c>
      <c r="AH15" s="80"/>
      <c r="AI15" s="80">
        <f>SUM(L15,S15,AB15)</f>
        <v>1303609</v>
      </c>
      <c r="AJ15" s="80"/>
      <c r="AK15" s="80">
        <f>SUM(N15,U15,AC15)</f>
        <v>305168</v>
      </c>
      <c r="AL15" s="80">
        <f t="shared" si="6"/>
        <v>365260</v>
      </c>
      <c r="AM15" s="80">
        <f t="shared" si="6"/>
        <v>135514</v>
      </c>
      <c r="AN15" s="80">
        <f>SUM(AH15:AM15)</f>
        <v>2109551</v>
      </c>
      <c r="AO15" s="80">
        <f>SUM(F15,J15,R15,Y15,AG15)</f>
        <v>4921750</v>
      </c>
      <c r="AP15" s="77" t="s">
        <v>42</v>
      </c>
      <c r="AQ15" s="79" t="s">
        <v>37</v>
      </c>
      <c r="AR15" s="79" t="s">
        <v>37</v>
      </c>
      <c r="AS15" s="79" t="s">
        <v>37</v>
      </c>
      <c r="AT15" s="84" t="s">
        <v>37</v>
      </c>
      <c r="AU15" s="78">
        <v>1888350</v>
      </c>
      <c r="AV15" s="78">
        <v>58432</v>
      </c>
      <c r="AW15" s="81">
        <v>7</v>
      </c>
      <c r="AX15" s="80">
        <f>SUM(AV15:AW15)</f>
        <v>58439</v>
      </c>
      <c r="AY15" s="78">
        <v>32105</v>
      </c>
      <c r="AZ15" s="86" t="s">
        <v>37</v>
      </c>
      <c r="BA15" s="78">
        <v>1254855</v>
      </c>
      <c r="BB15" s="79" t="s">
        <v>37</v>
      </c>
      <c r="BC15" s="78">
        <v>343296</v>
      </c>
      <c r="BD15" s="78">
        <v>49933</v>
      </c>
      <c r="BE15" s="79" t="s">
        <v>37</v>
      </c>
      <c r="BF15" s="80">
        <f>SUM(AZ15:BE15)</f>
        <v>1648084</v>
      </c>
      <c r="BG15" s="78">
        <v>665116</v>
      </c>
      <c r="BH15" s="78">
        <v>136210</v>
      </c>
      <c r="BI15" s="79" t="s">
        <v>37</v>
      </c>
      <c r="BJ15" s="78">
        <v>10607</v>
      </c>
      <c r="BK15" s="78">
        <v>81923</v>
      </c>
      <c r="BL15" s="81">
        <v>16</v>
      </c>
      <c r="BM15" s="80">
        <f>SUM(BH15:BL15)</f>
        <v>228756</v>
      </c>
      <c r="BN15" s="78">
        <v>43067</v>
      </c>
      <c r="BO15" s="77" t="s">
        <v>42</v>
      </c>
      <c r="BP15" s="79" t="s">
        <v>37</v>
      </c>
      <c r="BQ15" s="79" t="s">
        <v>37</v>
      </c>
      <c r="BR15" s="79" t="s">
        <v>37</v>
      </c>
      <c r="BS15" s="79" t="s">
        <v>37</v>
      </c>
      <c r="BT15" s="78">
        <v>180000</v>
      </c>
      <c r="BU15" s="80">
        <f>SUM(BP15:BT15)</f>
        <v>180000</v>
      </c>
      <c r="BV15" s="79" t="s">
        <v>37</v>
      </c>
      <c r="BW15" s="84">
        <f>SUM(BP15,AZ15,AQ15)</f>
        <v>0</v>
      </c>
      <c r="BX15" s="80">
        <f>SUM(BQ15,BH15,BA15)</f>
        <v>1391065</v>
      </c>
      <c r="BY15" s="84"/>
      <c r="BZ15" s="80">
        <f>SUM(BR15,BJ15,BC15)</f>
        <v>353903</v>
      </c>
      <c r="CA15" s="80">
        <f t="shared" si="7"/>
        <v>190288</v>
      </c>
      <c r="CB15" s="80">
        <f t="shared" si="7"/>
        <v>180023</v>
      </c>
      <c r="CC15" s="80">
        <f>SUM(BW15:CB15)</f>
        <v>2115279</v>
      </c>
      <c r="CD15" s="80">
        <f>SUM(BV15,BN15,BG15,AY15,AU15)</f>
        <v>2628638</v>
      </c>
    </row>
    <row r="16" spans="1:82" s="27" customFormat="1" ht="30.75" customHeight="1">
      <c r="A16" s="77" t="s">
        <v>43</v>
      </c>
      <c r="B16" s="78">
        <v>316544</v>
      </c>
      <c r="C16" s="78">
        <v>710249</v>
      </c>
      <c r="D16" s="79" t="s">
        <v>37</v>
      </c>
      <c r="E16" s="80">
        <f>SUM(B16:D16)</f>
        <v>1026793</v>
      </c>
      <c r="F16" s="79" t="s">
        <v>37</v>
      </c>
      <c r="G16" s="78">
        <v>26358</v>
      </c>
      <c r="H16" s="79" t="s">
        <v>37</v>
      </c>
      <c r="I16" s="80">
        <f>SUM(G16:H16)</f>
        <v>26358</v>
      </c>
      <c r="J16" s="79" t="s">
        <v>37</v>
      </c>
      <c r="K16" s="79" t="s">
        <v>37</v>
      </c>
      <c r="L16" s="79" t="s">
        <v>37</v>
      </c>
      <c r="M16" s="79" t="s">
        <v>37</v>
      </c>
      <c r="N16" s="78">
        <v>13728</v>
      </c>
      <c r="O16" s="78">
        <v>16822</v>
      </c>
      <c r="P16" s="79" t="s">
        <v>37</v>
      </c>
      <c r="Q16" s="80">
        <f>SUM(K16:P16)</f>
        <v>30550</v>
      </c>
      <c r="R16" s="78">
        <v>11374</v>
      </c>
      <c r="S16" s="79" t="s">
        <v>37</v>
      </c>
      <c r="T16" s="79" t="s">
        <v>37</v>
      </c>
      <c r="U16" s="79" t="s">
        <v>37</v>
      </c>
      <c r="V16" s="79" t="s">
        <v>37</v>
      </c>
      <c r="W16" s="79" t="s">
        <v>37</v>
      </c>
      <c r="X16" s="84" t="s">
        <v>37</v>
      </c>
      <c r="Y16" s="79" t="s">
        <v>37</v>
      </c>
      <c r="Z16" s="77" t="s">
        <v>43</v>
      </c>
      <c r="AA16" s="79" t="s">
        <v>37</v>
      </c>
      <c r="AB16" s="79" t="s">
        <v>37</v>
      </c>
      <c r="AC16" s="79" t="s">
        <v>37</v>
      </c>
      <c r="AD16" s="79" t="s">
        <v>37</v>
      </c>
      <c r="AE16" s="78">
        <v>47215</v>
      </c>
      <c r="AF16" s="80">
        <f>SUM(AA16:AE16)</f>
        <v>47215</v>
      </c>
      <c r="AG16" s="81">
        <v>181</v>
      </c>
      <c r="AH16" s="80">
        <f>SUM(B16,K16,AA16)</f>
        <v>316544</v>
      </c>
      <c r="AI16" s="80"/>
      <c r="AJ16" s="80"/>
      <c r="AK16" s="80">
        <f>SUM(N16,U16,AC16)</f>
        <v>13728</v>
      </c>
      <c r="AL16" s="80">
        <f t="shared" si="6"/>
        <v>753429</v>
      </c>
      <c r="AM16" s="80">
        <f t="shared" si="6"/>
        <v>47215</v>
      </c>
      <c r="AN16" s="80">
        <f>SUM(AH16:AM16)</f>
        <v>1130916</v>
      </c>
      <c r="AO16" s="80">
        <f>SUM(F16,J16,R16,Y16,AG16)</f>
        <v>11555</v>
      </c>
      <c r="AP16" s="77" t="s">
        <v>43</v>
      </c>
      <c r="AQ16" s="79" t="s">
        <v>37</v>
      </c>
      <c r="AR16" s="78">
        <v>512935</v>
      </c>
      <c r="AS16" s="79" t="s">
        <v>37</v>
      </c>
      <c r="AT16" s="80">
        <f>SUM(AQ16:AS16)</f>
        <v>512935</v>
      </c>
      <c r="AU16" s="79" t="s">
        <v>37</v>
      </c>
      <c r="AV16" s="78">
        <v>30075</v>
      </c>
      <c r="AW16" s="79" t="s">
        <v>37</v>
      </c>
      <c r="AX16" s="80">
        <f>SUM(AV16:AW16)</f>
        <v>30075</v>
      </c>
      <c r="AY16" s="79" t="s">
        <v>37</v>
      </c>
      <c r="AZ16" s="79" t="s">
        <v>37</v>
      </c>
      <c r="BA16" s="79" t="s">
        <v>37</v>
      </c>
      <c r="BB16" s="79" t="s">
        <v>37</v>
      </c>
      <c r="BC16" s="78">
        <v>15487</v>
      </c>
      <c r="BD16" s="78">
        <v>18977</v>
      </c>
      <c r="BE16" s="79" t="s">
        <v>37</v>
      </c>
      <c r="BF16" s="80">
        <f>SUM(AZ16:BE16)</f>
        <v>34464</v>
      </c>
      <c r="BG16" s="78">
        <v>7171</v>
      </c>
      <c r="BH16" s="79" t="s">
        <v>37</v>
      </c>
      <c r="BI16" s="79" t="s">
        <v>37</v>
      </c>
      <c r="BJ16" s="79" t="s">
        <v>37</v>
      </c>
      <c r="BK16" s="86" t="s">
        <v>37</v>
      </c>
      <c r="BL16" s="79" t="s">
        <v>37</v>
      </c>
      <c r="BM16" s="84" t="s">
        <v>37</v>
      </c>
      <c r="BN16" s="79" t="s">
        <v>37</v>
      </c>
      <c r="BO16" s="77" t="s">
        <v>43</v>
      </c>
      <c r="BP16" s="79" t="s">
        <v>37</v>
      </c>
      <c r="BQ16" s="79" t="s">
        <v>37</v>
      </c>
      <c r="BR16" s="79" t="s">
        <v>37</v>
      </c>
      <c r="BS16" s="79" t="s">
        <v>37</v>
      </c>
      <c r="BT16" s="79" t="s">
        <v>37</v>
      </c>
      <c r="BU16" s="84" t="s">
        <v>37</v>
      </c>
      <c r="BV16" s="79" t="s">
        <v>37</v>
      </c>
      <c r="BW16" s="84">
        <f>SUM(BP16,AZ16,AQ16)</f>
        <v>0</v>
      </c>
      <c r="BX16" s="84">
        <f>SUM(BQ16,BH16,BA16)</f>
        <v>0</v>
      </c>
      <c r="BY16" s="84"/>
      <c r="BZ16" s="80">
        <f>SUM(BR16,BJ16,BC16)</f>
        <v>15487</v>
      </c>
      <c r="CA16" s="80">
        <f t="shared" si="7"/>
        <v>561987</v>
      </c>
      <c r="CB16" s="84">
        <f t="shared" si="7"/>
        <v>0</v>
      </c>
      <c r="CC16" s="80">
        <f>SUM(BW16:CB16)</f>
        <v>577474</v>
      </c>
      <c r="CD16" s="80">
        <f>SUM(BV16,BN16,BG16,AY16,AU16)</f>
        <v>7171</v>
      </c>
    </row>
    <row r="17" spans="1:82" s="27" customFormat="1" ht="30.75" customHeight="1">
      <c r="A17" s="77" t="s">
        <v>44</v>
      </c>
      <c r="B17" s="79" t="s">
        <v>37</v>
      </c>
      <c r="C17" s="79" t="s">
        <v>37</v>
      </c>
      <c r="D17" s="79" t="s">
        <v>37</v>
      </c>
      <c r="E17" s="84" t="s">
        <v>37</v>
      </c>
      <c r="F17" s="78">
        <v>5836</v>
      </c>
      <c r="G17" s="79" t="s">
        <v>37</v>
      </c>
      <c r="H17" s="79" t="s">
        <v>37</v>
      </c>
      <c r="I17" s="84" t="s">
        <v>37</v>
      </c>
      <c r="J17" s="79" t="s">
        <v>37</v>
      </c>
      <c r="K17" s="79" t="s">
        <v>37</v>
      </c>
      <c r="L17" s="78">
        <v>159920</v>
      </c>
      <c r="M17" s="79" t="s">
        <v>37</v>
      </c>
      <c r="N17" s="78">
        <v>24490</v>
      </c>
      <c r="O17" s="78">
        <v>10367</v>
      </c>
      <c r="P17" s="79" t="s">
        <v>37</v>
      </c>
      <c r="Q17" s="80">
        <f>SUM(K17:P17)</f>
        <v>194777</v>
      </c>
      <c r="R17" s="78">
        <v>20441</v>
      </c>
      <c r="S17" s="79" t="s">
        <v>37</v>
      </c>
      <c r="T17" s="79" t="s">
        <v>37</v>
      </c>
      <c r="U17" s="79" t="s">
        <v>37</v>
      </c>
      <c r="V17" s="78">
        <v>6999</v>
      </c>
      <c r="W17" s="86" t="s">
        <v>37</v>
      </c>
      <c r="X17" s="78">
        <f>SUM(S17:W17)</f>
        <v>6999</v>
      </c>
      <c r="Y17" s="78">
        <v>23372</v>
      </c>
      <c r="Z17" s="77" t="s">
        <v>44</v>
      </c>
      <c r="AA17" s="79" t="s">
        <v>37</v>
      </c>
      <c r="AB17" s="79" t="s">
        <v>37</v>
      </c>
      <c r="AC17" s="79" t="s">
        <v>37</v>
      </c>
      <c r="AD17" s="79" t="s">
        <v>37</v>
      </c>
      <c r="AE17" s="79" t="s">
        <v>37</v>
      </c>
      <c r="AF17" s="84" t="s">
        <v>37</v>
      </c>
      <c r="AG17" s="79" t="s">
        <v>37</v>
      </c>
      <c r="AH17" s="80"/>
      <c r="AI17" s="80">
        <f>SUM(L17,S17,AB17)</f>
        <v>159920</v>
      </c>
      <c r="AJ17" s="80"/>
      <c r="AK17" s="80">
        <f>SUM(N17,U17,AC17)</f>
        <v>24490</v>
      </c>
      <c r="AL17" s="80">
        <f>SUM(C17,G17,O17,V17,AD17)</f>
        <v>17366</v>
      </c>
      <c r="AM17" s="80"/>
      <c r="AN17" s="80">
        <f>SUM(AH17:AM17)</f>
        <v>201776</v>
      </c>
      <c r="AO17" s="80">
        <f>SUM(F17,J17,R17,Y17,AG17)</f>
        <v>49649</v>
      </c>
      <c r="AP17" s="87" t="s">
        <v>44</v>
      </c>
      <c r="AQ17" s="79" t="s">
        <v>37</v>
      </c>
      <c r="AR17" s="86" t="s">
        <v>37</v>
      </c>
      <c r="AS17" s="79" t="s">
        <v>37</v>
      </c>
      <c r="AT17" s="86" t="s">
        <v>37</v>
      </c>
      <c r="AU17" s="78">
        <v>6528</v>
      </c>
      <c r="AV17" s="79" t="s">
        <v>37</v>
      </c>
      <c r="AW17" s="79" t="s">
        <v>37</v>
      </c>
      <c r="AX17" s="84" t="s">
        <v>37</v>
      </c>
      <c r="AY17" s="79" t="s">
        <v>37</v>
      </c>
      <c r="AZ17" s="86" t="s">
        <v>37</v>
      </c>
      <c r="BA17" s="78">
        <v>154655</v>
      </c>
      <c r="BB17" s="79" t="s">
        <v>37</v>
      </c>
      <c r="BC17" s="78">
        <v>26067</v>
      </c>
      <c r="BD17" s="78">
        <v>11213</v>
      </c>
      <c r="BE17" s="79" t="s">
        <v>37</v>
      </c>
      <c r="BF17" s="80">
        <f>SUM(AZ17:BE17)</f>
        <v>191935</v>
      </c>
      <c r="BG17" s="78">
        <v>21591</v>
      </c>
      <c r="BH17" s="79" t="s">
        <v>37</v>
      </c>
      <c r="BI17" s="79" t="s">
        <v>37</v>
      </c>
      <c r="BJ17" s="79" t="s">
        <v>37</v>
      </c>
      <c r="BK17" s="78">
        <v>9000</v>
      </c>
      <c r="BL17" s="79" t="s">
        <v>37</v>
      </c>
      <c r="BM17" s="80">
        <f>SUM(BH17:BL17)</f>
        <v>9000</v>
      </c>
      <c r="BN17" s="78">
        <v>15000</v>
      </c>
      <c r="BO17" s="77" t="s">
        <v>44</v>
      </c>
      <c r="BP17" s="79" t="s">
        <v>37</v>
      </c>
      <c r="BQ17" s="79" t="s">
        <v>37</v>
      </c>
      <c r="BR17" s="79" t="s">
        <v>37</v>
      </c>
      <c r="BS17" s="79" t="s">
        <v>37</v>
      </c>
      <c r="BT17" s="79" t="s">
        <v>37</v>
      </c>
      <c r="BU17" s="84" t="s">
        <v>37</v>
      </c>
      <c r="BV17" s="79" t="s">
        <v>37</v>
      </c>
      <c r="BW17" s="84">
        <f>SUM(BP17,AZ17,AQ17)</f>
        <v>0</v>
      </c>
      <c r="BX17" s="80">
        <f>SUM(BQ17,BH17,BA17)</f>
        <v>154655</v>
      </c>
      <c r="BY17" s="84"/>
      <c r="BZ17" s="80">
        <f>SUM(BR17,BJ17,BC17)</f>
        <v>26067</v>
      </c>
      <c r="CA17" s="80">
        <f t="shared" si="7"/>
        <v>20213</v>
      </c>
      <c r="CB17" s="84">
        <f t="shared" si="7"/>
        <v>0</v>
      </c>
      <c r="CC17" s="80">
        <f>SUM(BW17:CB17)</f>
        <v>200935</v>
      </c>
      <c r="CD17" s="80">
        <f>SUM(BV17,BN17,BG17,AY17,AU17)</f>
        <v>43119</v>
      </c>
    </row>
    <row r="18" spans="1:82" s="26" customFormat="1" ht="30.7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3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3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3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</row>
    <row r="19" spans="1:82" s="28" customFormat="1" ht="30.75" customHeight="1">
      <c r="A19" s="71" t="s">
        <v>45</v>
      </c>
      <c r="B19" s="72">
        <f>SUM(B20:B24)</f>
        <v>4569066</v>
      </c>
      <c r="C19" s="72">
        <f>SUM(C20:C24)</f>
        <v>23865884</v>
      </c>
      <c r="D19" s="72">
        <f>SUM(D20:D24)</f>
        <v>15690598</v>
      </c>
      <c r="E19" s="72">
        <f>SUM(E20:E24)</f>
        <v>44125548</v>
      </c>
      <c r="F19" s="72">
        <f>SUM(F20:F24)</f>
        <v>53655</v>
      </c>
      <c r="G19" s="73" t="s">
        <v>37</v>
      </c>
      <c r="H19" s="73" t="s">
        <v>37</v>
      </c>
      <c r="I19" s="73" t="s">
        <v>37</v>
      </c>
      <c r="J19" s="73" t="s">
        <v>37</v>
      </c>
      <c r="K19" s="73" t="s">
        <v>37</v>
      </c>
      <c r="L19" s="72">
        <f>SUM(L20:L24)</f>
        <v>1166661</v>
      </c>
      <c r="M19" s="76" t="s">
        <v>37</v>
      </c>
      <c r="N19" s="72">
        <f>SUM(N20:N24)</f>
        <v>175103</v>
      </c>
      <c r="O19" s="72">
        <f>SUM(O20:O24)</f>
        <v>252888</v>
      </c>
      <c r="P19" s="76" t="s">
        <v>37</v>
      </c>
      <c r="Q19" s="72">
        <f>SUM(Q20:Q24)</f>
        <v>1594652</v>
      </c>
      <c r="R19" s="72">
        <f>SUM(R20:R24)</f>
        <v>43572</v>
      </c>
      <c r="S19" s="73" t="s">
        <v>37</v>
      </c>
      <c r="T19" s="73" t="s">
        <v>37</v>
      </c>
      <c r="U19" s="73" t="s">
        <v>37</v>
      </c>
      <c r="V19" s="73" t="s">
        <v>37</v>
      </c>
      <c r="W19" s="73" t="s">
        <v>37</v>
      </c>
      <c r="X19" s="73" t="s">
        <v>37</v>
      </c>
      <c r="Y19" s="73" t="s">
        <v>37</v>
      </c>
      <c r="Z19" s="71" t="s">
        <v>45</v>
      </c>
      <c r="AA19" s="72">
        <f>SUM(AA20:AA24)</f>
        <v>509303</v>
      </c>
      <c r="AB19" s="76" t="s">
        <v>37</v>
      </c>
      <c r="AC19" s="76" t="s">
        <v>37</v>
      </c>
      <c r="AD19" s="72">
        <f aca="true" t="shared" si="8" ref="AD19:AI19">SUM(AD20:AD24)</f>
        <v>30955</v>
      </c>
      <c r="AE19" s="72">
        <f t="shared" si="8"/>
        <v>2271</v>
      </c>
      <c r="AF19" s="72">
        <f t="shared" si="8"/>
        <v>542529</v>
      </c>
      <c r="AG19" s="72">
        <f t="shared" si="8"/>
        <v>15924</v>
      </c>
      <c r="AH19" s="72">
        <f t="shared" si="8"/>
        <v>5078369</v>
      </c>
      <c r="AI19" s="72">
        <f t="shared" si="8"/>
        <v>1166661</v>
      </c>
      <c r="AJ19" s="76"/>
      <c r="AK19" s="72">
        <f>SUM(AK20:AK24)</f>
        <v>175103</v>
      </c>
      <c r="AL19" s="72">
        <f>SUM(AL20:AL24)</f>
        <v>24149727</v>
      </c>
      <c r="AM19" s="72">
        <f>SUM(AM20:AM24)</f>
        <v>15692869</v>
      </c>
      <c r="AN19" s="72">
        <f>SUM(AN20:AN24)</f>
        <v>46262729</v>
      </c>
      <c r="AO19" s="72">
        <f>SUM(AO20:AO24)</f>
        <v>113151</v>
      </c>
      <c r="AP19" s="71" t="s">
        <v>45</v>
      </c>
      <c r="AQ19" s="72">
        <f>SUM(AQ20:AQ24)</f>
        <v>3414810</v>
      </c>
      <c r="AR19" s="72">
        <f>SUM(AR20:AR24)</f>
        <v>24178274</v>
      </c>
      <c r="AS19" s="72">
        <f>SUM(AS20:AS24)</f>
        <v>13409570</v>
      </c>
      <c r="AT19" s="72">
        <f>SUM(AT20:AT24)</f>
        <v>41002654</v>
      </c>
      <c r="AU19" s="72">
        <f>SUM(AU20:AU24)</f>
        <v>56178</v>
      </c>
      <c r="AV19" s="76" t="s">
        <v>37</v>
      </c>
      <c r="AW19" s="76" t="s">
        <v>37</v>
      </c>
      <c r="AX19" s="76" t="s">
        <v>37</v>
      </c>
      <c r="AY19" s="76" t="s">
        <v>37</v>
      </c>
      <c r="AZ19" s="76" t="s">
        <v>37</v>
      </c>
      <c r="BA19" s="72">
        <f>SUM(BA20:BA24)</f>
        <v>1323127</v>
      </c>
      <c r="BB19" s="76" t="s">
        <v>37</v>
      </c>
      <c r="BC19" s="72">
        <f>SUM(BC20:BC24)</f>
        <v>196570</v>
      </c>
      <c r="BD19" s="72">
        <f>SUM(BD20:BD24)</f>
        <v>300040</v>
      </c>
      <c r="BE19" s="76" t="s">
        <v>37</v>
      </c>
      <c r="BF19" s="72">
        <f>SUM(BF20:BF24)</f>
        <v>1819737</v>
      </c>
      <c r="BG19" s="72">
        <f>SUM(BG20:BG24)</f>
        <v>46753</v>
      </c>
      <c r="BH19" s="76" t="s">
        <v>37</v>
      </c>
      <c r="BI19" s="76" t="s">
        <v>37</v>
      </c>
      <c r="BJ19" s="76" t="s">
        <v>37</v>
      </c>
      <c r="BK19" s="76" t="s">
        <v>37</v>
      </c>
      <c r="BL19" s="76" t="s">
        <v>37</v>
      </c>
      <c r="BM19" s="76" t="s">
        <v>37</v>
      </c>
      <c r="BN19" s="76" t="s">
        <v>37</v>
      </c>
      <c r="BO19" s="71" t="s">
        <v>45</v>
      </c>
      <c r="BP19" s="72">
        <f>SUM(BP20:BP24)</f>
        <v>373696</v>
      </c>
      <c r="BQ19" s="76" t="s">
        <v>37</v>
      </c>
      <c r="BR19" s="76" t="s">
        <v>37</v>
      </c>
      <c r="BS19" s="72">
        <f aca="true" t="shared" si="9" ref="BS19:BX19">SUM(BS20:BS24)</f>
        <v>19964</v>
      </c>
      <c r="BT19" s="74">
        <f t="shared" si="9"/>
        <v>420</v>
      </c>
      <c r="BU19" s="72">
        <f t="shared" si="9"/>
        <v>394080</v>
      </c>
      <c r="BV19" s="72">
        <f t="shared" si="9"/>
        <v>30319</v>
      </c>
      <c r="BW19" s="72">
        <f t="shared" si="9"/>
        <v>3788506</v>
      </c>
      <c r="BX19" s="72">
        <f t="shared" si="9"/>
        <v>1323127</v>
      </c>
      <c r="BY19" s="76" t="s">
        <v>37</v>
      </c>
      <c r="BZ19" s="72">
        <f>SUM(BZ20:BZ24)</f>
        <v>196570</v>
      </c>
      <c r="CA19" s="72">
        <f>SUM(CA20:CA24)</f>
        <v>24498278</v>
      </c>
      <c r="CB19" s="72">
        <f>SUM(CB20:CB24)</f>
        <v>13409990</v>
      </c>
      <c r="CC19" s="72">
        <f>SUM(CC20:CC24)</f>
        <v>43216471</v>
      </c>
      <c r="CD19" s="72">
        <f>SUM(CD20:CD24)</f>
        <v>133250</v>
      </c>
    </row>
    <row r="20" spans="1:82" s="26" customFormat="1" ht="30.75" customHeight="1">
      <c r="A20" s="77" t="s">
        <v>46</v>
      </c>
      <c r="B20" s="78">
        <v>33467</v>
      </c>
      <c r="C20" s="78">
        <v>15552</v>
      </c>
      <c r="D20" s="79" t="s">
        <v>37</v>
      </c>
      <c r="E20" s="80">
        <f>SUM(B20:D20)</f>
        <v>49019</v>
      </c>
      <c r="F20" s="78">
        <v>1480</v>
      </c>
      <c r="G20" s="79" t="s">
        <v>37</v>
      </c>
      <c r="H20" s="79" t="s">
        <v>37</v>
      </c>
      <c r="I20" s="84" t="s">
        <v>37</v>
      </c>
      <c r="J20" s="79" t="s">
        <v>37</v>
      </c>
      <c r="K20" s="79" t="s">
        <v>37</v>
      </c>
      <c r="L20" s="81">
        <v>990</v>
      </c>
      <c r="M20" s="79" t="s">
        <v>37</v>
      </c>
      <c r="N20" s="78">
        <v>1234</v>
      </c>
      <c r="O20" s="78">
        <v>1490</v>
      </c>
      <c r="P20" s="79" t="s">
        <v>37</v>
      </c>
      <c r="Q20" s="80">
        <f>SUM(K20:P20)</f>
        <v>3714</v>
      </c>
      <c r="R20" s="81">
        <v>8</v>
      </c>
      <c r="S20" s="79" t="s">
        <v>37</v>
      </c>
      <c r="T20" s="79" t="s">
        <v>37</v>
      </c>
      <c r="U20" s="79" t="s">
        <v>37</v>
      </c>
      <c r="V20" s="79" t="s">
        <v>37</v>
      </c>
      <c r="W20" s="79" t="s">
        <v>37</v>
      </c>
      <c r="X20" s="84" t="s">
        <v>37</v>
      </c>
      <c r="Y20" s="79" t="s">
        <v>37</v>
      </c>
      <c r="Z20" s="77" t="s">
        <v>46</v>
      </c>
      <c r="AA20" s="79" t="s">
        <v>37</v>
      </c>
      <c r="AB20" s="79" t="s">
        <v>37</v>
      </c>
      <c r="AC20" s="79" t="s">
        <v>37</v>
      </c>
      <c r="AD20" s="79" t="s">
        <v>37</v>
      </c>
      <c r="AE20" s="79" t="s">
        <v>37</v>
      </c>
      <c r="AF20" s="84" t="s">
        <v>37</v>
      </c>
      <c r="AG20" s="79" t="s">
        <v>37</v>
      </c>
      <c r="AH20" s="80">
        <f>SUM(B20,K20,AA20)</f>
        <v>33467</v>
      </c>
      <c r="AI20" s="82">
        <f>SUM(L20,S20,AB20)</f>
        <v>990</v>
      </c>
      <c r="AJ20" s="84"/>
      <c r="AK20" s="80">
        <f>SUM(N20,U20,AC20)</f>
        <v>1234</v>
      </c>
      <c r="AL20" s="80">
        <f aca="true" t="shared" si="10" ref="AL20:AM24">SUM(C20,G20,O20,V20,AD20)</f>
        <v>17042</v>
      </c>
      <c r="AM20" s="84">
        <f t="shared" si="10"/>
        <v>0</v>
      </c>
      <c r="AN20" s="80">
        <f>SUM(AH20:AM20)</f>
        <v>52733</v>
      </c>
      <c r="AO20" s="80">
        <f>SUM(F20,J20,R20,Y20,AG20)</f>
        <v>1488</v>
      </c>
      <c r="AP20" s="77" t="s">
        <v>46</v>
      </c>
      <c r="AQ20" s="78">
        <v>26639</v>
      </c>
      <c r="AR20" s="78">
        <v>21461</v>
      </c>
      <c r="AS20" s="79" t="s">
        <v>37</v>
      </c>
      <c r="AT20" s="80">
        <f>SUM(AQ20:AS20)</f>
        <v>48100</v>
      </c>
      <c r="AU20" s="78">
        <v>1865</v>
      </c>
      <c r="AV20" s="79" t="s">
        <v>37</v>
      </c>
      <c r="AW20" s="79" t="s">
        <v>37</v>
      </c>
      <c r="AX20" s="84" t="s">
        <v>37</v>
      </c>
      <c r="AY20" s="79" t="s">
        <v>37</v>
      </c>
      <c r="AZ20" s="83" t="s">
        <v>37</v>
      </c>
      <c r="BA20" s="81">
        <v>941</v>
      </c>
      <c r="BB20" s="79" t="s">
        <v>37</v>
      </c>
      <c r="BC20" s="78">
        <v>1564</v>
      </c>
      <c r="BD20" s="78">
        <v>1660</v>
      </c>
      <c r="BE20" s="79" t="s">
        <v>37</v>
      </c>
      <c r="BF20" s="80">
        <f>SUM(AZ20:BE20)</f>
        <v>4165</v>
      </c>
      <c r="BG20" s="81">
        <v>13</v>
      </c>
      <c r="BH20" s="79" t="s">
        <v>37</v>
      </c>
      <c r="BI20" s="79" t="s">
        <v>37</v>
      </c>
      <c r="BJ20" s="79" t="s">
        <v>37</v>
      </c>
      <c r="BK20" s="79" t="s">
        <v>37</v>
      </c>
      <c r="BL20" s="79" t="s">
        <v>37</v>
      </c>
      <c r="BM20" s="84" t="s">
        <v>37</v>
      </c>
      <c r="BN20" s="79" t="s">
        <v>37</v>
      </c>
      <c r="BO20" s="77" t="s">
        <v>46</v>
      </c>
      <c r="BP20" s="79" t="s">
        <v>37</v>
      </c>
      <c r="BQ20" s="79" t="s">
        <v>37</v>
      </c>
      <c r="BR20" s="79" t="s">
        <v>37</v>
      </c>
      <c r="BS20" s="79" t="s">
        <v>37</v>
      </c>
      <c r="BT20" s="79" t="s">
        <v>37</v>
      </c>
      <c r="BU20" s="84" t="s">
        <v>37</v>
      </c>
      <c r="BV20" s="79" t="s">
        <v>37</v>
      </c>
      <c r="BW20" s="80">
        <f>SUM(BP20,AZ20,AQ20)</f>
        <v>26639</v>
      </c>
      <c r="BX20" s="82">
        <f>SUM(BQ20,BH20,BA20)</f>
        <v>941</v>
      </c>
      <c r="BY20" s="84"/>
      <c r="BZ20" s="80">
        <f>SUM(BR20,BJ20,BC20)</f>
        <v>1564</v>
      </c>
      <c r="CA20" s="80">
        <f>SUM(BS20,BK20,BD20,AV20,AR20)</f>
        <v>23121</v>
      </c>
      <c r="CB20" s="84">
        <f>SUM(BT20,BL20,BE20,AW20,AS20)</f>
        <v>0</v>
      </c>
      <c r="CC20" s="80">
        <f>SUM(BW20:CB20)</f>
        <v>52265</v>
      </c>
      <c r="CD20" s="80">
        <f>SUM(BV20,BN20,BG20,AY20,AU20)</f>
        <v>1878</v>
      </c>
    </row>
    <row r="21" spans="1:82" s="27" customFormat="1" ht="30.75" customHeight="1">
      <c r="A21" s="77" t="s">
        <v>47</v>
      </c>
      <c r="B21" s="78">
        <v>714643</v>
      </c>
      <c r="C21" s="78">
        <v>1249543</v>
      </c>
      <c r="D21" s="79" t="s">
        <v>37</v>
      </c>
      <c r="E21" s="80">
        <f>SUM(B21:D21)</f>
        <v>1964186</v>
      </c>
      <c r="F21" s="78">
        <v>31761</v>
      </c>
      <c r="G21" s="79" t="s">
        <v>37</v>
      </c>
      <c r="H21" s="79" t="s">
        <v>37</v>
      </c>
      <c r="I21" s="84" t="s">
        <v>37</v>
      </c>
      <c r="J21" s="79" t="s">
        <v>37</v>
      </c>
      <c r="K21" s="79" t="s">
        <v>37</v>
      </c>
      <c r="L21" s="80">
        <v>687580</v>
      </c>
      <c r="M21" s="88" t="s">
        <v>37</v>
      </c>
      <c r="N21" s="80">
        <v>66749</v>
      </c>
      <c r="O21" s="80">
        <v>115931</v>
      </c>
      <c r="P21" s="88" t="s">
        <v>37</v>
      </c>
      <c r="Q21" s="80">
        <f>SUM(K21:P21)</f>
        <v>870260</v>
      </c>
      <c r="R21" s="78">
        <v>12102</v>
      </c>
      <c r="S21" s="79" t="s">
        <v>37</v>
      </c>
      <c r="T21" s="79" t="s">
        <v>37</v>
      </c>
      <c r="U21" s="79" t="s">
        <v>37</v>
      </c>
      <c r="V21" s="79" t="s">
        <v>37</v>
      </c>
      <c r="W21" s="79" t="s">
        <v>37</v>
      </c>
      <c r="X21" s="84" t="s">
        <v>37</v>
      </c>
      <c r="Y21" s="79" t="s">
        <v>37</v>
      </c>
      <c r="Z21" s="77" t="s">
        <v>47</v>
      </c>
      <c r="AA21" s="78">
        <v>277795</v>
      </c>
      <c r="AB21" s="86" t="s">
        <v>37</v>
      </c>
      <c r="AC21" s="86" t="s">
        <v>37</v>
      </c>
      <c r="AD21" s="78">
        <v>21799</v>
      </c>
      <c r="AE21" s="78">
        <v>2145</v>
      </c>
      <c r="AF21" s="78">
        <f>SUM(AA21:AE21)</f>
        <v>301739</v>
      </c>
      <c r="AG21" s="78">
        <v>8693</v>
      </c>
      <c r="AH21" s="80">
        <f>SUM(B21,K21,AA21)</f>
        <v>992438</v>
      </c>
      <c r="AI21" s="80">
        <f>SUM(L21,S21,AB21)</f>
        <v>687580</v>
      </c>
      <c r="AJ21" s="88"/>
      <c r="AK21" s="80">
        <f>SUM(N21,U21,AC21)</f>
        <v>66749</v>
      </c>
      <c r="AL21" s="80">
        <f t="shared" si="10"/>
        <v>1387273</v>
      </c>
      <c r="AM21" s="80">
        <f t="shared" si="10"/>
        <v>2145</v>
      </c>
      <c r="AN21" s="80">
        <f>SUM(AH21:AM21)</f>
        <v>3136185</v>
      </c>
      <c r="AO21" s="80">
        <f>SUM(F21,J21,R21,Y21,AG21)</f>
        <v>52556</v>
      </c>
      <c r="AP21" s="77" t="s">
        <v>47</v>
      </c>
      <c r="AQ21" s="78">
        <v>517746</v>
      </c>
      <c r="AR21" s="78">
        <v>1159148</v>
      </c>
      <c r="AS21" s="86" t="s">
        <v>37</v>
      </c>
      <c r="AT21" s="78">
        <f>SUM(AQ21:AS21)</f>
        <v>1676894</v>
      </c>
      <c r="AU21" s="78">
        <v>37128</v>
      </c>
      <c r="AV21" s="79" t="s">
        <v>37</v>
      </c>
      <c r="AW21" s="79" t="s">
        <v>37</v>
      </c>
      <c r="AX21" s="84" t="s">
        <v>37</v>
      </c>
      <c r="AY21" s="79" t="s">
        <v>37</v>
      </c>
      <c r="AZ21" s="86" t="s">
        <v>37</v>
      </c>
      <c r="BA21" s="78">
        <v>807220</v>
      </c>
      <c r="BB21" s="86" t="s">
        <v>37</v>
      </c>
      <c r="BC21" s="78">
        <v>75836</v>
      </c>
      <c r="BD21" s="78">
        <v>117850</v>
      </c>
      <c r="BE21" s="86" t="s">
        <v>37</v>
      </c>
      <c r="BF21" s="78">
        <f>SUM(AZ21:BE21)</f>
        <v>1000906</v>
      </c>
      <c r="BG21" s="78">
        <v>7957</v>
      </c>
      <c r="BH21" s="79" t="s">
        <v>37</v>
      </c>
      <c r="BI21" s="79" t="s">
        <v>37</v>
      </c>
      <c r="BJ21" s="79" t="s">
        <v>37</v>
      </c>
      <c r="BK21" s="79" t="s">
        <v>37</v>
      </c>
      <c r="BL21" s="79" t="s">
        <v>37</v>
      </c>
      <c r="BM21" s="84" t="s">
        <v>37</v>
      </c>
      <c r="BN21" s="79" t="s">
        <v>37</v>
      </c>
      <c r="BO21" s="77" t="s">
        <v>47</v>
      </c>
      <c r="BP21" s="78">
        <v>367424</v>
      </c>
      <c r="BQ21" s="86" t="s">
        <v>37</v>
      </c>
      <c r="BR21" s="86" t="s">
        <v>37</v>
      </c>
      <c r="BS21" s="78">
        <v>5431</v>
      </c>
      <c r="BT21" s="86" t="s">
        <v>37</v>
      </c>
      <c r="BU21" s="78">
        <f>SUM(BP21:BT21)</f>
        <v>372855</v>
      </c>
      <c r="BV21" s="78">
        <v>10829</v>
      </c>
      <c r="BW21" s="80">
        <f>SUM(BP21,AZ21,AQ21)</f>
        <v>885170</v>
      </c>
      <c r="BX21" s="80">
        <f>SUM(BQ21,BH21,BA21)</f>
        <v>807220</v>
      </c>
      <c r="BY21" s="88"/>
      <c r="BZ21" s="80">
        <f>SUM(BR21,BJ21,BC21)</f>
        <v>75836</v>
      </c>
      <c r="CA21" s="80">
        <f>SUM(BS21,BK21,BD21,AV21,AR21)</f>
        <v>1282429</v>
      </c>
      <c r="CB21" s="88"/>
      <c r="CC21" s="80">
        <f>SUM(BW21:CB21)</f>
        <v>3050655</v>
      </c>
      <c r="CD21" s="80">
        <f>SUM(BV21,BN21,BG21,AY21,AU21)</f>
        <v>55914</v>
      </c>
    </row>
    <row r="22" spans="1:82" s="26" customFormat="1" ht="30.75" customHeight="1">
      <c r="A22" s="77" t="s">
        <v>48</v>
      </c>
      <c r="B22" s="78">
        <v>1714624</v>
      </c>
      <c r="C22" s="78">
        <v>847482</v>
      </c>
      <c r="D22" s="79" t="s">
        <v>37</v>
      </c>
      <c r="E22" s="80">
        <f>SUM(B22:D22)</f>
        <v>2562106</v>
      </c>
      <c r="F22" s="78">
        <v>19089</v>
      </c>
      <c r="G22" s="79" t="s">
        <v>37</v>
      </c>
      <c r="H22" s="79" t="s">
        <v>37</v>
      </c>
      <c r="I22" s="84" t="s">
        <v>37</v>
      </c>
      <c r="J22" s="79" t="s">
        <v>37</v>
      </c>
      <c r="K22" s="79" t="s">
        <v>37</v>
      </c>
      <c r="L22" s="78">
        <v>324925</v>
      </c>
      <c r="M22" s="79" t="s">
        <v>37</v>
      </c>
      <c r="N22" s="78">
        <v>46491</v>
      </c>
      <c r="O22" s="78">
        <v>130679</v>
      </c>
      <c r="P22" s="79" t="s">
        <v>37</v>
      </c>
      <c r="Q22" s="80">
        <f>SUM(K22:P22)</f>
        <v>502095</v>
      </c>
      <c r="R22" s="78">
        <v>3471</v>
      </c>
      <c r="S22" s="79" t="s">
        <v>37</v>
      </c>
      <c r="T22" s="79" t="s">
        <v>37</v>
      </c>
      <c r="U22" s="79" t="s">
        <v>37</v>
      </c>
      <c r="V22" s="79" t="s">
        <v>37</v>
      </c>
      <c r="W22" s="79" t="s">
        <v>37</v>
      </c>
      <c r="X22" s="84" t="s">
        <v>37</v>
      </c>
      <c r="Y22" s="79" t="s">
        <v>37</v>
      </c>
      <c r="Z22" s="77" t="s">
        <v>48</v>
      </c>
      <c r="AA22" s="78">
        <v>231508</v>
      </c>
      <c r="AB22" s="79" t="s">
        <v>37</v>
      </c>
      <c r="AC22" s="79" t="s">
        <v>37</v>
      </c>
      <c r="AD22" s="78">
        <v>9156</v>
      </c>
      <c r="AE22" s="81">
        <v>126</v>
      </c>
      <c r="AF22" s="78">
        <f>SUM(AA22:AE22)</f>
        <v>240790</v>
      </c>
      <c r="AG22" s="78">
        <v>7231</v>
      </c>
      <c r="AH22" s="80">
        <f>SUM(B22,K22,AA22)</f>
        <v>1946132</v>
      </c>
      <c r="AI22" s="80">
        <f>SUM(L22,S22,AB22)</f>
        <v>324925</v>
      </c>
      <c r="AJ22" s="84"/>
      <c r="AK22" s="80">
        <f>SUM(N22,U22,AC22)</f>
        <v>46491</v>
      </c>
      <c r="AL22" s="80">
        <f t="shared" si="10"/>
        <v>987317</v>
      </c>
      <c r="AM22" s="82">
        <f t="shared" si="10"/>
        <v>126</v>
      </c>
      <c r="AN22" s="80">
        <f>SUM(AH22:AM22)</f>
        <v>3304991</v>
      </c>
      <c r="AO22" s="80">
        <f>SUM(F22,J22,R22,Y22,AG22)</f>
        <v>29791</v>
      </c>
      <c r="AP22" s="77" t="s">
        <v>48</v>
      </c>
      <c r="AQ22" s="78">
        <v>1288718</v>
      </c>
      <c r="AR22" s="78">
        <v>840442</v>
      </c>
      <c r="AS22" s="86" t="s">
        <v>37</v>
      </c>
      <c r="AT22" s="78">
        <f>SUM(AQ22:AS22)</f>
        <v>2129160</v>
      </c>
      <c r="AU22" s="78">
        <v>15606</v>
      </c>
      <c r="AV22" s="79" t="s">
        <v>37</v>
      </c>
      <c r="AW22" s="79" t="s">
        <v>37</v>
      </c>
      <c r="AX22" s="84" t="s">
        <v>37</v>
      </c>
      <c r="AY22" s="79" t="s">
        <v>37</v>
      </c>
      <c r="AZ22" s="86" t="s">
        <v>37</v>
      </c>
      <c r="BA22" s="78">
        <v>366794</v>
      </c>
      <c r="BB22" s="79" t="s">
        <v>37</v>
      </c>
      <c r="BC22" s="78">
        <v>54529</v>
      </c>
      <c r="BD22" s="78">
        <v>175568</v>
      </c>
      <c r="BE22" s="79" t="s">
        <v>37</v>
      </c>
      <c r="BF22" s="78">
        <f>SUM(AZ22:BE22)</f>
        <v>596891</v>
      </c>
      <c r="BG22" s="78">
        <v>3661</v>
      </c>
      <c r="BH22" s="79" t="s">
        <v>37</v>
      </c>
      <c r="BI22" s="79" t="s">
        <v>37</v>
      </c>
      <c r="BJ22" s="79" t="s">
        <v>37</v>
      </c>
      <c r="BK22" s="79" t="s">
        <v>37</v>
      </c>
      <c r="BL22" s="79" t="s">
        <v>37</v>
      </c>
      <c r="BM22" s="84" t="s">
        <v>37</v>
      </c>
      <c r="BN22" s="79" t="s">
        <v>37</v>
      </c>
      <c r="BO22" s="77" t="s">
        <v>48</v>
      </c>
      <c r="BP22" s="79" t="s">
        <v>37</v>
      </c>
      <c r="BQ22" s="79" t="s">
        <v>37</v>
      </c>
      <c r="BR22" s="79" t="s">
        <v>37</v>
      </c>
      <c r="BS22" s="78">
        <v>14235</v>
      </c>
      <c r="BT22" s="81">
        <v>420</v>
      </c>
      <c r="BU22" s="78">
        <f>SUM(BP22:BT22)</f>
        <v>14655</v>
      </c>
      <c r="BV22" s="78">
        <v>19440</v>
      </c>
      <c r="BW22" s="80">
        <f>SUM(BP22,AZ22,AQ22)</f>
        <v>1288718</v>
      </c>
      <c r="BX22" s="80">
        <f>SUM(BQ22,BH22,BA22)</f>
        <v>366794</v>
      </c>
      <c r="BY22" s="84"/>
      <c r="BZ22" s="80">
        <f>SUM(BR22,BJ22,BC22)</f>
        <v>54529</v>
      </c>
      <c r="CA22" s="80">
        <f>SUM(BS22,BK22,BD22,AV22,AR22)</f>
        <v>1030245</v>
      </c>
      <c r="CB22" s="82">
        <f>SUM(BT22,BL22,BE22,AW22,AS22)</f>
        <v>420</v>
      </c>
      <c r="CC22" s="80">
        <f>SUM(BW22:CB22)</f>
        <v>2740706</v>
      </c>
      <c r="CD22" s="80">
        <f>SUM(BV22,BN22,BG22,AY22,AU22)</f>
        <v>38707</v>
      </c>
    </row>
    <row r="23" spans="1:82" s="27" customFormat="1" ht="30.75" customHeight="1">
      <c r="A23" s="77" t="s">
        <v>49</v>
      </c>
      <c r="B23" s="78">
        <v>25921</v>
      </c>
      <c r="C23" s="79" t="s">
        <v>37</v>
      </c>
      <c r="D23" s="79" t="s">
        <v>37</v>
      </c>
      <c r="E23" s="80">
        <f>SUM(B23:D23)</f>
        <v>25921</v>
      </c>
      <c r="F23" s="81">
        <v>24</v>
      </c>
      <c r="G23" s="79" t="s">
        <v>37</v>
      </c>
      <c r="H23" s="79" t="s">
        <v>37</v>
      </c>
      <c r="I23" s="84" t="s">
        <v>37</v>
      </c>
      <c r="J23" s="79" t="s">
        <v>37</v>
      </c>
      <c r="K23" s="79" t="s">
        <v>37</v>
      </c>
      <c r="L23" s="79" t="s">
        <v>37</v>
      </c>
      <c r="M23" s="79" t="s">
        <v>37</v>
      </c>
      <c r="N23" s="79" t="s">
        <v>37</v>
      </c>
      <c r="O23" s="81">
        <v>82</v>
      </c>
      <c r="P23" s="79" t="s">
        <v>37</v>
      </c>
      <c r="Q23" s="82">
        <f>SUM(K23:P23)</f>
        <v>82</v>
      </c>
      <c r="R23" s="81">
        <v>111</v>
      </c>
      <c r="S23" s="79" t="s">
        <v>37</v>
      </c>
      <c r="T23" s="79" t="s">
        <v>37</v>
      </c>
      <c r="U23" s="79" t="s">
        <v>37</v>
      </c>
      <c r="V23" s="79" t="s">
        <v>37</v>
      </c>
      <c r="W23" s="79" t="s">
        <v>37</v>
      </c>
      <c r="X23" s="84" t="s">
        <v>37</v>
      </c>
      <c r="Y23" s="79" t="s">
        <v>37</v>
      </c>
      <c r="Z23" s="77" t="s">
        <v>49</v>
      </c>
      <c r="AA23" s="79" t="s">
        <v>37</v>
      </c>
      <c r="AB23" s="79" t="s">
        <v>37</v>
      </c>
      <c r="AC23" s="79" t="s">
        <v>37</v>
      </c>
      <c r="AD23" s="79" t="s">
        <v>37</v>
      </c>
      <c r="AE23" s="79" t="s">
        <v>37</v>
      </c>
      <c r="AF23" s="84" t="s">
        <v>37</v>
      </c>
      <c r="AG23" s="79" t="s">
        <v>37</v>
      </c>
      <c r="AH23" s="80">
        <f>SUM(B23,K23,AA23)</f>
        <v>25921</v>
      </c>
      <c r="AI23" s="84">
        <f>SUM(L23,S23,AB23)</f>
        <v>0</v>
      </c>
      <c r="AJ23" s="84"/>
      <c r="AK23" s="84">
        <f>SUM(N23,U23,AC23)</f>
        <v>0</v>
      </c>
      <c r="AL23" s="82">
        <f t="shared" si="10"/>
        <v>82</v>
      </c>
      <c r="AM23" s="84">
        <f t="shared" si="10"/>
        <v>0</v>
      </c>
      <c r="AN23" s="80">
        <f>SUM(AH23:AM23)</f>
        <v>26003</v>
      </c>
      <c r="AO23" s="82">
        <f>SUM(F23,J23,R23,Y23,AG23)</f>
        <v>135</v>
      </c>
      <c r="AP23" s="77" t="s">
        <v>49</v>
      </c>
      <c r="AQ23" s="78">
        <v>15810</v>
      </c>
      <c r="AR23" s="79" t="s">
        <v>37</v>
      </c>
      <c r="AS23" s="79" t="s">
        <v>37</v>
      </c>
      <c r="AT23" s="80">
        <f>SUM(AQ23:AS23)</f>
        <v>15810</v>
      </c>
      <c r="AU23" s="81">
        <v>30</v>
      </c>
      <c r="AV23" s="79" t="s">
        <v>37</v>
      </c>
      <c r="AW23" s="79" t="s">
        <v>37</v>
      </c>
      <c r="AX23" s="84" t="s">
        <v>37</v>
      </c>
      <c r="AY23" s="79" t="s">
        <v>37</v>
      </c>
      <c r="AZ23" s="79" t="s">
        <v>37</v>
      </c>
      <c r="BA23" s="79" t="s">
        <v>37</v>
      </c>
      <c r="BB23" s="79" t="s">
        <v>37</v>
      </c>
      <c r="BC23" s="79" t="s">
        <v>37</v>
      </c>
      <c r="BD23" s="81">
        <v>527</v>
      </c>
      <c r="BE23" s="79" t="s">
        <v>37</v>
      </c>
      <c r="BF23" s="82">
        <f>SUM(AZ23:BE23)</f>
        <v>527</v>
      </c>
      <c r="BG23" s="81">
        <v>147</v>
      </c>
      <c r="BH23" s="79" t="s">
        <v>37</v>
      </c>
      <c r="BI23" s="79" t="s">
        <v>37</v>
      </c>
      <c r="BJ23" s="79" t="s">
        <v>37</v>
      </c>
      <c r="BK23" s="79" t="s">
        <v>37</v>
      </c>
      <c r="BL23" s="79" t="s">
        <v>37</v>
      </c>
      <c r="BM23" s="84" t="s">
        <v>37</v>
      </c>
      <c r="BN23" s="79" t="s">
        <v>37</v>
      </c>
      <c r="BO23" s="77" t="s">
        <v>49</v>
      </c>
      <c r="BP23" s="79" t="s">
        <v>37</v>
      </c>
      <c r="BQ23" s="79" t="s">
        <v>37</v>
      </c>
      <c r="BR23" s="79" t="s">
        <v>37</v>
      </c>
      <c r="BS23" s="79" t="s">
        <v>37</v>
      </c>
      <c r="BT23" s="79" t="s">
        <v>37</v>
      </c>
      <c r="BU23" s="84" t="s">
        <v>37</v>
      </c>
      <c r="BV23" s="79" t="s">
        <v>37</v>
      </c>
      <c r="BW23" s="80">
        <f>SUM(BP23,AZ23,AQ23)</f>
        <v>15810</v>
      </c>
      <c r="BX23" s="84">
        <f>SUM(BQ23,BH23,BA23)</f>
        <v>0</v>
      </c>
      <c r="BY23" s="84"/>
      <c r="BZ23" s="84">
        <f>SUM(BR23,BJ23,BC23)</f>
        <v>0</v>
      </c>
      <c r="CA23" s="82">
        <f>SUM(BS23,BK23,BD23,AV23,AR23)</f>
        <v>527</v>
      </c>
      <c r="CB23" s="84">
        <f>SUM(BT23,BL23,BE23,AW23,AS23)</f>
        <v>0</v>
      </c>
      <c r="CC23" s="80">
        <f>SUM(BW23:CB23)</f>
        <v>16337</v>
      </c>
      <c r="CD23" s="82">
        <f>SUM(BV23,BN23,BG23,AY23,AU23)</f>
        <v>177</v>
      </c>
    </row>
    <row r="24" spans="1:82" s="26" customFormat="1" ht="30.75" customHeight="1">
      <c r="A24" s="77" t="s">
        <v>50</v>
      </c>
      <c r="B24" s="78">
        <v>2080411</v>
      </c>
      <c r="C24" s="78">
        <v>21753307</v>
      </c>
      <c r="D24" s="78">
        <v>15690598</v>
      </c>
      <c r="E24" s="80">
        <f>SUM(B24:D24)</f>
        <v>39524316</v>
      </c>
      <c r="F24" s="78">
        <v>1301</v>
      </c>
      <c r="G24" s="79" t="s">
        <v>37</v>
      </c>
      <c r="H24" s="79" t="s">
        <v>37</v>
      </c>
      <c r="I24" s="84" t="s">
        <v>37</v>
      </c>
      <c r="J24" s="79" t="s">
        <v>37</v>
      </c>
      <c r="K24" s="79" t="s">
        <v>37</v>
      </c>
      <c r="L24" s="78">
        <v>153166</v>
      </c>
      <c r="M24" s="79" t="s">
        <v>37</v>
      </c>
      <c r="N24" s="78">
        <v>60629</v>
      </c>
      <c r="O24" s="78">
        <v>4706</v>
      </c>
      <c r="P24" s="79" t="s">
        <v>37</v>
      </c>
      <c r="Q24" s="80">
        <f>SUM(K24:P24)</f>
        <v>218501</v>
      </c>
      <c r="R24" s="78">
        <v>27880</v>
      </c>
      <c r="S24" s="79" t="s">
        <v>37</v>
      </c>
      <c r="T24" s="79" t="s">
        <v>37</v>
      </c>
      <c r="U24" s="79" t="s">
        <v>37</v>
      </c>
      <c r="V24" s="79" t="s">
        <v>37</v>
      </c>
      <c r="W24" s="79" t="s">
        <v>37</v>
      </c>
      <c r="X24" s="84" t="s">
        <v>37</v>
      </c>
      <c r="Y24" s="79" t="s">
        <v>37</v>
      </c>
      <c r="Z24" s="77" t="s">
        <v>50</v>
      </c>
      <c r="AA24" s="79" t="s">
        <v>37</v>
      </c>
      <c r="AB24" s="79" t="s">
        <v>37</v>
      </c>
      <c r="AC24" s="79" t="s">
        <v>37</v>
      </c>
      <c r="AD24" s="79" t="s">
        <v>37</v>
      </c>
      <c r="AE24" s="79" t="s">
        <v>37</v>
      </c>
      <c r="AF24" s="84" t="s">
        <v>37</v>
      </c>
      <c r="AG24" s="79" t="s">
        <v>37</v>
      </c>
      <c r="AH24" s="80">
        <f>SUM(B24,K24,AA24)</f>
        <v>2080411</v>
      </c>
      <c r="AI24" s="80">
        <f>SUM(L24,S24,AB24)</f>
        <v>153166</v>
      </c>
      <c r="AJ24" s="84"/>
      <c r="AK24" s="80">
        <f>SUM(N24,U24,AC24)</f>
        <v>60629</v>
      </c>
      <c r="AL24" s="80">
        <f t="shared" si="10"/>
        <v>21758013</v>
      </c>
      <c r="AM24" s="80">
        <f t="shared" si="10"/>
        <v>15690598</v>
      </c>
      <c r="AN24" s="80">
        <f>SUM(AH24:AM24)</f>
        <v>39742817</v>
      </c>
      <c r="AO24" s="80">
        <f>SUM(F24,J24,R24,Y24,AG24)</f>
        <v>29181</v>
      </c>
      <c r="AP24" s="77" t="s">
        <v>50</v>
      </c>
      <c r="AQ24" s="78">
        <v>1565897</v>
      </c>
      <c r="AR24" s="78">
        <v>22157223</v>
      </c>
      <c r="AS24" s="78">
        <v>13409570</v>
      </c>
      <c r="AT24" s="80">
        <f>SUM(AQ24:AS24)</f>
        <v>37132690</v>
      </c>
      <c r="AU24" s="78">
        <v>1549</v>
      </c>
      <c r="AV24" s="79" t="s">
        <v>37</v>
      </c>
      <c r="AW24" s="79" t="s">
        <v>37</v>
      </c>
      <c r="AX24" s="84" t="s">
        <v>37</v>
      </c>
      <c r="AY24" s="79" t="s">
        <v>37</v>
      </c>
      <c r="AZ24" s="86" t="s">
        <v>37</v>
      </c>
      <c r="BA24" s="78">
        <v>148172</v>
      </c>
      <c r="BB24" s="79" t="s">
        <v>37</v>
      </c>
      <c r="BC24" s="78">
        <v>64641</v>
      </c>
      <c r="BD24" s="78">
        <v>4435</v>
      </c>
      <c r="BE24" s="79" t="s">
        <v>37</v>
      </c>
      <c r="BF24" s="80">
        <f>SUM(AZ24:BE24)</f>
        <v>217248</v>
      </c>
      <c r="BG24" s="78">
        <v>34975</v>
      </c>
      <c r="BH24" s="79" t="s">
        <v>37</v>
      </c>
      <c r="BI24" s="79" t="s">
        <v>37</v>
      </c>
      <c r="BJ24" s="79" t="s">
        <v>37</v>
      </c>
      <c r="BK24" s="79" t="s">
        <v>37</v>
      </c>
      <c r="BL24" s="79" t="s">
        <v>37</v>
      </c>
      <c r="BM24" s="84" t="s">
        <v>37</v>
      </c>
      <c r="BN24" s="79" t="s">
        <v>37</v>
      </c>
      <c r="BO24" s="77" t="s">
        <v>50</v>
      </c>
      <c r="BP24" s="78">
        <v>6272</v>
      </c>
      <c r="BQ24" s="79" t="s">
        <v>37</v>
      </c>
      <c r="BR24" s="79" t="s">
        <v>37</v>
      </c>
      <c r="BS24" s="81">
        <v>298</v>
      </c>
      <c r="BT24" s="79" t="s">
        <v>37</v>
      </c>
      <c r="BU24" s="80">
        <f>SUM(BP24:BT24)</f>
        <v>6570</v>
      </c>
      <c r="BV24" s="81">
        <v>50</v>
      </c>
      <c r="BW24" s="80">
        <f>SUM(BP24,AZ24,AQ24)</f>
        <v>1572169</v>
      </c>
      <c r="BX24" s="80">
        <f>SUM(BQ24,BH24,BA24)</f>
        <v>148172</v>
      </c>
      <c r="BY24" s="84"/>
      <c r="BZ24" s="80">
        <f>SUM(BR24,BJ24,BC24)</f>
        <v>64641</v>
      </c>
      <c r="CA24" s="80">
        <f>SUM(BS24,BK24,BD24,AV24,AR24)</f>
        <v>22161956</v>
      </c>
      <c r="CB24" s="80">
        <f>SUM(BT24,BL24,BE24,AW24,AS24)</f>
        <v>13409570</v>
      </c>
      <c r="CC24" s="80">
        <f>SUM(BW24:CB24)</f>
        <v>37356508</v>
      </c>
      <c r="CD24" s="80">
        <f>SUM(BV24,BN24,BG24,AY24,AU24)</f>
        <v>36574</v>
      </c>
    </row>
    <row r="25" spans="1:82" s="26" customFormat="1" ht="30.75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3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3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3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</row>
    <row r="26" spans="1:97" s="28" customFormat="1" ht="30.75" customHeight="1">
      <c r="A26" s="71" t="s">
        <v>51</v>
      </c>
      <c r="B26" s="72">
        <f>SUM(B27:B30)</f>
        <v>2453596</v>
      </c>
      <c r="C26" s="72">
        <f>SUM(C27:C30)</f>
        <v>768715</v>
      </c>
      <c r="D26" s="76" t="s">
        <v>37</v>
      </c>
      <c r="E26" s="72">
        <f>SUM(E27:E30)</f>
        <v>3222311</v>
      </c>
      <c r="F26" s="72">
        <f>SUM(F27:F30)</f>
        <v>40999</v>
      </c>
      <c r="G26" s="73" t="s">
        <v>37</v>
      </c>
      <c r="H26" s="73" t="s">
        <v>37</v>
      </c>
      <c r="I26" s="73" t="s">
        <v>37</v>
      </c>
      <c r="J26" s="73" t="s">
        <v>37</v>
      </c>
      <c r="K26" s="73" t="s">
        <v>37</v>
      </c>
      <c r="L26" s="72">
        <f>SUM(L27:L30)</f>
        <v>435654</v>
      </c>
      <c r="M26" s="76" t="s">
        <v>37</v>
      </c>
      <c r="N26" s="72">
        <f>SUM(N27:N30)</f>
        <v>203772</v>
      </c>
      <c r="O26" s="72">
        <f>SUM(O27:O30)</f>
        <v>651078</v>
      </c>
      <c r="P26" s="76" t="s">
        <v>37</v>
      </c>
      <c r="Q26" s="72">
        <f>SUM(Q27:Q30)</f>
        <v>1290504</v>
      </c>
      <c r="R26" s="72">
        <f>SUM(R27:R30)</f>
        <v>9818</v>
      </c>
      <c r="S26" s="73" t="s">
        <v>37</v>
      </c>
      <c r="T26" s="73" t="s">
        <v>37</v>
      </c>
      <c r="U26" s="73" t="s">
        <v>37</v>
      </c>
      <c r="V26" s="73" t="s">
        <v>37</v>
      </c>
      <c r="W26" s="73" t="s">
        <v>37</v>
      </c>
      <c r="X26" s="73" t="s">
        <v>37</v>
      </c>
      <c r="Y26" s="73" t="s">
        <v>37</v>
      </c>
      <c r="Z26" s="71" t="s">
        <v>51</v>
      </c>
      <c r="AA26" s="72">
        <f>SUM(AA27:AA30)</f>
        <v>24667</v>
      </c>
      <c r="AB26" s="73" t="s">
        <v>37</v>
      </c>
      <c r="AC26" s="73" t="s">
        <v>37</v>
      </c>
      <c r="AD26" s="73" t="s">
        <v>37</v>
      </c>
      <c r="AE26" s="73" t="s">
        <v>37</v>
      </c>
      <c r="AF26" s="72">
        <f>SUM(AF27:AF30)</f>
        <v>24667</v>
      </c>
      <c r="AG26" s="73" t="s">
        <v>37</v>
      </c>
      <c r="AH26" s="72">
        <f>SUM(AH27:AH30)</f>
        <v>2478263</v>
      </c>
      <c r="AI26" s="72">
        <f>SUM(AI27:AI30)</f>
        <v>435654</v>
      </c>
      <c r="AJ26" s="76" t="s">
        <v>37</v>
      </c>
      <c r="AK26" s="72">
        <f>SUM(AK27:AK30)</f>
        <v>203772</v>
      </c>
      <c r="AL26" s="72">
        <f>SUM(AL27:AL30)</f>
        <v>1419793</v>
      </c>
      <c r="AM26" s="76" t="s">
        <v>37</v>
      </c>
      <c r="AN26" s="72">
        <f>SUM(AN27:AN30)</f>
        <v>4537482</v>
      </c>
      <c r="AO26" s="72">
        <f>SUM(AO27:AO30)</f>
        <v>50817</v>
      </c>
      <c r="AP26" s="71" t="s">
        <v>51</v>
      </c>
      <c r="AQ26" s="72">
        <f>SUM(AQ27:AQ30)</f>
        <v>3309320</v>
      </c>
      <c r="AR26" s="72">
        <f>SUM(AR27:AR30)</f>
        <v>757729</v>
      </c>
      <c r="AS26" s="76"/>
      <c r="AT26" s="72">
        <f>SUM(AT27:AT30)</f>
        <v>4067049</v>
      </c>
      <c r="AU26" s="72">
        <f>SUM(AU27:AU30)</f>
        <v>58569</v>
      </c>
      <c r="AV26" s="73" t="s">
        <v>37</v>
      </c>
      <c r="AW26" s="73" t="s">
        <v>37</v>
      </c>
      <c r="AX26" s="73" t="s">
        <v>37</v>
      </c>
      <c r="AY26" s="73" t="s">
        <v>37</v>
      </c>
      <c r="AZ26" s="76" t="s">
        <v>37</v>
      </c>
      <c r="BA26" s="72">
        <f>SUM(BA27:BA30)</f>
        <v>397081</v>
      </c>
      <c r="BB26" s="76" t="s">
        <v>37</v>
      </c>
      <c r="BC26" s="72">
        <f>SUM(BC27:BC30)</f>
        <v>211197</v>
      </c>
      <c r="BD26" s="72">
        <f>SUM(BD27:BD30)</f>
        <v>733874</v>
      </c>
      <c r="BE26" s="76" t="s">
        <v>37</v>
      </c>
      <c r="BF26" s="72">
        <f>SUM(BF27:BF30)</f>
        <v>1342152</v>
      </c>
      <c r="BG26" s="72">
        <f>SUM(BG27:BG30)</f>
        <v>14277</v>
      </c>
      <c r="BH26" s="73" t="s">
        <v>37</v>
      </c>
      <c r="BI26" s="73" t="s">
        <v>37</v>
      </c>
      <c r="BJ26" s="73" t="s">
        <v>37</v>
      </c>
      <c r="BK26" s="73" t="s">
        <v>37</v>
      </c>
      <c r="BL26" s="73" t="s">
        <v>37</v>
      </c>
      <c r="BM26" s="73" t="s">
        <v>37</v>
      </c>
      <c r="BN26" s="73" t="s">
        <v>37</v>
      </c>
      <c r="BO26" s="71" t="s">
        <v>51</v>
      </c>
      <c r="BP26" s="72">
        <f>SUM(BP27:BP30)</f>
        <v>34360</v>
      </c>
      <c r="BQ26" s="76" t="s">
        <v>37</v>
      </c>
      <c r="BR26" s="76" t="s">
        <v>37</v>
      </c>
      <c r="BS26" s="76" t="s">
        <v>37</v>
      </c>
      <c r="BT26" s="76" t="s">
        <v>37</v>
      </c>
      <c r="BU26" s="72">
        <f>SUM(BU27:BU30)</f>
        <v>34360</v>
      </c>
      <c r="BV26" s="73" t="s">
        <v>37</v>
      </c>
      <c r="BW26" s="72">
        <f>SUM(BW27:BW30)</f>
        <v>3343680</v>
      </c>
      <c r="BX26" s="72">
        <f>SUM(BX27:BX30)</f>
        <v>397081</v>
      </c>
      <c r="BY26" s="76"/>
      <c r="BZ26" s="72">
        <f>SUM(BZ27:BZ30)</f>
        <v>211197</v>
      </c>
      <c r="CA26" s="72">
        <f>SUM(CA27:CA30)</f>
        <v>1491603</v>
      </c>
      <c r="CB26" s="76" t="s">
        <v>37</v>
      </c>
      <c r="CC26" s="72">
        <f>SUM(CC27:CC30)</f>
        <v>5443561</v>
      </c>
      <c r="CD26" s="72">
        <f>SUM(CD27:CD30)</f>
        <v>72846</v>
      </c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</row>
    <row r="27" spans="1:82" s="26" customFormat="1" ht="30.75" customHeight="1">
      <c r="A27" s="77" t="s">
        <v>52</v>
      </c>
      <c r="B27" s="78">
        <v>522910</v>
      </c>
      <c r="C27" s="78">
        <v>768715</v>
      </c>
      <c r="D27" s="79" t="s">
        <v>37</v>
      </c>
      <c r="E27" s="80">
        <f>SUM(B27:D27)</f>
        <v>1291625</v>
      </c>
      <c r="F27" s="78">
        <v>34366</v>
      </c>
      <c r="G27" s="79" t="s">
        <v>37</v>
      </c>
      <c r="H27" s="79" t="s">
        <v>37</v>
      </c>
      <c r="I27" s="84" t="s">
        <v>37</v>
      </c>
      <c r="J27" s="79" t="s">
        <v>37</v>
      </c>
      <c r="K27" s="79" t="s">
        <v>37</v>
      </c>
      <c r="L27" s="78">
        <v>206307</v>
      </c>
      <c r="M27" s="83" t="s">
        <v>37</v>
      </c>
      <c r="N27" s="78">
        <v>46066</v>
      </c>
      <c r="O27" s="78">
        <v>641760</v>
      </c>
      <c r="P27" s="79" t="s">
        <v>37</v>
      </c>
      <c r="Q27" s="80">
        <f>SUM(K27:P27)</f>
        <v>894133</v>
      </c>
      <c r="R27" s="81">
        <v>351</v>
      </c>
      <c r="S27" s="79" t="s">
        <v>37</v>
      </c>
      <c r="T27" s="79" t="s">
        <v>37</v>
      </c>
      <c r="U27" s="79" t="s">
        <v>37</v>
      </c>
      <c r="V27" s="79" t="s">
        <v>37</v>
      </c>
      <c r="W27" s="79" t="s">
        <v>37</v>
      </c>
      <c r="X27" s="84" t="s">
        <v>37</v>
      </c>
      <c r="Y27" s="79" t="s">
        <v>37</v>
      </c>
      <c r="Z27" s="77" t="s">
        <v>52</v>
      </c>
      <c r="AA27" s="78">
        <v>24667</v>
      </c>
      <c r="AB27" s="79" t="s">
        <v>37</v>
      </c>
      <c r="AC27" s="79" t="s">
        <v>37</v>
      </c>
      <c r="AD27" s="79" t="s">
        <v>37</v>
      </c>
      <c r="AE27" s="79" t="s">
        <v>37</v>
      </c>
      <c r="AF27" s="80">
        <f>SUM(AA27:AE27)</f>
        <v>24667</v>
      </c>
      <c r="AG27" s="79" t="s">
        <v>37</v>
      </c>
      <c r="AH27" s="80">
        <f>SUM(B27,K27,AA27)</f>
        <v>547577</v>
      </c>
      <c r="AI27" s="80">
        <f>SUM(L27,S27,AB27)</f>
        <v>206307</v>
      </c>
      <c r="AJ27" s="89"/>
      <c r="AK27" s="80">
        <f>SUM(N27,U27,AC27)</f>
        <v>46066</v>
      </c>
      <c r="AL27" s="80">
        <f aca="true" t="shared" si="11" ref="AL27:AM30">SUM(C27,G27,O27,V27,AD27)</f>
        <v>1410475</v>
      </c>
      <c r="AM27" s="84">
        <f t="shared" si="11"/>
        <v>0</v>
      </c>
      <c r="AN27" s="80">
        <f>SUM(AH27:AM27)</f>
        <v>2210425</v>
      </c>
      <c r="AO27" s="80">
        <f>SUM(F27,J27,R27,Y27,AG27)</f>
        <v>34717</v>
      </c>
      <c r="AP27" s="87" t="s">
        <v>52</v>
      </c>
      <c r="AQ27" s="78">
        <v>1797017</v>
      </c>
      <c r="AR27" s="78">
        <v>748446</v>
      </c>
      <c r="AS27" s="79" t="s">
        <v>37</v>
      </c>
      <c r="AT27" s="80">
        <f>SUM(AQ27:AS27)</f>
        <v>2545463</v>
      </c>
      <c r="AU27" s="78">
        <v>50666</v>
      </c>
      <c r="AV27" s="79" t="s">
        <v>37</v>
      </c>
      <c r="AW27" s="79" t="s">
        <v>37</v>
      </c>
      <c r="AX27" s="84" t="s">
        <v>37</v>
      </c>
      <c r="AY27" s="79" t="s">
        <v>37</v>
      </c>
      <c r="AZ27" s="86" t="s">
        <v>37</v>
      </c>
      <c r="BA27" s="78">
        <v>185366</v>
      </c>
      <c r="BB27" s="79" t="s">
        <v>37</v>
      </c>
      <c r="BC27" s="78">
        <v>44712</v>
      </c>
      <c r="BD27" s="78">
        <v>722004</v>
      </c>
      <c r="BE27" s="79" t="s">
        <v>37</v>
      </c>
      <c r="BF27" s="80">
        <f>SUM(AZ27:BE27)</f>
        <v>952082</v>
      </c>
      <c r="BG27" s="81">
        <v>565</v>
      </c>
      <c r="BH27" s="79" t="s">
        <v>37</v>
      </c>
      <c r="BI27" s="79" t="s">
        <v>37</v>
      </c>
      <c r="BJ27" s="79" t="s">
        <v>37</v>
      </c>
      <c r="BK27" s="79" t="s">
        <v>37</v>
      </c>
      <c r="BL27" s="79" t="s">
        <v>37</v>
      </c>
      <c r="BM27" s="84" t="s">
        <v>37</v>
      </c>
      <c r="BN27" s="79" t="s">
        <v>37</v>
      </c>
      <c r="BO27" s="77" t="s">
        <v>52</v>
      </c>
      <c r="BP27" s="78">
        <v>34360</v>
      </c>
      <c r="BQ27" s="79" t="s">
        <v>37</v>
      </c>
      <c r="BR27" s="79" t="s">
        <v>37</v>
      </c>
      <c r="BS27" s="79" t="s">
        <v>37</v>
      </c>
      <c r="BT27" s="79" t="s">
        <v>37</v>
      </c>
      <c r="BU27" s="80">
        <f>SUM(BP27:BT27)</f>
        <v>34360</v>
      </c>
      <c r="BV27" s="79" t="s">
        <v>37</v>
      </c>
      <c r="BW27" s="80">
        <f>SUM(BP27,AZ27,AQ27)</f>
        <v>1831377</v>
      </c>
      <c r="BX27" s="80">
        <f>SUM(BQ27,BH27,BA27)</f>
        <v>185366</v>
      </c>
      <c r="BY27" s="84"/>
      <c r="BZ27" s="80">
        <f>SUM(BR27,BJ27,BC27)</f>
        <v>44712</v>
      </c>
      <c r="CA27" s="80">
        <f aca="true" t="shared" si="12" ref="CA27:CB30">SUM(BS27,BK27,BD27,AV27,AR27)</f>
        <v>1470450</v>
      </c>
      <c r="CB27" s="84">
        <f t="shared" si="12"/>
        <v>0</v>
      </c>
      <c r="CC27" s="80">
        <f>SUM(BW27:CB27)</f>
        <v>3531905</v>
      </c>
      <c r="CD27" s="80">
        <f>SUM(BV27,BN27,BG27,AY27,AU27)</f>
        <v>51231</v>
      </c>
    </row>
    <row r="28" spans="1:82" s="26" customFormat="1" ht="30.75" customHeight="1">
      <c r="A28" s="77" t="s">
        <v>53</v>
      </c>
      <c r="B28" s="79" t="s">
        <v>37</v>
      </c>
      <c r="C28" s="79" t="s">
        <v>37</v>
      </c>
      <c r="D28" s="79" t="s">
        <v>37</v>
      </c>
      <c r="E28" s="84" t="s">
        <v>37</v>
      </c>
      <c r="F28" s="78">
        <v>3588</v>
      </c>
      <c r="G28" s="79" t="s">
        <v>37</v>
      </c>
      <c r="H28" s="79" t="s">
        <v>37</v>
      </c>
      <c r="I28" s="84" t="s">
        <v>37</v>
      </c>
      <c r="J28" s="79" t="s">
        <v>37</v>
      </c>
      <c r="K28" s="79" t="s">
        <v>37</v>
      </c>
      <c r="L28" s="78">
        <v>185008</v>
      </c>
      <c r="M28" s="79" t="s">
        <v>37</v>
      </c>
      <c r="N28" s="78">
        <v>15094</v>
      </c>
      <c r="O28" s="78">
        <v>4348</v>
      </c>
      <c r="P28" s="79" t="s">
        <v>37</v>
      </c>
      <c r="Q28" s="80">
        <f>SUM(K28:P28)</f>
        <v>204450</v>
      </c>
      <c r="R28" s="78">
        <v>4589</v>
      </c>
      <c r="S28" s="79" t="s">
        <v>37</v>
      </c>
      <c r="T28" s="79" t="s">
        <v>37</v>
      </c>
      <c r="U28" s="79" t="s">
        <v>37</v>
      </c>
      <c r="V28" s="79" t="s">
        <v>37</v>
      </c>
      <c r="W28" s="79" t="s">
        <v>37</v>
      </c>
      <c r="X28" s="84" t="s">
        <v>37</v>
      </c>
      <c r="Y28" s="79" t="s">
        <v>37</v>
      </c>
      <c r="Z28" s="77" t="s">
        <v>53</v>
      </c>
      <c r="AA28" s="79" t="s">
        <v>37</v>
      </c>
      <c r="AB28" s="79" t="s">
        <v>37</v>
      </c>
      <c r="AC28" s="79" t="s">
        <v>37</v>
      </c>
      <c r="AD28" s="79" t="s">
        <v>37</v>
      </c>
      <c r="AE28" s="79" t="s">
        <v>37</v>
      </c>
      <c r="AF28" s="84" t="s">
        <v>37</v>
      </c>
      <c r="AG28" s="79" t="s">
        <v>37</v>
      </c>
      <c r="AH28" s="84">
        <f>SUM(B28,K28,AA28)</f>
        <v>0</v>
      </c>
      <c r="AI28" s="80">
        <f>SUM(L28,S28,AB28)</f>
        <v>185008</v>
      </c>
      <c r="AJ28" s="84">
        <f>SUM(M28,T28)</f>
        <v>0</v>
      </c>
      <c r="AK28" s="80">
        <f>SUM(N28,U28,AC28)</f>
        <v>15094</v>
      </c>
      <c r="AL28" s="80">
        <f t="shared" si="11"/>
        <v>4348</v>
      </c>
      <c r="AM28" s="84">
        <f t="shared" si="11"/>
        <v>0</v>
      </c>
      <c r="AN28" s="80">
        <f>SUM(AH28:AM28)</f>
        <v>204450</v>
      </c>
      <c r="AO28" s="80">
        <f>SUM(F28,J28,R28,Y28,AG28)</f>
        <v>8177</v>
      </c>
      <c r="AP28" s="77" t="s">
        <v>53</v>
      </c>
      <c r="AQ28" s="79" t="s">
        <v>37</v>
      </c>
      <c r="AR28" s="79" t="s">
        <v>37</v>
      </c>
      <c r="AS28" s="79" t="s">
        <v>37</v>
      </c>
      <c r="AT28" s="84" t="s">
        <v>37</v>
      </c>
      <c r="AU28" s="78">
        <v>5022</v>
      </c>
      <c r="AV28" s="79" t="s">
        <v>37</v>
      </c>
      <c r="AW28" s="79" t="s">
        <v>37</v>
      </c>
      <c r="AX28" s="84" t="s">
        <v>37</v>
      </c>
      <c r="AY28" s="79" t="s">
        <v>37</v>
      </c>
      <c r="AZ28" s="86" t="s">
        <v>37</v>
      </c>
      <c r="BA28" s="78">
        <v>144415</v>
      </c>
      <c r="BB28" s="79" t="s">
        <v>37</v>
      </c>
      <c r="BC28" s="78">
        <v>11653</v>
      </c>
      <c r="BD28" s="78">
        <v>5644</v>
      </c>
      <c r="BE28" s="79" t="s">
        <v>37</v>
      </c>
      <c r="BF28" s="80">
        <f>SUM(AZ28:BE28)</f>
        <v>161712</v>
      </c>
      <c r="BG28" s="78">
        <v>6692</v>
      </c>
      <c r="BH28" s="79" t="s">
        <v>37</v>
      </c>
      <c r="BI28" s="79" t="s">
        <v>37</v>
      </c>
      <c r="BJ28" s="79" t="s">
        <v>37</v>
      </c>
      <c r="BK28" s="79" t="s">
        <v>37</v>
      </c>
      <c r="BL28" s="79" t="s">
        <v>37</v>
      </c>
      <c r="BM28" s="84" t="s">
        <v>37</v>
      </c>
      <c r="BN28" s="79" t="s">
        <v>37</v>
      </c>
      <c r="BO28" s="77" t="s">
        <v>53</v>
      </c>
      <c r="BP28" s="79" t="s">
        <v>37</v>
      </c>
      <c r="BQ28" s="79" t="s">
        <v>37</v>
      </c>
      <c r="BR28" s="79" t="s">
        <v>37</v>
      </c>
      <c r="BS28" s="79" t="s">
        <v>37</v>
      </c>
      <c r="BT28" s="79" t="s">
        <v>37</v>
      </c>
      <c r="BU28" s="84" t="s">
        <v>37</v>
      </c>
      <c r="BV28" s="79" t="s">
        <v>37</v>
      </c>
      <c r="BW28" s="84">
        <f>SUM(BP28,AZ28,AQ28)</f>
        <v>0</v>
      </c>
      <c r="BX28" s="80">
        <f>SUM(BQ28,BH28,BA28)</f>
        <v>144415</v>
      </c>
      <c r="BY28" s="84"/>
      <c r="BZ28" s="80">
        <f>SUM(BR28,BJ28,BC28)</f>
        <v>11653</v>
      </c>
      <c r="CA28" s="80">
        <f t="shared" si="12"/>
        <v>5644</v>
      </c>
      <c r="CB28" s="84">
        <f t="shared" si="12"/>
        <v>0</v>
      </c>
      <c r="CC28" s="80">
        <f>SUM(BW28:CB28)</f>
        <v>161712</v>
      </c>
      <c r="CD28" s="80">
        <f>SUM(BV28,BN28,BG28,AY28,AU28)</f>
        <v>11714</v>
      </c>
    </row>
    <row r="29" spans="1:82" s="26" customFormat="1" ht="30.75" customHeight="1">
      <c r="A29" s="77" t="s">
        <v>54</v>
      </c>
      <c r="B29" s="78">
        <v>1125435</v>
      </c>
      <c r="C29" s="79" t="s">
        <v>37</v>
      </c>
      <c r="D29" s="79" t="s">
        <v>37</v>
      </c>
      <c r="E29" s="78">
        <f>SUM(B29:D29)</f>
        <v>1125435</v>
      </c>
      <c r="F29" s="78">
        <v>1225</v>
      </c>
      <c r="G29" s="79" t="s">
        <v>37</v>
      </c>
      <c r="H29" s="79" t="s">
        <v>37</v>
      </c>
      <c r="I29" s="84" t="s">
        <v>37</v>
      </c>
      <c r="J29" s="79" t="s">
        <v>37</v>
      </c>
      <c r="K29" s="79" t="s">
        <v>37</v>
      </c>
      <c r="L29" s="78">
        <v>44339</v>
      </c>
      <c r="M29" s="86" t="s">
        <v>37</v>
      </c>
      <c r="N29" s="78">
        <v>131649</v>
      </c>
      <c r="O29" s="78">
        <v>3076</v>
      </c>
      <c r="P29" s="79" t="s">
        <v>37</v>
      </c>
      <c r="Q29" s="80">
        <f>SUM(K29:P29)</f>
        <v>179064</v>
      </c>
      <c r="R29" s="78">
        <v>4874</v>
      </c>
      <c r="S29" s="79" t="s">
        <v>37</v>
      </c>
      <c r="T29" s="79" t="s">
        <v>37</v>
      </c>
      <c r="U29" s="79" t="s">
        <v>37</v>
      </c>
      <c r="V29" s="79" t="s">
        <v>37</v>
      </c>
      <c r="W29" s="79" t="s">
        <v>37</v>
      </c>
      <c r="X29" s="84" t="s">
        <v>37</v>
      </c>
      <c r="Y29" s="79" t="s">
        <v>37</v>
      </c>
      <c r="Z29" s="77" t="s">
        <v>54</v>
      </c>
      <c r="AA29" s="79" t="s">
        <v>37</v>
      </c>
      <c r="AB29" s="79" t="s">
        <v>37</v>
      </c>
      <c r="AC29" s="79" t="s">
        <v>37</v>
      </c>
      <c r="AD29" s="79" t="s">
        <v>37</v>
      </c>
      <c r="AE29" s="79" t="s">
        <v>37</v>
      </c>
      <c r="AF29" s="84" t="s">
        <v>37</v>
      </c>
      <c r="AG29" s="79" t="s">
        <v>37</v>
      </c>
      <c r="AH29" s="80">
        <f>SUM(B29,K29,AA29)</f>
        <v>1125435</v>
      </c>
      <c r="AI29" s="80">
        <f>SUM(L29,S29,AB29)</f>
        <v>44339</v>
      </c>
      <c r="AJ29" s="88"/>
      <c r="AK29" s="80">
        <f>SUM(N29,U29,AC29)</f>
        <v>131649</v>
      </c>
      <c r="AL29" s="80">
        <f t="shared" si="11"/>
        <v>3076</v>
      </c>
      <c r="AM29" s="84">
        <f t="shared" si="11"/>
        <v>0</v>
      </c>
      <c r="AN29" s="80">
        <f>SUM(AH29:AM29)</f>
        <v>1304499</v>
      </c>
      <c r="AO29" s="80">
        <f>SUM(F29,J29,R29,Y29,AG29)</f>
        <v>6099</v>
      </c>
      <c r="AP29" s="77" t="s">
        <v>54</v>
      </c>
      <c r="AQ29" s="78">
        <v>1032063</v>
      </c>
      <c r="AR29" s="86" t="s">
        <v>37</v>
      </c>
      <c r="AS29" s="86" t="s">
        <v>37</v>
      </c>
      <c r="AT29" s="78">
        <f>SUM(AQ29:AS29)</f>
        <v>1032063</v>
      </c>
      <c r="AU29" s="78">
        <v>1623</v>
      </c>
      <c r="AV29" s="79" t="s">
        <v>37</v>
      </c>
      <c r="AW29" s="79" t="s">
        <v>37</v>
      </c>
      <c r="AX29" s="84" t="s">
        <v>37</v>
      </c>
      <c r="AY29" s="79" t="s">
        <v>37</v>
      </c>
      <c r="AZ29" s="86" t="s">
        <v>37</v>
      </c>
      <c r="BA29" s="78">
        <v>67300</v>
      </c>
      <c r="BB29" s="86" t="s">
        <v>37</v>
      </c>
      <c r="BC29" s="78">
        <v>142199</v>
      </c>
      <c r="BD29" s="78">
        <v>3688</v>
      </c>
      <c r="BE29" s="79" t="s">
        <v>37</v>
      </c>
      <c r="BF29" s="80">
        <f>SUM(AZ29:BE29)</f>
        <v>213187</v>
      </c>
      <c r="BG29" s="78">
        <v>7017</v>
      </c>
      <c r="BH29" s="79" t="s">
        <v>37</v>
      </c>
      <c r="BI29" s="79" t="s">
        <v>37</v>
      </c>
      <c r="BJ29" s="79" t="s">
        <v>37</v>
      </c>
      <c r="BK29" s="79" t="s">
        <v>37</v>
      </c>
      <c r="BL29" s="79" t="s">
        <v>37</v>
      </c>
      <c r="BM29" s="84" t="s">
        <v>37</v>
      </c>
      <c r="BN29" s="79" t="s">
        <v>37</v>
      </c>
      <c r="BO29" s="77" t="s">
        <v>54</v>
      </c>
      <c r="BP29" s="79" t="s">
        <v>37</v>
      </c>
      <c r="BQ29" s="79" t="s">
        <v>37</v>
      </c>
      <c r="BR29" s="79" t="s">
        <v>37</v>
      </c>
      <c r="BS29" s="79" t="s">
        <v>37</v>
      </c>
      <c r="BT29" s="79" t="s">
        <v>37</v>
      </c>
      <c r="BU29" s="84" t="s">
        <v>37</v>
      </c>
      <c r="BV29" s="79" t="s">
        <v>37</v>
      </c>
      <c r="BW29" s="80">
        <f>SUM(BP29,AZ29,AQ29)</f>
        <v>1032063</v>
      </c>
      <c r="BX29" s="80">
        <f>SUM(BQ29,BH29,BA29)</f>
        <v>67300</v>
      </c>
      <c r="BY29" s="88"/>
      <c r="BZ29" s="80">
        <f>SUM(BR29,BJ29,BC29)</f>
        <v>142199</v>
      </c>
      <c r="CA29" s="80">
        <f t="shared" si="12"/>
        <v>3688</v>
      </c>
      <c r="CB29" s="84">
        <f t="shared" si="12"/>
        <v>0</v>
      </c>
      <c r="CC29" s="80">
        <f>SUM(BW29:CB29)</f>
        <v>1245250</v>
      </c>
      <c r="CD29" s="80">
        <f>SUM(BV29,BN29,BG29,AY29,AU29)</f>
        <v>8640</v>
      </c>
    </row>
    <row r="30" spans="1:82" s="26" customFormat="1" ht="30.75" customHeight="1">
      <c r="A30" s="77" t="s">
        <v>55</v>
      </c>
      <c r="B30" s="80">
        <v>805251</v>
      </c>
      <c r="C30" s="84" t="s">
        <v>37</v>
      </c>
      <c r="D30" s="84" t="s">
        <v>37</v>
      </c>
      <c r="E30" s="80">
        <f>SUM(B30:D30)</f>
        <v>805251</v>
      </c>
      <c r="F30" s="80">
        <v>1820</v>
      </c>
      <c r="G30" s="84" t="s">
        <v>37</v>
      </c>
      <c r="H30" s="84" t="s">
        <v>37</v>
      </c>
      <c r="I30" s="84" t="s">
        <v>37</v>
      </c>
      <c r="J30" s="84" t="s">
        <v>37</v>
      </c>
      <c r="K30" s="84" t="s">
        <v>37</v>
      </c>
      <c r="L30" s="84" t="s">
        <v>37</v>
      </c>
      <c r="M30" s="84" t="s">
        <v>37</v>
      </c>
      <c r="N30" s="80">
        <v>10963</v>
      </c>
      <c r="O30" s="80">
        <v>1894</v>
      </c>
      <c r="P30" s="84" t="s">
        <v>37</v>
      </c>
      <c r="Q30" s="80">
        <f>SUM(K30:P30)</f>
        <v>12857</v>
      </c>
      <c r="R30" s="82">
        <v>4</v>
      </c>
      <c r="S30" s="84" t="s">
        <v>37</v>
      </c>
      <c r="T30" s="84" t="s">
        <v>37</v>
      </c>
      <c r="U30" s="84" t="s">
        <v>37</v>
      </c>
      <c r="V30" s="84" t="s">
        <v>37</v>
      </c>
      <c r="W30" s="84" t="s">
        <v>37</v>
      </c>
      <c r="X30" s="84" t="s">
        <v>37</v>
      </c>
      <c r="Y30" s="84" t="s">
        <v>37</v>
      </c>
      <c r="Z30" s="77" t="s">
        <v>55</v>
      </c>
      <c r="AA30" s="84" t="s">
        <v>37</v>
      </c>
      <c r="AB30" s="84" t="s">
        <v>37</v>
      </c>
      <c r="AC30" s="84" t="s">
        <v>37</v>
      </c>
      <c r="AD30" s="84" t="s">
        <v>37</v>
      </c>
      <c r="AE30" s="84" t="s">
        <v>37</v>
      </c>
      <c r="AF30" s="84" t="s">
        <v>37</v>
      </c>
      <c r="AG30" s="84" t="s">
        <v>37</v>
      </c>
      <c r="AH30" s="80">
        <f>SUM(B30,K30,AA30)</f>
        <v>805251</v>
      </c>
      <c r="AI30" s="84">
        <f>SUM(L30,S30,AB30)</f>
        <v>0</v>
      </c>
      <c r="AJ30" s="84">
        <f>SUM(M30,T30)</f>
        <v>0</v>
      </c>
      <c r="AK30" s="80">
        <f>SUM(N30,U30,AC30)</f>
        <v>10963</v>
      </c>
      <c r="AL30" s="80">
        <f t="shared" si="11"/>
        <v>1894</v>
      </c>
      <c r="AM30" s="84">
        <f t="shared" si="11"/>
        <v>0</v>
      </c>
      <c r="AN30" s="80">
        <f>SUM(AH30:AM30)</f>
        <v>818108</v>
      </c>
      <c r="AO30" s="80">
        <f>SUM(F30,J30,R30,Y30,AG30)</f>
        <v>1824</v>
      </c>
      <c r="AP30" s="77" t="s">
        <v>55</v>
      </c>
      <c r="AQ30" s="80">
        <v>480240</v>
      </c>
      <c r="AR30" s="80">
        <v>9283</v>
      </c>
      <c r="AS30" s="84" t="s">
        <v>37</v>
      </c>
      <c r="AT30" s="80">
        <f>SUM(AQ30:AS30)</f>
        <v>489523</v>
      </c>
      <c r="AU30" s="80">
        <v>1258</v>
      </c>
      <c r="AV30" s="84" t="s">
        <v>37</v>
      </c>
      <c r="AW30" s="84" t="s">
        <v>37</v>
      </c>
      <c r="AX30" s="84" t="s">
        <v>37</v>
      </c>
      <c r="AY30" s="84" t="s">
        <v>37</v>
      </c>
      <c r="AZ30" s="84" t="s">
        <v>37</v>
      </c>
      <c r="BA30" s="84" t="s">
        <v>37</v>
      </c>
      <c r="BB30" s="84" t="s">
        <v>37</v>
      </c>
      <c r="BC30" s="80">
        <v>12633</v>
      </c>
      <c r="BD30" s="80">
        <v>2538</v>
      </c>
      <c r="BE30" s="84" t="s">
        <v>37</v>
      </c>
      <c r="BF30" s="80">
        <f>SUM(AZ30:BE30)</f>
        <v>15171</v>
      </c>
      <c r="BG30" s="84">
        <v>3</v>
      </c>
      <c r="BH30" s="84" t="s">
        <v>37</v>
      </c>
      <c r="BI30" s="84" t="s">
        <v>37</v>
      </c>
      <c r="BJ30" s="84" t="s">
        <v>37</v>
      </c>
      <c r="BK30" s="84" t="s">
        <v>37</v>
      </c>
      <c r="BL30" s="84" t="s">
        <v>37</v>
      </c>
      <c r="BM30" s="84" t="s">
        <v>37</v>
      </c>
      <c r="BN30" s="84" t="s">
        <v>37</v>
      </c>
      <c r="BO30" s="77" t="s">
        <v>55</v>
      </c>
      <c r="BP30" s="84" t="s">
        <v>37</v>
      </c>
      <c r="BQ30" s="84" t="s">
        <v>37</v>
      </c>
      <c r="BR30" s="84" t="s">
        <v>37</v>
      </c>
      <c r="BS30" s="84" t="s">
        <v>37</v>
      </c>
      <c r="BT30" s="84" t="s">
        <v>37</v>
      </c>
      <c r="BU30" s="84" t="s">
        <v>37</v>
      </c>
      <c r="BV30" s="84" t="s">
        <v>37</v>
      </c>
      <c r="BW30" s="80">
        <f>SUM(BP30,AZ30,AQ30)</f>
        <v>480240</v>
      </c>
      <c r="BX30" s="84">
        <f>SUM(BQ30,BH30,BA30)</f>
        <v>0</v>
      </c>
      <c r="BY30" s="84"/>
      <c r="BZ30" s="80">
        <f>SUM(BR30,BJ30,BC30)</f>
        <v>12633</v>
      </c>
      <c r="CA30" s="80">
        <f t="shared" si="12"/>
        <v>11821</v>
      </c>
      <c r="CB30" s="84">
        <f t="shared" si="12"/>
        <v>0</v>
      </c>
      <c r="CC30" s="80">
        <f>SUM(BW30:CB30)</f>
        <v>504694</v>
      </c>
      <c r="CD30" s="80">
        <f>SUM(BV30,BN30,BG30,AY30,AU30)</f>
        <v>1261</v>
      </c>
    </row>
    <row r="31" spans="1:82" s="28" customFormat="1" ht="30.75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3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3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3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</row>
    <row r="32" spans="1:82" s="26" customFormat="1" ht="30.75" customHeight="1">
      <c r="A32" s="71" t="s">
        <v>56</v>
      </c>
      <c r="B32" s="90" t="s">
        <v>37</v>
      </c>
      <c r="C32" s="90" t="s">
        <v>37</v>
      </c>
      <c r="D32" s="90" t="s">
        <v>37</v>
      </c>
      <c r="E32" s="73" t="s">
        <v>37</v>
      </c>
      <c r="F32" s="91">
        <f>F33</f>
        <v>201</v>
      </c>
      <c r="G32" s="90" t="s">
        <v>37</v>
      </c>
      <c r="H32" s="90" t="s">
        <v>37</v>
      </c>
      <c r="I32" s="73" t="s">
        <v>37</v>
      </c>
      <c r="J32" s="90" t="s">
        <v>37</v>
      </c>
      <c r="K32" s="90" t="s">
        <v>37</v>
      </c>
      <c r="L32" s="91">
        <f>L33</f>
        <v>55</v>
      </c>
      <c r="M32" s="90" t="s">
        <v>37</v>
      </c>
      <c r="N32" s="91">
        <f>N33</f>
        <v>2</v>
      </c>
      <c r="O32" s="91">
        <f>O33</f>
        <v>348</v>
      </c>
      <c r="P32" s="90" t="s">
        <v>37</v>
      </c>
      <c r="Q32" s="74">
        <f>Q33</f>
        <v>405</v>
      </c>
      <c r="R32" s="91">
        <f>R33</f>
        <v>79</v>
      </c>
      <c r="S32" s="90" t="s">
        <v>37</v>
      </c>
      <c r="T32" s="90" t="s">
        <v>37</v>
      </c>
      <c r="U32" s="90" t="s">
        <v>37</v>
      </c>
      <c r="V32" s="90" t="s">
        <v>37</v>
      </c>
      <c r="W32" s="90" t="s">
        <v>37</v>
      </c>
      <c r="X32" s="73" t="s">
        <v>37</v>
      </c>
      <c r="Y32" s="90" t="s">
        <v>37</v>
      </c>
      <c r="Z32" s="71" t="s">
        <v>56</v>
      </c>
      <c r="AA32" s="90" t="s">
        <v>37</v>
      </c>
      <c r="AB32" s="90" t="s">
        <v>37</v>
      </c>
      <c r="AC32" s="90" t="s">
        <v>37</v>
      </c>
      <c r="AD32" s="90" t="s">
        <v>37</v>
      </c>
      <c r="AE32" s="90" t="s">
        <v>37</v>
      </c>
      <c r="AF32" s="73" t="s">
        <v>37</v>
      </c>
      <c r="AG32" s="90" t="s">
        <v>37</v>
      </c>
      <c r="AH32" s="73" t="s">
        <v>37</v>
      </c>
      <c r="AI32" s="74">
        <f>AI33</f>
        <v>55</v>
      </c>
      <c r="AJ32" s="73" t="s">
        <v>37</v>
      </c>
      <c r="AK32" s="74">
        <f>AK33</f>
        <v>2</v>
      </c>
      <c r="AL32" s="74">
        <f>AL33</f>
        <v>348</v>
      </c>
      <c r="AM32" s="73" t="s">
        <v>37</v>
      </c>
      <c r="AN32" s="74">
        <f>AN33</f>
        <v>405</v>
      </c>
      <c r="AO32" s="74">
        <f>AO33</f>
        <v>280</v>
      </c>
      <c r="AP32" s="71" t="s">
        <v>56</v>
      </c>
      <c r="AQ32" s="90" t="s">
        <v>37</v>
      </c>
      <c r="AR32" s="90" t="s">
        <v>37</v>
      </c>
      <c r="AS32" s="90" t="s">
        <v>37</v>
      </c>
      <c r="AT32" s="73" t="s">
        <v>37</v>
      </c>
      <c r="AU32" s="91">
        <f>AU33</f>
        <v>317</v>
      </c>
      <c r="AV32" s="90" t="s">
        <v>37</v>
      </c>
      <c r="AW32" s="90" t="s">
        <v>37</v>
      </c>
      <c r="AX32" s="73" t="s">
        <v>37</v>
      </c>
      <c r="AY32" s="90" t="s">
        <v>37</v>
      </c>
      <c r="AZ32" s="92" t="s">
        <v>37</v>
      </c>
      <c r="BA32" s="91">
        <f>BA33</f>
        <v>60</v>
      </c>
      <c r="BB32" s="90" t="s">
        <v>37</v>
      </c>
      <c r="BC32" s="91">
        <f>BC33</f>
        <v>5</v>
      </c>
      <c r="BD32" s="91">
        <f>BD33</f>
        <v>354</v>
      </c>
      <c r="BE32" s="90" t="s">
        <v>37</v>
      </c>
      <c r="BF32" s="74">
        <f>BF33</f>
        <v>419</v>
      </c>
      <c r="BG32" s="91">
        <f>BG33</f>
        <v>266</v>
      </c>
      <c r="BH32" s="90" t="s">
        <v>37</v>
      </c>
      <c r="BI32" s="90" t="s">
        <v>37</v>
      </c>
      <c r="BJ32" s="90" t="s">
        <v>37</v>
      </c>
      <c r="BK32" s="90" t="s">
        <v>37</v>
      </c>
      <c r="BL32" s="90" t="s">
        <v>37</v>
      </c>
      <c r="BM32" s="73" t="s">
        <v>37</v>
      </c>
      <c r="BN32" s="90" t="s">
        <v>37</v>
      </c>
      <c r="BO32" s="71" t="s">
        <v>56</v>
      </c>
      <c r="BP32" s="90" t="s">
        <v>37</v>
      </c>
      <c r="BQ32" s="90" t="s">
        <v>37</v>
      </c>
      <c r="BR32" s="90" t="s">
        <v>37</v>
      </c>
      <c r="BS32" s="90" t="s">
        <v>37</v>
      </c>
      <c r="BT32" s="90" t="s">
        <v>37</v>
      </c>
      <c r="BU32" s="73" t="s">
        <v>37</v>
      </c>
      <c r="BV32" s="90" t="s">
        <v>37</v>
      </c>
      <c r="BW32" s="73" t="s">
        <v>37</v>
      </c>
      <c r="BX32" s="74">
        <f>BX33</f>
        <v>60</v>
      </c>
      <c r="BY32" s="73" t="s">
        <v>37</v>
      </c>
      <c r="BZ32" s="74">
        <f>BZ33</f>
        <v>5</v>
      </c>
      <c r="CA32" s="74">
        <f>CA33</f>
        <v>354</v>
      </c>
      <c r="CB32" s="73" t="s">
        <v>37</v>
      </c>
      <c r="CC32" s="74">
        <f>CC33</f>
        <v>419</v>
      </c>
      <c r="CD32" s="74">
        <f>CD33</f>
        <v>583</v>
      </c>
    </row>
    <row r="33" spans="1:82" s="26" customFormat="1" ht="30.75" customHeight="1">
      <c r="A33" s="77" t="s">
        <v>57</v>
      </c>
      <c r="B33" s="84" t="s">
        <v>37</v>
      </c>
      <c r="C33" s="84" t="s">
        <v>37</v>
      </c>
      <c r="D33" s="84" t="s">
        <v>37</v>
      </c>
      <c r="E33" s="84" t="s">
        <v>37</v>
      </c>
      <c r="F33" s="82">
        <v>201</v>
      </c>
      <c r="G33" s="84" t="s">
        <v>37</v>
      </c>
      <c r="H33" s="84" t="s">
        <v>37</v>
      </c>
      <c r="I33" s="84" t="s">
        <v>37</v>
      </c>
      <c r="J33" s="84" t="s">
        <v>37</v>
      </c>
      <c r="K33" s="84" t="s">
        <v>37</v>
      </c>
      <c r="L33" s="82">
        <v>55</v>
      </c>
      <c r="M33" s="84" t="s">
        <v>37</v>
      </c>
      <c r="N33" s="82">
        <v>2</v>
      </c>
      <c r="O33" s="82">
        <v>348</v>
      </c>
      <c r="P33" s="84" t="s">
        <v>37</v>
      </c>
      <c r="Q33" s="82">
        <f>SUM(K33:P33)</f>
        <v>405</v>
      </c>
      <c r="R33" s="82">
        <v>79</v>
      </c>
      <c r="S33" s="84" t="s">
        <v>37</v>
      </c>
      <c r="T33" s="84" t="s">
        <v>37</v>
      </c>
      <c r="U33" s="84" t="s">
        <v>37</v>
      </c>
      <c r="V33" s="84" t="s">
        <v>37</v>
      </c>
      <c r="W33" s="84" t="s">
        <v>37</v>
      </c>
      <c r="X33" s="84" t="s">
        <v>37</v>
      </c>
      <c r="Y33" s="84" t="s">
        <v>37</v>
      </c>
      <c r="Z33" s="77" t="s">
        <v>57</v>
      </c>
      <c r="AA33" s="84" t="s">
        <v>37</v>
      </c>
      <c r="AB33" s="84" t="s">
        <v>37</v>
      </c>
      <c r="AC33" s="84" t="s">
        <v>37</v>
      </c>
      <c r="AD33" s="84" t="s">
        <v>37</v>
      </c>
      <c r="AE33" s="84" t="s">
        <v>37</v>
      </c>
      <c r="AF33" s="84" t="s">
        <v>37</v>
      </c>
      <c r="AG33" s="84" t="s">
        <v>37</v>
      </c>
      <c r="AH33" s="84">
        <f>SUM(B33,K33,AA33)</f>
        <v>0</v>
      </c>
      <c r="AI33" s="82">
        <f>SUM(L33,S33,AB33)</f>
        <v>55</v>
      </c>
      <c r="AJ33" s="84">
        <f>SUM(M33,T33)</f>
        <v>0</v>
      </c>
      <c r="AK33" s="82">
        <f>SUM(N33,U33,AC33)</f>
        <v>2</v>
      </c>
      <c r="AL33" s="82">
        <f>SUM(C33,G33,O33,V33,AD33)</f>
        <v>348</v>
      </c>
      <c r="AM33" s="84">
        <f>SUM(D33,H33,P33,W33,AE33)</f>
        <v>0</v>
      </c>
      <c r="AN33" s="82">
        <f>SUM(AH33:AM33)</f>
        <v>405</v>
      </c>
      <c r="AO33" s="82">
        <f>SUM(F33,J33,R33,Y33,AG33)</f>
        <v>280</v>
      </c>
      <c r="AP33" s="77" t="s">
        <v>57</v>
      </c>
      <c r="AQ33" s="84" t="s">
        <v>37</v>
      </c>
      <c r="AR33" s="84" t="s">
        <v>37</v>
      </c>
      <c r="AS33" s="84" t="s">
        <v>37</v>
      </c>
      <c r="AT33" s="84" t="s">
        <v>37</v>
      </c>
      <c r="AU33" s="82">
        <v>317</v>
      </c>
      <c r="AV33" s="84" t="s">
        <v>37</v>
      </c>
      <c r="AW33" s="84" t="s">
        <v>37</v>
      </c>
      <c r="AX33" s="84" t="s">
        <v>37</v>
      </c>
      <c r="AY33" s="84" t="s">
        <v>37</v>
      </c>
      <c r="AZ33" s="89" t="s">
        <v>37</v>
      </c>
      <c r="BA33" s="82">
        <v>60</v>
      </c>
      <c r="BB33" s="84" t="s">
        <v>37</v>
      </c>
      <c r="BC33" s="82">
        <v>5</v>
      </c>
      <c r="BD33" s="82">
        <v>354</v>
      </c>
      <c r="BE33" s="84" t="s">
        <v>37</v>
      </c>
      <c r="BF33" s="82">
        <f>SUM(AZ33:BE33)</f>
        <v>419</v>
      </c>
      <c r="BG33" s="82">
        <v>266</v>
      </c>
      <c r="BH33" s="84" t="s">
        <v>37</v>
      </c>
      <c r="BI33" s="84" t="s">
        <v>37</v>
      </c>
      <c r="BJ33" s="84" t="s">
        <v>37</v>
      </c>
      <c r="BK33" s="84" t="s">
        <v>37</v>
      </c>
      <c r="BL33" s="84" t="s">
        <v>37</v>
      </c>
      <c r="BM33" s="84" t="s">
        <v>37</v>
      </c>
      <c r="BN33" s="84" t="s">
        <v>37</v>
      </c>
      <c r="BO33" s="77" t="s">
        <v>57</v>
      </c>
      <c r="BP33" s="84" t="s">
        <v>37</v>
      </c>
      <c r="BQ33" s="84" t="s">
        <v>37</v>
      </c>
      <c r="BR33" s="84" t="s">
        <v>37</v>
      </c>
      <c r="BS33" s="84" t="s">
        <v>37</v>
      </c>
      <c r="BT33" s="84" t="s">
        <v>37</v>
      </c>
      <c r="BU33" s="84" t="s">
        <v>37</v>
      </c>
      <c r="BV33" s="84" t="s">
        <v>37</v>
      </c>
      <c r="BW33" s="84">
        <f>SUM(BP33,AZ33,AQ33)</f>
        <v>0</v>
      </c>
      <c r="BX33" s="82">
        <f>SUM(BQ33,BH33,BA33)</f>
        <v>60</v>
      </c>
      <c r="BY33" s="84">
        <f>SUM(BI33,BB33)</f>
        <v>0</v>
      </c>
      <c r="BZ33" s="82">
        <f>SUM(BR33,BJ33,BC33)</f>
        <v>5</v>
      </c>
      <c r="CA33" s="82">
        <f>SUM(BS33,BK33,BD33,AV33,AR33)</f>
        <v>354</v>
      </c>
      <c r="CB33" s="84">
        <f>SUM(BT33,BL33,BE33,AW33,AS33)</f>
        <v>0</v>
      </c>
      <c r="CC33" s="82">
        <f>SUM(BW33:CB33)</f>
        <v>419</v>
      </c>
      <c r="CD33" s="82">
        <f>SUM(BV33,BN33,BG33,AY33,AU33)</f>
        <v>583</v>
      </c>
    </row>
    <row r="34" spans="1:82" s="28" customFormat="1" ht="30.7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3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3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</row>
    <row r="35" spans="1:82" s="26" customFormat="1" ht="30.75" customHeight="1">
      <c r="A35" s="71" t="s">
        <v>58</v>
      </c>
      <c r="B35" s="90" t="s">
        <v>37</v>
      </c>
      <c r="C35" s="93">
        <f>C36</f>
        <v>173016</v>
      </c>
      <c r="D35" s="90" t="s">
        <v>37</v>
      </c>
      <c r="E35" s="72">
        <f>E36</f>
        <v>173016</v>
      </c>
      <c r="F35" s="91">
        <f>F36</f>
        <v>33</v>
      </c>
      <c r="G35" s="90" t="s">
        <v>37</v>
      </c>
      <c r="H35" s="90" t="s">
        <v>37</v>
      </c>
      <c r="I35" s="73" t="s">
        <v>37</v>
      </c>
      <c r="J35" s="90" t="s">
        <v>37</v>
      </c>
      <c r="K35" s="90" t="s">
        <v>37</v>
      </c>
      <c r="L35" s="91">
        <f>L36</f>
        <v>852</v>
      </c>
      <c r="M35" s="90" t="s">
        <v>37</v>
      </c>
      <c r="N35" s="93">
        <f>N36</f>
        <v>1134</v>
      </c>
      <c r="O35" s="93">
        <f>O36</f>
        <v>30068</v>
      </c>
      <c r="P35" s="90" t="s">
        <v>37</v>
      </c>
      <c r="Q35" s="72">
        <f>Q36</f>
        <v>32054</v>
      </c>
      <c r="R35" s="91">
        <f>R36</f>
        <v>5</v>
      </c>
      <c r="S35" s="90" t="s">
        <v>37</v>
      </c>
      <c r="T35" s="90" t="s">
        <v>37</v>
      </c>
      <c r="U35" s="90" t="s">
        <v>37</v>
      </c>
      <c r="V35" s="90" t="s">
        <v>37</v>
      </c>
      <c r="W35" s="90" t="s">
        <v>37</v>
      </c>
      <c r="X35" s="73" t="s">
        <v>37</v>
      </c>
      <c r="Y35" s="90" t="s">
        <v>37</v>
      </c>
      <c r="Z35" s="71" t="s">
        <v>58</v>
      </c>
      <c r="AA35" s="90" t="s">
        <v>37</v>
      </c>
      <c r="AB35" s="90" t="s">
        <v>37</v>
      </c>
      <c r="AC35" s="90" t="s">
        <v>37</v>
      </c>
      <c r="AD35" s="90" t="s">
        <v>37</v>
      </c>
      <c r="AE35" s="90" t="s">
        <v>37</v>
      </c>
      <c r="AF35" s="73" t="s">
        <v>37</v>
      </c>
      <c r="AG35" s="90" t="s">
        <v>37</v>
      </c>
      <c r="AH35" s="73" t="s">
        <v>37</v>
      </c>
      <c r="AI35" s="74">
        <f>AI36</f>
        <v>852</v>
      </c>
      <c r="AJ35" s="73" t="s">
        <v>37</v>
      </c>
      <c r="AK35" s="72">
        <f>AK36</f>
        <v>1134</v>
      </c>
      <c r="AL35" s="72">
        <f>AL36</f>
        <v>203084</v>
      </c>
      <c r="AM35" s="73" t="s">
        <v>37</v>
      </c>
      <c r="AN35" s="72">
        <f>AN36</f>
        <v>205070</v>
      </c>
      <c r="AO35" s="74">
        <f>AO36</f>
        <v>38</v>
      </c>
      <c r="AP35" s="71" t="s">
        <v>58</v>
      </c>
      <c r="AQ35" s="90" t="s">
        <v>37</v>
      </c>
      <c r="AR35" s="93">
        <f>AR36</f>
        <v>162060</v>
      </c>
      <c r="AS35" s="90" t="s">
        <v>37</v>
      </c>
      <c r="AT35" s="72">
        <f>AT36</f>
        <v>162060</v>
      </c>
      <c r="AU35" s="91">
        <f>AU36</f>
        <v>36</v>
      </c>
      <c r="AV35" s="90" t="s">
        <v>37</v>
      </c>
      <c r="AW35" s="90" t="s">
        <v>37</v>
      </c>
      <c r="AX35" s="73" t="s">
        <v>37</v>
      </c>
      <c r="AY35" s="90" t="s">
        <v>37</v>
      </c>
      <c r="AZ35" s="92" t="s">
        <v>37</v>
      </c>
      <c r="BA35" s="91">
        <f>BA36</f>
        <v>800</v>
      </c>
      <c r="BB35" s="90" t="s">
        <v>37</v>
      </c>
      <c r="BC35" s="93">
        <f>BC36</f>
        <v>1350</v>
      </c>
      <c r="BD35" s="93">
        <f>BD36</f>
        <v>32576</v>
      </c>
      <c r="BE35" s="90" t="s">
        <v>37</v>
      </c>
      <c r="BF35" s="72">
        <f>BF36</f>
        <v>34726</v>
      </c>
      <c r="BG35" s="91">
        <f>BG36</f>
        <v>30</v>
      </c>
      <c r="BH35" s="90" t="s">
        <v>37</v>
      </c>
      <c r="BI35" s="90" t="s">
        <v>37</v>
      </c>
      <c r="BJ35" s="90" t="s">
        <v>37</v>
      </c>
      <c r="BK35" s="90" t="s">
        <v>37</v>
      </c>
      <c r="BL35" s="90" t="s">
        <v>37</v>
      </c>
      <c r="BM35" s="73" t="s">
        <v>37</v>
      </c>
      <c r="BN35" s="90" t="s">
        <v>37</v>
      </c>
      <c r="BO35" s="71" t="s">
        <v>58</v>
      </c>
      <c r="BP35" s="90" t="s">
        <v>37</v>
      </c>
      <c r="BQ35" s="90" t="s">
        <v>37</v>
      </c>
      <c r="BR35" s="90" t="s">
        <v>37</v>
      </c>
      <c r="BS35" s="90" t="s">
        <v>37</v>
      </c>
      <c r="BT35" s="90" t="s">
        <v>37</v>
      </c>
      <c r="BU35" s="73" t="s">
        <v>37</v>
      </c>
      <c r="BV35" s="90" t="s">
        <v>37</v>
      </c>
      <c r="BW35" s="73" t="s">
        <v>37</v>
      </c>
      <c r="BX35" s="74">
        <f>BX36</f>
        <v>800</v>
      </c>
      <c r="BY35" s="73" t="s">
        <v>37</v>
      </c>
      <c r="BZ35" s="72">
        <f>BZ36</f>
        <v>1350</v>
      </c>
      <c r="CA35" s="72">
        <f>CA36</f>
        <v>194636</v>
      </c>
      <c r="CB35" s="73" t="s">
        <v>37</v>
      </c>
      <c r="CC35" s="72">
        <f>CC36</f>
        <v>196786</v>
      </c>
      <c r="CD35" s="74">
        <f>CD36</f>
        <v>66</v>
      </c>
    </row>
    <row r="36" spans="1:82" s="26" customFormat="1" ht="30.75" customHeight="1">
      <c r="A36" s="77" t="s">
        <v>59</v>
      </c>
      <c r="B36" s="79" t="s">
        <v>37</v>
      </c>
      <c r="C36" s="78">
        <v>173016</v>
      </c>
      <c r="D36" s="79" t="s">
        <v>37</v>
      </c>
      <c r="E36" s="80">
        <f>SUM(B36:D36)</f>
        <v>173016</v>
      </c>
      <c r="F36" s="81">
        <v>33</v>
      </c>
      <c r="G36" s="79" t="s">
        <v>37</v>
      </c>
      <c r="H36" s="79" t="s">
        <v>37</v>
      </c>
      <c r="I36" s="84" t="s">
        <v>37</v>
      </c>
      <c r="J36" s="79" t="s">
        <v>37</v>
      </c>
      <c r="K36" s="79" t="s">
        <v>37</v>
      </c>
      <c r="L36" s="81">
        <v>852</v>
      </c>
      <c r="M36" s="79" t="s">
        <v>37</v>
      </c>
      <c r="N36" s="78">
        <v>1134</v>
      </c>
      <c r="O36" s="78">
        <v>30068</v>
      </c>
      <c r="P36" s="79" t="s">
        <v>37</v>
      </c>
      <c r="Q36" s="80">
        <f>SUM(K36:P36)</f>
        <v>32054</v>
      </c>
      <c r="R36" s="81">
        <v>5</v>
      </c>
      <c r="S36" s="79" t="s">
        <v>37</v>
      </c>
      <c r="T36" s="79" t="s">
        <v>37</v>
      </c>
      <c r="U36" s="79" t="s">
        <v>37</v>
      </c>
      <c r="V36" s="79" t="s">
        <v>37</v>
      </c>
      <c r="W36" s="79" t="s">
        <v>37</v>
      </c>
      <c r="X36" s="84" t="s">
        <v>37</v>
      </c>
      <c r="Y36" s="79" t="s">
        <v>37</v>
      </c>
      <c r="Z36" s="77" t="s">
        <v>59</v>
      </c>
      <c r="AA36" s="79" t="s">
        <v>37</v>
      </c>
      <c r="AB36" s="79" t="s">
        <v>37</v>
      </c>
      <c r="AC36" s="79" t="s">
        <v>37</v>
      </c>
      <c r="AD36" s="79" t="s">
        <v>37</v>
      </c>
      <c r="AE36" s="79" t="s">
        <v>37</v>
      </c>
      <c r="AF36" s="84" t="s">
        <v>37</v>
      </c>
      <c r="AG36" s="79" t="s">
        <v>37</v>
      </c>
      <c r="AH36" s="84">
        <f>SUM(B36,K36,AA36)</f>
        <v>0</v>
      </c>
      <c r="AI36" s="82">
        <f>SUM(L36,S36,AB36)</f>
        <v>852</v>
      </c>
      <c r="AJ36" s="84">
        <f>SUM(M36,T36)</f>
        <v>0</v>
      </c>
      <c r="AK36" s="80">
        <f>SUM(N36,U36,AC36)</f>
        <v>1134</v>
      </c>
      <c r="AL36" s="80">
        <f>SUM(C36,G36,O36,V36,AD36)</f>
        <v>203084</v>
      </c>
      <c r="AM36" s="84">
        <f>SUM(D36,H36,P36,W36,AE36)</f>
        <v>0</v>
      </c>
      <c r="AN36" s="80">
        <f>SUM(AH36:AM36)</f>
        <v>205070</v>
      </c>
      <c r="AO36" s="82">
        <f>SUM(F36,J36,R36,Y36,AG36)</f>
        <v>38</v>
      </c>
      <c r="AP36" s="77" t="s">
        <v>59</v>
      </c>
      <c r="AQ36" s="79" t="s">
        <v>37</v>
      </c>
      <c r="AR36" s="78">
        <v>162060</v>
      </c>
      <c r="AS36" s="79" t="s">
        <v>37</v>
      </c>
      <c r="AT36" s="80">
        <f>SUM(AQ36:AS36)</f>
        <v>162060</v>
      </c>
      <c r="AU36" s="81">
        <v>36</v>
      </c>
      <c r="AV36" s="79" t="s">
        <v>37</v>
      </c>
      <c r="AW36" s="79" t="s">
        <v>37</v>
      </c>
      <c r="AX36" s="84" t="s">
        <v>37</v>
      </c>
      <c r="AY36" s="79" t="s">
        <v>37</v>
      </c>
      <c r="AZ36" s="83" t="s">
        <v>37</v>
      </c>
      <c r="BA36" s="81">
        <v>800</v>
      </c>
      <c r="BB36" s="79" t="s">
        <v>37</v>
      </c>
      <c r="BC36" s="78">
        <v>1350</v>
      </c>
      <c r="BD36" s="78">
        <v>32576</v>
      </c>
      <c r="BE36" s="79" t="s">
        <v>37</v>
      </c>
      <c r="BF36" s="80">
        <f>SUM(AZ36:BE36)</f>
        <v>34726</v>
      </c>
      <c r="BG36" s="81">
        <v>30</v>
      </c>
      <c r="BH36" s="79" t="s">
        <v>37</v>
      </c>
      <c r="BI36" s="79" t="s">
        <v>37</v>
      </c>
      <c r="BJ36" s="79" t="s">
        <v>37</v>
      </c>
      <c r="BK36" s="79" t="s">
        <v>37</v>
      </c>
      <c r="BL36" s="79" t="s">
        <v>37</v>
      </c>
      <c r="BM36" s="84" t="s">
        <v>37</v>
      </c>
      <c r="BN36" s="79" t="s">
        <v>37</v>
      </c>
      <c r="BO36" s="77" t="s">
        <v>59</v>
      </c>
      <c r="BP36" s="79" t="s">
        <v>37</v>
      </c>
      <c r="BQ36" s="79" t="s">
        <v>37</v>
      </c>
      <c r="BR36" s="79" t="s">
        <v>37</v>
      </c>
      <c r="BS36" s="79" t="s">
        <v>37</v>
      </c>
      <c r="BT36" s="79" t="s">
        <v>37</v>
      </c>
      <c r="BU36" s="84" t="s">
        <v>37</v>
      </c>
      <c r="BV36" s="79" t="s">
        <v>37</v>
      </c>
      <c r="BW36" s="84">
        <f>SUM(BP36,AZ36,AQ36)</f>
        <v>0</v>
      </c>
      <c r="BX36" s="82">
        <f>SUM(BQ36,BH36,BA36)</f>
        <v>800</v>
      </c>
      <c r="BY36" s="84">
        <f>SUM(BI36,BB36)</f>
        <v>0</v>
      </c>
      <c r="BZ36" s="80">
        <f>SUM(BR36,BJ36,BC36)</f>
        <v>1350</v>
      </c>
      <c r="CA36" s="80">
        <f>SUM(BS36,BK36,BD36,AV36,AR36)</f>
        <v>194636</v>
      </c>
      <c r="CB36" s="84">
        <f>SUM(BT36,BL36,BE36,AW36,AS36)</f>
        <v>0</v>
      </c>
      <c r="CC36" s="80">
        <f>SUM(BW36:CB36)</f>
        <v>196786</v>
      </c>
      <c r="CD36" s="82">
        <f>SUM(BV36,BN36,BG36,AY36,AU36)</f>
        <v>66</v>
      </c>
    </row>
    <row r="37" spans="1:82" s="26" customFormat="1" ht="30.75" customHeight="1">
      <c r="A37" s="42"/>
      <c r="B37" s="79"/>
      <c r="C37" s="78"/>
      <c r="D37" s="79"/>
      <c r="E37" s="80"/>
      <c r="F37" s="81"/>
      <c r="G37" s="79"/>
      <c r="H37" s="79"/>
      <c r="I37" s="84"/>
      <c r="J37" s="79"/>
      <c r="K37" s="79"/>
      <c r="L37" s="81"/>
      <c r="M37" s="79"/>
      <c r="N37" s="78"/>
      <c r="O37" s="78"/>
      <c r="P37" s="79"/>
      <c r="Q37" s="80"/>
      <c r="R37" s="81"/>
      <c r="S37" s="79"/>
      <c r="T37" s="79"/>
      <c r="U37" s="79"/>
      <c r="V37" s="79"/>
      <c r="W37" s="79"/>
      <c r="X37" s="84"/>
      <c r="Y37" s="79"/>
      <c r="Z37" s="42"/>
      <c r="AA37" s="79"/>
      <c r="AB37" s="79"/>
      <c r="AC37" s="79"/>
      <c r="AD37" s="79"/>
      <c r="AE37" s="79"/>
      <c r="AF37" s="84"/>
      <c r="AG37" s="79"/>
      <c r="AH37" s="84"/>
      <c r="AI37" s="82"/>
      <c r="AJ37" s="84"/>
      <c r="AK37" s="80"/>
      <c r="AL37" s="80"/>
      <c r="AM37" s="84"/>
      <c r="AN37" s="80"/>
      <c r="AO37" s="82"/>
      <c r="AP37" s="43"/>
      <c r="AQ37" s="79"/>
      <c r="AR37" s="78"/>
      <c r="AS37" s="79"/>
      <c r="AT37" s="80"/>
      <c r="AU37" s="81"/>
      <c r="AV37" s="79"/>
      <c r="AW37" s="79"/>
      <c r="AX37" s="84"/>
      <c r="AY37" s="79"/>
      <c r="AZ37" s="81"/>
      <c r="BA37" s="81"/>
      <c r="BB37" s="79"/>
      <c r="BC37" s="78"/>
      <c r="BD37" s="78"/>
      <c r="BE37" s="79"/>
      <c r="BF37" s="80"/>
      <c r="BG37" s="81"/>
      <c r="BH37" s="79"/>
      <c r="BI37" s="79"/>
      <c r="BJ37" s="79"/>
      <c r="BK37" s="79"/>
      <c r="BL37" s="79"/>
      <c r="BM37" s="84"/>
      <c r="BN37" s="79"/>
      <c r="BO37" s="42"/>
      <c r="BP37" s="79"/>
      <c r="BQ37" s="79"/>
      <c r="BR37" s="79"/>
      <c r="BS37" s="79"/>
      <c r="BT37" s="79"/>
      <c r="BU37" s="84"/>
      <c r="BV37" s="79"/>
      <c r="BW37" s="84"/>
      <c r="BX37" s="82"/>
      <c r="BY37" s="84"/>
      <c r="BZ37" s="80"/>
      <c r="CA37" s="80"/>
      <c r="CB37" s="84"/>
      <c r="CC37" s="80"/>
      <c r="CD37" s="82"/>
    </row>
    <row r="38" spans="1:82" s="26" customFormat="1" ht="30.75" customHeight="1">
      <c r="A38" s="42"/>
      <c r="B38" s="79"/>
      <c r="C38" s="78"/>
      <c r="D38" s="79"/>
      <c r="E38" s="80"/>
      <c r="F38" s="81"/>
      <c r="G38" s="79"/>
      <c r="H38" s="79"/>
      <c r="I38" s="84"/>
      <c r="J38" s="79"/>
      <c r="K38" s="79"/>
      <c r="L38" s="81"/>
      <c r="M38" s="79"/>
      <c r="N38" s="78"/>
      <c r="O38" s="78"/>
      <c r="P38" s="79"/>
      <c r="Q38" s="80"/>
      <c r="R38" s="81"/>
      <c r="S38" s="79"/>
      <c r="T38" s="79"/>
      <c r="U38" s="79"/>
      <c r="V38" s="79"/>
      <c r="W38" s="79"/>
      <c r="X38" s="84"/>
      <c r="Y38" s="79"/>
      <c r="Z38" s="42"/>
      <c r="AA38" s="79"/>
      <c r="AB38" s="79"/>
      <c r="AC38" s="79"/>
      <c r="AD38" s="79"/>
      <c r="AE38" s="79"/>
      <c r="AF38" s="84"/>
      <c r="AG38" s="79"/>
      <c r="AH38" s="84"/>
      <c r="AI38" s="82"/>
      <c r="AJ38" s="84"/>
      <c r="AK38" s="80"/>
      <c r="AL38" s="80"/>
      <c r="AM38" s="84"/>
      <c r="AN38" s="80"/>
      <c r="AO38" s="82"/>
      <c r="AP38" s="43"/>
      <c r="AQ38" s="79"/>
      <c r="AR38" s="78"/>
      <c r="AS38" s="79"/>
      <c r="AT38" s="80"/>
      <c r="AU38" s="81"/>
      <c r="AV38" s="79"/>
      <c r="AW38" s="79"/>
      <c r="AX38" s="84"/>
      <c r="AY38" s="79"/>
      <c r="AZ38" s="81"/>
      <c r="BA38" s="81"/>
      <c r="BB38" s="79"/>
      <c r="BC38" s="78"/>
      <c r="BD38" s="78"/>
      <c r="BE38" s="79"/>
      <c r="BF38" s="80"/>
      <c r="BG38" s="81"/>
      <c r="BH38" s="79"/>
      <c r="BI38" s="79"/>
      <c r="BJ38" s="79"/>
      <c r="BK38" s="79"/>
      <c r="BL38" s="79"/>
      <c r="BM38" s="84"/>
      <c r="BN38" s="79"/>
      <c r="BO38" s="42"/>
      <c r="BP38" s="79"/>
      <c r="BQ38" s="79"/>
      <c r="BR38" s="79"/>
      <c r="BS38" s="79"/>
      <c r="BT38" s="79"/>
      <c r="BU38" s="84"/>
      <c r="BV38" s="79"/>
      <c r="BW38" s="84"/>
      <c r="BX38" s="82"/>
      <c r="BY38" s="84"/>
      <c r="BZ38" s="80"/>
      <c r="CA38" s="80"/>
      <c r="CB38" s="84"/>
      <c r="CC38" s="80"/>
      <c r="CD38" s="82"/>
    </row>
    <row r="39" spans="1:82" s="26" customFormat="1" ht="30.75" customHeight="1">
      <c r="A39" s="42"/>
      <c r="B39" s="79"/>
      <c r="C39" s="78"/>
      <c r="D39" s="79"/>
      <c r="E39" s="80"/>
      <c r="F39" s="81"/>
      <c r="G39" s="79"/>
      <c r="H39" s="79"/>
      <c r="I39" s="84"/>
      <c r="J39" s="79"/>
      <c r="K39" s="79"/>
      <c r="L39" s="81"/>
      <c r="M39" s="79"/>
      <c r="N39" s="78"/>
      <c r="O39" s="78"/>
      <c r="P39" s="79"/>
      <c r="Q39" s="80"/>
      <c r="R39" s="81"/>
      <c r="S39" s="79"/>
      <c r="T39" s="79"/>
      <c r="U39" s="79"/>
      <c r="V39" s="79"/>
      <c r="W39" s="79"/>
      <c r="X39" s="84"/>
      <c r="Y39" s="79"/>
      <c r="Z39" s="42"/>
      <c r="AA39" s="79"/>
      <c r="AB39" s="79"/>
      <c r="AC39" s="79"/>
      <c r="AD39" s="79"/>
      <c r="AE39" s="79"/>
      <c r="AF39" s="84"/>
      <c r="AG39" s="79"/>
      <c r="AH39" s="84"/>
      <c r="AI39" s="82"/>
      <c r="AJ39" s="84"/>
      <c r="AK39" s="80"/>
      <c r="AL39" s="80"/>
      <c r="AM39" s="84"/>
      <c r="AN39" s="80"/>
      <c r="AO39" s="82"/>
      <c r="AP39" s="43"/>
      <c r="AQ39" s="79"/>
      <c r="AR39" s="78"/>
      <c r="AS39" s="79"/>
      <c r="AT39" s="80"/>
      <c r="AU39" s="81"/>
      <c r="AV39" s="79"/>
      <c r="AW39" s="79"/>
      <c r="AX39" s="84"/>
      <c r="AY39" s="79"/>
      <c r="AZ39" s="81"/>
      <c r="BA39" s="81"/>
      <c r="BB39" s="79"/>
      <c r="BC39" s="78"/>
      <c r="BD39" s="78"/>
      <c r="BE39" s="79"/>
      <c r="BF39" s="80"/>
      <c r="BG39" s="81"/>
      <c r="BH39" s="79"/>
      <c r="BI39" s="79"/>
      <c r="BJ39" s="79"/>
      <c r="BK39" s="79"/>
      <c r="BL39" s="79"/>
      <c r="BM39" s="84"/>
      <c r="BN39" s="79"/>
      <c r="BO39" s="42"/>
      <c r="BP39" s="79"/>
      <c r="BQ39" s="79"/>
      <c r="BR39" s="79"/>
      <c r="BS39" s="79"/>
      <c r="BT39" s="79"/>
      <c r="BU39" s="84"/>
      <c r="BV39" s="79"/>
      <c r="BW39" s="84"/>
      <c r="BX39" s="82"/>
      <c r="BY39" s="84"/>
      <c r="BZ39" s="80"/>
      <c r="CA39" s="80"/>
      <c r="CB39" s="84"/>
      <c r="CC39" s="80"/>
      <c r="CD39" s="82"/>
    </row>
    <row r="40" spans="1:82" s="26" customFormat="1" ht="30.75" customHeight="1">
      <c r="A40" s="42"/>
      <c r="B40" s="79"/>
      <c r="C40" s="78"/>
      <c r="D40" s="79"/>
      <c r="E40" s="80"/>
      <c r="F40" s="81"/>
      <c r="G40" s="79"/>
      <c r="H40" s="79"/>
      <c r="I40" s="84"/>
      <c r="J40" s="79"/>
      <c r="K40" s="79"/>
      <c r="L40" s="81"/>
      <c r="M40" s="79"/>
      <c r="N40" s="78"/>
      <c r="O40" s="78"/>
      <c r="P40" s="79"/>
      <c r="Q40" s="80"/>
      <c r="R40" s="81"/>
      <c r="S40" s="79"/>
      <c r="T40" s="79"/>
      <c r="U40" s="79"/>
      <c r="V40" s="79"/>
      <c r="W40" s="79"/>
      <c r="X40" s="84"/>
      <c r="Y40" s="79"/>
      <c r="Z40" s="42"/>
      <c r="AA40" s="79"/>
      <c r="AB40" s="79"/>
      <c r="AC40" s="79"/>
      <c r="AD40" s="79"/>
      <c r="AE40" s="79"/>
      <c r="AF40" s="84"/>
      <c r="AG40" s="79"/>
      <c r="AH40" s="84"/>
      <c r="AI40" s="82"/>
      <c r="AJ40" s="84"/>
      <c r="AK40" s="80"/>
      <c r="AL40" s="80"/>
      <c r="AM40" s="84"/>
      <c r="AN40" s="80"/>
      <c r="AO40" s="82"/>
      <c r="AP40" s="43"/>
      <c r="AQ40" s="79"/>
      <c r="AR40" s="78"/>
      <c r="AS40" s="79"/>
      <c r="AT40" s="80"/>
      <c r="AU40" s="81"/>
      <c r="AV40" s="79"/>
      <c r="AW40" s="79"/>
      <c r="AX40" s="84"/>
      <c r="AY40" s="79"/>
      <c r="AZ40" s="81"/>
      <c r="BA40" s="81"/>
      <c r="BB40" s="79"/>
      <c r="BC40" s="78"/>
      <c r="BD40" s="78"/>
      <c r="BE40" s="79"/>
      <c r="BF40" s="80"/>
      <c r="BG40" s="81"/>
      <c r="BH40" s="79"/>
      <c r="BI40" s="79"/>
      <c r="BJ40" s="79"/>
      <c r="BK40" s="79"/>
      <c r="BL40" s="79"/>
      <c r="BM40" s="84"/>
      <c r="BN40" s="79"/>
      <c r="BO40" s="42"/>
      <c r="BP40" s="79"/>
      <c r="BQ40" s="79"/>
      <c r="BR40" s="79"/>
      <c r="BS40" s="79"/>
      <c r="BT40" s="79"/>
      <c r="BU40" s="84"/>
      <c r="BV40" s="79"/>
      <c r="BW40" s="84"/>
      <c r="BX40" s="82"/>
      <c r="BY40" s="84"/>
      <c r="BZ40" s="80"/>
      <c r="CA40" s="80"/>
      <c r="CB40" s="84"/>
      <c r="CC40" s="80"/>
      <c r="CD40" s="82"/>
    </row>
    <row r="41" spans="1:82" s="26" customFormat="1" ht="30.75" customHeight="1">
      <c r="A41" s="42"/>
      <c r="B41" s="79"/>
      <c r="C41" s="78"/>
      <c r="D41" s="79"/>
      <c r="E41" s="80"/>
      <c r="F41" s="81"/>
      <c r="G41" s="79"/>
      <c r="H41" s="79"/>
      <c r="I41" s="84"/>
      <c r="J41" s="79"/>
      <c r="K41" s="79"/>
      <c r="L41" s="81"/>
      <c r="M41" s="79"/>
      <c r="N41" s="78"/>
      <c r="O41" s="78"/>
      <c r="P41" s="79"/>
      <c r="Q41" s="80"/>
      <c r="R41" s="81"/>
      <c r="S41" s="79"/>
      <c r="T41" s="79"/>
      <c r="U41" s="79"/>
      <c r="V41" s="79"/>
      <c r="W41" s="79"/>
      <c r="X41" s="84"/>
      <c r="Y41" s="79"/>
      <c r="Z41" s="42"/>
      <c r="AA41" s="79"/>
      <c r="AB41" s="79"/>
      <c r="AC41" s="79"/>
      <c r="AD41" s="79"/>
      <c r="AE41" s="79"/>
      <c r="AF41" s="84"/>
      <c r="AG41" s="79"/>
      <c r="AH41" s="84"/>
      <c r="AI41" s="82"/>
      <c r="AJ41" s="84"/>
      <c r="AK41" s="80"/>
      <c r="AL41" s="80"/>
      <c r="AM41" s="84"/>
      <c r="AN41" s="80"/>
      <c r="AO41" s="82"/>
      <c r="AP41" s="43"/>
      <c r="AQ41" s="79"/>
      <c r="AR41" s="78"/>
      <c r="AS41" s="79"/>
      <c r="AT41" s="80"/>
      <c r="AU41" s="81"/>
      <c r="AV41" s="79"/>
      <c r="AW41" s="79"/>
      <c r="AX41" s="84"/>
      <c r="AY41" s="79"/>
      <c r="AZ41" s="81"/>
      <c r="BA41" s="81"/>
      <c r="BB41" s="79"/>
      <c r="BC41" s="78"/>
      <c r="BD41" s="78"/>
      <c r="BE41" s="79"/>
      <c r="BF41" s="80"/>
      <c r="BG41" s="81"/>
      <c r="BH41" s="79"/>
      <c r="BI41" s="79"/>
      <c r="BJ41" s="79"/>
      <c r="BK41" s="79"/>
      <c r="BL41" s="79"/>
      <c r="BM41" s="84"/>
      <c r="BN41" s="79"/>
      <c r="BO41" s="42"/>
      <c r="BP41" s="79"/>
      <c r="BQ41" s="79"/>
      <c r="BR41" s="79"/>
      <c r="BS41" s="79"/>
      <c r="BT41" s="79"/>
      <c r="BU41" s="84"/>
      <c r="BV41" s="79"/>
      <c r="BW41" s="84"/>
      <c r="BX41" s="82"/>
      <c r="BY41" s="84"/>
      <c r="BZ41" s="80"/>
      <c r="CA41" s="80"/>
      <c r="CB41" s="84"/>
      <c r="CC41" s="80"/>
      <c r="CD41" s="82"/>
    </row>
    <row r="42" spans="1:82" s="26" customFormat="1" ht="30.75" customHeight="1">
      <c r="A42" s="42"/>
      <c r="B42" s="79"/>
      <c r="C42" s="78"/>
      <c r="D42" s="79"/>
      <c r="E42" s="80"/>
      <c r="F42" s="81"/>
      <c r="G42" s="79"/>
      <c r="H42" s="79"/>
      <c r="I42" s="84"/>
      <c r="J42" s="79"/>
      <c r="K42" s="79"/>
      <c r="L42" s="81"/>
      <c r="M42" s="79"/>
      <c r="N42" s="78"/>
      <c r="O42" s="78"/>
      <c r="P42" s="79"/>
      <c r="Q42" s="80"/>
      <c r="R42" s="81"/>
      <c r="S42" s="79"/>
      <c r="T42" s="79"/>
      <c r="U42" s="79"/>
      <c r="V42" s="79"/>
      <c r="W42" s="79"/>
      <c r="X42" s="84"/>
      <c r="Y42" s="79"/>
      <c r="Z42" s="42"/>
      <c r="AA42" s="79"/>
      <c r="AB42" s="79"/>
      <c r="AC42" s="79"/>
      <c r="AD42" s="79"/>
      <c r="AE42" s="79"/>
      <c r="AF42" s="84"/>
      <c r="AG42" s="79"/>
      <c r="AH42" s="84"/>
      <c r="AI42" s="82"/>
      <c r="AJ42" s="84"/>
      <c r="AK42" s="80"/>
      <c r="AL42" s="80"/>
      <c r="AM42" s="84"/>
      <c r="AN42" s="80"/>
      <c r="AO42" s="82"/>
      <c r="AP42" s="43"/>
      <c r="AQ42" s="79"/>
      <c r="AR42" s="78"/>
      <c r="AS42" s="79"/>
      <c r="AT42" s="80"/>
      <c r="AU42" s="81"/>
      <c r="AV42" s="79"/>
      <c r="AW42" s="79"/>
      <c r="AX42" s="84"/>
      <c r="AY42" s="79"/>
      <c r="AZ42" s="81"/>
      <c r="BA42" s="81"/>
      <c r="BB42" s="79"/>
      <c r="BC42" s="78"/>
      <c r="BD42" s="78"/>
      <c r="BE42" s="79"/>
      <c r="BF42" s="80"/>
      <c r="BG42" s="81"/>
      <c r="BH42" s="79"/>
      <c r="BI42" s="79"/>
      <c r="BJ42" s="79"/>
      <c r="BK42" s="79"/>
      <c r="BL42" s="79"/>
      <c r="BM42" s="84"/>
      <c r="BN42" s="79"/>
      <c r="BO42" s="42"/>
      <c r="BP42" s="79"/>
      <c r="BQ42" s="79"/>
      <c r="BR42" s="79"/>
      <c r="BS42" s="79"/>
      <c r="BT42" s="79"/>
      <c r="BU42" s="84"/>
      <c r="BV42" s="79"/>
      <c r="BW42" s="84"/>
      <c r="BX42" s="82"/>
      <c r="BY42" s="84"/>
      <c r="BZ42" s="80"/>
      <c r="CA42" s="80"/>
      <c r="CB42" s="84"/>
      <c r="CC42" s="80"/>
      <c r="CD42" s="82"/>
    </row>
    <row r="43" spans="1:82" s="26" customFormat="1" ht="30.75" customHeight="1">
      <c r="A43" s="42"/>
      <c r="B43" s="79"/>
      <c r="C43" s="78"/>
      <c r="D43" s="79"/>
      <c r="E43" s="80"/>
      <c r="F43" s="81"/>
      <c r="G43" s="79"/>
      <c r="H43" s="79"/>
      <c r="I43" s="84"/>
      <c r="J43" s="79"/>
      <c r="K43" s="79"/>
      <c r="L43" s="81"/>
      <c r="M43" s="79"/>
      <c r="N43" s="78"/>
      <c r="O43" s="78"/>
      <c r="P43" s="79"/>
      <c r="Q43" s="80"/>
      <c r="R43" s="81"/>
      <c r="S43" s="79"/>
      <c r="T43" s="79"/>
      <c r="U43" s="79"/>
      <c r="V43" s="79"/>
      <c r="W43" s="79"/>
      <c r="X43" s="84"/>
      <c r="Y43" s="79"/>
      <c r="Z43" s="42"/>
      <c r="AA43" s="79"/>
      <c r="AB43" s="79"/>
      <c r="AC43" s="79"/>
      <c r="AD43" s="79"/>
      <c r="AE43" s="79"/>
      <c r="AF43" s="84"/>
      <c r="AG43" s="79"/>
      <c r="AH43" s="84"/>
      <c r="AI43" s="82"/>
      <c r="AJ43" s="84"/>
      <c r="AK43" s="80"/>
      <c r="AL43" s="80"/>
      <c r="AM43" s="84"/>
      <c r="AN43" s="80"/>
      <c r="AO43" s="82"/>
      <c r="AP43" s="43"/>
      <c r="AQ43" s="79"/>
      <c r="AR43" s="78"/>
      <c r="AS43" s="79"/>
      <c r="AT43" s="80"/>
      <c r="AU43" s="81"/>
      <c r="AV43" s="79"/>
      <c r="AW43" s="79"/>
      <c r="AX43" s="84"/>
      <c r="AY43" s="79"/>
      <c r="AZ43" s="81"/>
      <c r="BA43" s="81"/>
      <c r="BB43" s="79"/>
      <c r="BC43" s="78"/>
      <c r="BD43" s="78"/>
      <c r="BE43" s="79"/>
      <c r="BF43" s="80"/>
      <c r="BG43" s="81"/>
      <c r="BH43" s="79"/>
      <c r="BI43" s="79"/>
      <c r="BJ43" s="79"/>
      <c r="BK43" s="79"/>
      <c r="BL43" s="79"/>
      <c r="BM43" s="84"/>
      <c r="BN43" s="79"/>
      <c r="BO43" s="42"/>
      <c r="BP43" s="79"/>
      <c r="BQ43" s="79"/>
      <c r="BR43" s="79"/>
      <c r="BS43" s="79"/>
      <c r="BT43" s="79"/>
      <c r="BU43" s="84"/>
      <c r="BV43" s="79"/>
      <c r="BW43" s="84"/>
      <c r="BX43" s="82"/>
      <c r="BY43" s="84"/>
      <c r="BZ43" s="80"/>
      <c r="CA43" s="80"/>
      <c r="CB43" s="84"/>
      <c r="CC43" s="80"/>
      <c r="CD43" s="82"/>
    </row>
    <row r="44" spans="1:82" s="28" customFormat="1" ht="30.75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3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3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3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</row>
    <row r="45" spans="1:82" s="28" customFormat="1" ht="30.75" customHeight="1">
      <c r="A45" s="71" t="s">
        <v>60</v>
      </c>
      <c r="B45" s="94">
        <f aca="true" t="shared" si="13" ref="B45:G45">SUM(B9,B12,B19,B26,B32,B35)</f>
        <v>7920604</v>
      </c>
      <c r="C45" s="94">
        <f t="shared" si="13"/>
        <v>96633744</v>
      </c>
      <c r="D45" s="94">
        <f t="shared" si="13"/>
        <v>16286706</v>
      </c>
      <c r="E45" s="94">
        <f t="shared" si="13"/>
        <v>120841054</v>
      </c>
      <c r="F45" s="94">
        <f t="shared" si="13"/>
        <v>10159264</v>
      </c>
      <c r="G45" s="94">
        <f t="shared" si="13"/>
        <v>41026</v>
      </c>
      <c r="H45" s="95">
        <v>0</v>
      </c>
      <c r="I45" s="94">
        <f aca="true" t="shared" si="14" ref="I45:Y45">SUM(I9,I12,I19,I26,I32,I35)</f>
        <v>41026</v>
      </c>
      <c r="J45" s="94">
        <f t="shared" si="14"/>
        <v>57219</v>
      </c>
      <c r="K45" s="94">
        <f t="shared" si="14"/>
        <v>188401</v>
      </c>
      <c r="L45" s="94">
        <f t="shared" si="14"/>
        <v>5936986</v>
      </c>
      <c r="M45" s="94">
        <f t="shared" si="14"/>
        <v>6445</v>
      </c>
      <c r="N45" s="94">
        <f t="shared" si="14"/>
        <v>1221067</v>
      </c>
      <c r="O45" s="94">
        <f t="shared" si="14"/>
        <v>1047002</v>
      </c>
      <c r="P45" s="94">
        <f t="shared" si="14"/>
        <v>1089</v>
      </c>
      <c r="Q45" s="94">
        <f t="shared" si="14"/>
        <v>8400990</v>
      </c>
      <c r="R45" s="94">
        <f t="shared" si="14"/>
        <v>813306</v>
      </c>
      <c r="S45" s="94">
        <f t="shared" si="14"/>
        <v>133272</v>
      </c>
      <c r="T45" s="94"/>
      <c r="U45" s="94">
        <f t="shared" si="14"/>
        <v>74541</v>
      </c>
      <c r="V45" s="94">
        <f t="shared" si="14"/>
        <v>70517</v>
      </c>
      <c r="W45" s="95">
        <f t="shared" si="14"/>
        <v>41</v>
      </c>
      <c r="X45" s="94">
        <f t="shared" si="14"/>
        <v>278371</v>
      </c>
      <c r="Y45" s="94">
        <f t="shared" si="14"/>
        <v>117575</v>
      </c>
      <c r="Z45" s="71" t="s">
        <v>60</v>
      </c>
      <c r="AA45" s="94">
        <f>SUM(AA9,AA12,AA19,AA26,AA32,AA35)</f>
        <v>537688</v>
      </c>
      <c r="AB45" s="95">
        <f aca="true" t="shared" si="15" ref="AB45:AO45">SUM(AB9,AB12,AB19,AB26,AB32,AB35)</f>
        <v>0</v>
      </c>
      <c r="AC45" s="94">
        <f t="shared" si="15"/>
        <v>1855</v>
      </c>
      <c r="AD45" s="94">
        <f t="shared" si="15"/>
        <v>30992</v>
      </c>
      <c r="AE45" s="94">
        <f t="shared" si="15"/>
        <v>185840</v>
      </c>
      <c r="AF45" s="94">
        <f t="shared" si="15"/>
        <v>756375</v>
      </c>
      <c r="AG45" s="94">
        <f t="shared" si="15"/>
        <v>17717</v>
      </c>
      <c r="AH45" s="94">
        <f t="shared" si="15"/>
        <v>8646693</v>
      </c>
      <c r="AI45" s="94">
        <f t="shared" si="15"/>
        <v>6070258</v>
      </c>
      <c r="AJ45" s="94">
        <f t="shared" si="15"/>
        <v>6445</v>
      </c>
      <c r="AK45" s="94">
        <f t="shared" si="15"/>
        <v>1297463</v>
      </c>
      <c r="AL45" s="94">
        <f t="shared" si="15"/>
        <v>97823281</v>
      </c>
      <c r="AM45" s="94">
        <f t="shared" si="15"/>
        <v>16473676</v>
      </c>
      <c r="AN45" s="94">
        <f t="shared" si="15"/>
        <v>130317816</v>
      </c>
      <c r="AO45" s="94">
        <f t="shared" si="15"/>
        <v>11165081</v>
      </c>
      <c r="AP45" s="71" t="s">
        <v>60</v>
      </c>
      <c r="AQ45" s="94">
        <f aca="true" t="shared" si="16" ref="AQ45:BN45">SUM(AQ9,AQ12,AQ19,AQ26,AQ32,AQ35)</f>
        <v>6735970</v>
      </c>
      <c r="AR45" s="94">
        <f t="shared" si="16"/>
        <v>96730333</v>
      </c>
      <c r="AS45" s="94">
        <f t="shared" si="16"/>
        <v>13638506</v>
      </c>
      <c r="AT45" s="94">
        <f t="shared" si="16"/>
        <v>117104809</v>
      </c>
      <c r="AU45" s="94">
        <f t="shared" si="16"/>
        <v>9462854</v>
      </c>
      <c r="AV45" s="94">
        <f t="shared" si="16"/>
        <v>96445</v>
      </c>
      <c r="AW45" s="94">
        <f t="shared" si="16"/>
        <v>7</v>
      </c>
      <c r="AX45" s="94">
        <f t="shared" si="16"/>
        <v>96452</v>
      </c>
      <c r="AY45" s="94">
        <f t="shared" si="16"/>
        <v>34282</v>
      </c>
      <c r="AZ45" s="94">
        <f t="shared" si="16"/>
        <v>222919</v>
      </c>
      <c r="BA45" s="94">
        <f t="shared" si="16"/>
        <v>5848329</v>
      </c>
      <c r="BB45" s="94">
        <f t="shared" si="16"/>
        <v>5115</v>
      </c>
      <c r="BC45" s="94">
        <f t="shared" si="16"/>
        <v>1274278</v>
      </c>
      <c r="BD45" s="94">
        <f t="shared" si="16"/>
        <v>1193271</v>
      </c>
      <c r="BE45" s="94">
        <f t="shared" si="16"/>
        <v>1265</v>
      </c>
      <c r="BF45" s="94">
        <f t="shared" si="16"/>
        <v>8545177</v>
      </c>
      <c r="BG45" s="94">
        <f t="shared" si="16"/>
        <v>866248</v>
      </c>
      <c r="BH45" s="94">
        <f t="shared" si="16"/>
        <v>136310</v>
      </c>
      <c r="BI45" s="95">
        <f t="shared" si="16"/>
        <v>0</v>
      </c>
      <c r="BJ45" s="94">
        <f t="shared" si="16"/>
        <v>10607</v>
      </c>
      <c r="BK45" s="94">
        <f t="shared" si="16"/>
        <v>117716</v>
      </c>
      <c r="BL45" s="94">
        <f t="shared" si="16"/>
        <v>16</v>
      </c>
      <c r="BM45" s="94">
        <f t="shared" si="16"/>
        <v>264649</v>
      </c>
      <c r="BN45" s="94">
        <f t="shared" si="16"/>
        <v>58084</v>
      </c>
      <c r="BO45" s="71" t="s">
        <v>60</v>
      </c>
      <c r="BP45" s="94">
        <f aca="true" t="shared" si="17" ref="BP45:CD45">SUM(BP9,BP12,BP19,BP26,BP32,BP35)</f>
        <v>408056</v>
      </c>
      <c r="BQ45" s="95">
        <f t="shared" si="17"/>
        <v>0</v>
      </c>
      <c r="BR45" s="94">
        <f t="shared" si="17"/>
        <v>2417</v>
      </c>
      <c r="BS45" s="94">
        <f t="shared" si="17"/>
        <v>20014</v>
      </c>
      <c r="BT45" s="94">
        <f t="shared" si="17"/>
        <v>182773</v>
      </c>
      <c r="BU45" s="94">
        <f t="shared" si="17"/>
        <v>613260</v>
      </c>
      <c r="BV45" s="94">
        <f t="shared" si="17"/>
        <v>33715</v>
      </c>
      <c r="BW45" s="94">
        <f t="shared" si="17"/>
        <v>7366945</v>
      </c>
      <c r="BX45" s="94">
        <f t="shared" si="17"/>
        <v>5984639</v>
      </c>
      <c r="BY45" s="94">
        <f t="shared" si="17"/>
        <v>5115</v>
      </c>
      <c r="BZ45" s="94">
        <f t="shared" si="17"/>
        <v>1287302</v>
      </c>
      <c r="CA45" s="94">
        <f t="shared" si="17"/>
        <v>98157779</v>
      </c>
      <c r="CB45" s="94">
        <f t="shared" si="17"/>
        <v>13822567</v>
      </c>
      <c r="CC45" s="94">
        <f t="shared" si="17"/>
        <v>126624347</v>
      </c>
      <c r="CD45" s="94">
        <f t="shared" si="17"/>
        <v>10455183</v>
      </c>
    </row>
    <row r="46" spans="1:82" s="28" customFormat="1" ht="11.25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29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</row>
    <row r="47" spans="1:67" s="100" customFormat="1" ht="87.75" customHeight="1">
      <c r="A47" s="96" t="s">
        <v>62</v>
      </c>
      <c r="B47" s="97"/>
      <c r="C47" s="97"/>
      <c r="D47" s="97"/>
      <c r="E47" s="97"/>
      <c r="F47" s="97"/>
      <c r="G47" s="97"/>
      <c r="H47" s="97"/>
      <c r="I47" s="97"/>
      <c r="J47" s="97"/>
      <c r="K47" s="44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9"/>
      <c r="AP47" s="41"/>
      <c r="AQ47" s="101"/>
      <c r="AW47" s="102"/>
      <c r="BD47" s="102"/>
      <c r="BE47" s="102"/>
      <c r="BF47" s="103"/>
      <c r="BG47" s="102"/>
      <c r="BH47" s="102"/>
      <c r="BI47" s="102"/>
      <c r="BO47" s="99"/>
    </row>
    <row r="48" spans="1:67" s="26" customFormat="1" ht="18" customHeight="1">
      <c r="A48" s="31"/>
      <c r="B48" s="32"/>
      <c r="Q48" s="33"/>
      <c r="Z48" s="28"/>
      <c r="AP48" s="31"/>
      <c r="AQ48" s="32"/>
      <c r="BF48" s="33"/>
      <c r="BO48" s="28"/>
    </row>
    <row r="49" spans="1:43" ht="18" customHeight="1">
      <c r="A49" s="34"/>
      <c r="B49" s="35"/>
      <c r="AP49" s="34"/>
      <c r="AQ49" s="35"/>
    </row>
    <row r="50" spans="1:42" ht="18" customHeight="1">
      <c r="A50" s="49"/>
      <c r="AP50" s="39"/>
    </row>
    <row r="51" spans="1:42" ht="15" customHeight="1">
      <c r="A51" s="49"/>
      <c r="AP51" s="39"/>
    </row>
    <row r="52" spans="1:42" ht="15" customHeight="1" hidden="1">
      <c r="A52" s="50">
        <v>-5420918.03</v>
      </c>
      <c r="B52" s="50">
        <v>-572162938</v>
      </c>
      <c r="C52" s="104">
        <v>-16126304.98</v>
      </c>
      <c r="AP52" s="39"/>
    </row>
  </sheetData>
  <mergeCells count="31">
    <mergeCell ref="A2:J2"/>
    <mergeCell ref="AH2:AL2"/>
    <mergeCell ref="AA5:AG5"/>
    <mergeCell ref="AH5:AO6"/>
    <mergeCell ref="L2:Q2"/>
    <mergeCell ref="S6:Y6"/>
    <mergeCell ref="B5:J5"/>
    <mergeCell ref="G6:J6"/>
    <mergeCell ref="Z2:AG2"/>
    <mergeCell ref="A4:A7"/>
    <mergeCell ref="AA6:AG6"/>
    <mergeCell ref="B6:F6"/>
    <mergeCell ref="Z4:Z7"/>
    <mergeCell ref="K5:Y5"/>
    <mergeCell ref="K6:R6"/>
    <mergeCell ref="AQ5:AY5"/>
    <mergeCell ref="AZ5:BN5"/>
    <mergeCell ref="AZ2:BF2"/>
    <mergeCell ref="BW2:CA2"/>
    <mergeCell ref="BP2:BV2"/>
    <mergeCell ref="AP2:AY2"/>
    <mergeCell ref="A47:J47"/>
    <mergeCell ref="BP5:BV5"/>
    <mergeCell ref="BW5:CD6"/>
    <mergeCell ref="AQ6:AU6"/>
    <mergeCell ref="AV6:AY6"/>
    <mergeCell ref="AZ6:BG6"/>
    <mergeCell ref="BH6:BN6"/>
    <mergeCell ref="BP6:BV6"/>
    <mergeCell ref="AP4:AP7"/>
    <mergeCell ref="BO4:BO7"/>
  </mergeCells>
  <printOptions horizontalCentered="1"/>
  <pageMargins left="0.5905511811023623" right="0.5905511811023623" top="0.5905511811023623" bottom="0.7874015748031497" header="0.5905511811023623" footer="0.3937007874015748"/>
  <pageSetup firstPageNumber="1" useFirstPageNumber="1" horizontalDpi="600" verticalDpi="600" orientation="portrait" paperSize="9" scale="53" r:id="rId1"/>
  <colBreaks count="7" manualBreakCount="7">
    <brk id="10" max="65535" man="1"/>
    <brk id="25" max="46" man="1"/>
    <brk id="33" max="65535" man="1"/>
    <brk id="41" max="46" man="1"/>
    <brk id="51" max="46" man="1"/>
    <brk id="66" max="46" man="1"/>
    <brk id="7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會計決算處基金會計科潘霞翠</cp:lastModifiedBy>
  <cp:lastPrinted>2014-04-22T07:45:32Z</cp:lastPrinted>
  <dcterms:created xsi:type="dcterms:W3CDTF">2014-04-13T05:10:54Z</dcterms:created>
  <dcterms:modified xsi:type="dcterms:W3CDTF">2014-04-30T12:00:54Z</dcterms:modified>
  <cp:category/>
  <cp:version/>
  <cp:contentType/>
  <cp:contentStatus/>
</cp:coreProperties>
</file>