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<sst xmlns="http://schemas.openxmlformats.org/spreadsheetml/2006/main" count="73" uniqueCount="49">
  <si>
    <t>中央</t>
  </si>
  <si>
    <t>政府</t>
  </si>
  <si>
    <t>嚴重急性呼吸道症候</t>
  </si>
  <si>
    <t>群防治及紓困特別決算</t>
  </si>
  <si>
    <t>歲出政事</t>
  </si>
  <si>
    <t>別決算表</t>
  </si>
  <si>
    <r>
      <t>中華民國</t>
    </r>
    <r>
      <rPr>
        <sz val="12"/>
        <rFont val="新細明體"/>
        <family val="1"/>
      </rPr>
      <t>92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日</t>
    </r>
  </si>
  <si>
    <r>
      <t>至</t>
    </r>
    <r>
      <rPr>
        <sz val="12"/>
        <rFont val="Times New Roman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</si>
  <si>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t>單位：新臺幣元</t>
  </si>
  <si>
    <t>科　　　　　　　　　目</t>
  </si>
  <si>
    <t>預　　　　　　　算　　　　　　　數</t>
  </si>
  <si>
    <t>決　　　　　　　算　　　　　　　數</t>
  </si>
  <si>
    <r>
      <t>比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</si>
  <si>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</si>
  <si>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t>項</t>
  </si>
  <si>
    <t>目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</si>
  <si>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</si>
  <si>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新細明體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</si>
  <si>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</si>
  <si>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</si>
  <si>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</si>
  <si>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</si>
  <si>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新細明體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</si>
  <si>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</si>
  <si>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r>
      <t>(1.</t>
    </r>
    <r>
      <rPr>
        <b/>
        <sz val="14"/>
        <rFont val="標楷體"/>
        <family val="4"/>
      </rPr>
      <t>社會福利支出</t>
    </r>
    <r>
      <rPr>
        <b/>
        <sz val="14"/>
        <rFont val="Times New Roman"/>
        <family val="1"/>
      </rPr>
      <t>)</t>
    </r>
  </si>
  <si>
    <t>醫療保健支出</t>
  </si>
  <si>
    <t>衛生署</t>
  </si>
  <si>
    <t>嚴重急性呼吸道症候群防治</t>
  </si>
  <si>
    <t>交通部</t>
  </si>
  <si>
    <t>經濟部</t>
  </si>
  <si>
    <t>國家科學委員會</t>
  </si>
  <si>
    <t>內政部</t>
  </si>
  <si>
    <t>教育部</t>
  </si>
  <si>
    <t>文化建設委員會</t>
  </si>
  <si>
    <t>國軍退除役官兵輔導委員會</t>
  </si>
  <si>
    <t>勞工委員會</t>
  </si>
  <si>
    <t>農業委員會</t>
  </si>
  <si>
    <t>海岸巡防署</t>
  </si>
  <si>
    <t>大陸委員會</t>
  </si>
  <si>
    <t>環境保護署</t>
  </si>
  <si>
    <t>新聞局</t>
  </si>
  <si>
    <t>財政部</t>
  </si>
  <si>
    <r>
      <t>(2.</t>
    </r>
    <r>
      <rPr>
        <b/>
        <sz val="14"/>
        <rFont val="標楷體"/>
        <family val="4"/>
      </rPr>
      <t>經濟發展支出</t>
    </r>
    <r>
      <rPr>
        <b/>
        <sz val="14"/>
        <rFont val="Times New Roman"/>
        <family val="1"/>
      </rPr>
      <t>)</t>
    </r>
  </si>
  <si>
    <t>其他經濟服務支出</t>
  </si>
  <si>
    <t>衛生署</t>
  </si>
  <si>
    <t>嚴重急性呼吸道症候群紓困</t>
  </si>
  <si>
    <r>
      <t>(3.</t>
    </r>
    <r>
      <rPr>
        <b/>
        <sz val="14"/>
        <rFont val="標楷體"/>
        <family val="4"/>
      </rPr>
      <t>一般政務支出</t>
    </r>
    <r>
      <rPr>
        <b/>
        <sz val="12"/>
        <rFont val="Times New Roman"/>
        <family val="1"/>
      </rPr>
      <t>)</t>
    </r>
  </si>
  <si>
    <t>財務支出</t>
  </si>
  <si>
    <t>國債經理及管理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</si>
</sst>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21">
    <font>
      <sz val="12"/>
      <name val="新細明體"/>
      <family val="1"/>
    </font>
    <font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u val="single"/>
      <sz val="18"/>
      <name val="新細明體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b/>
      <u val="single"/>
      <sz val="15"/>
      <name val="Times New Roman"/>
      <family val="1"/>
    </font>
    <font>
      <u val="single"/>
      <sz val="15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1"/>
      <name val="新細明體"/>
      <family val="1"/>
    </font>
    <font>
      <b/>
      <sz val="10"/>
      <name val="華康中黑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細明體"/>
      <family val="3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Border="1" applyAlignment="1">
      <alignment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1" fillId="0" borderId="2" xfId="0" applyFont="1" applyBorder="1" applyAlignment="1" quotePrefix="1">
      <alignment horizontal="center" vertical="center"/>
    </xf>
    <xf numFmtId="0" fontId="0" fillId="0" borderId="2" xfId="0" applyFont="1" applyBorder="1" applyAlignment="1" quotePrefix="1">
      <alignment horizontal="center" vertical="center"/>
    </xf>
    <xf numFmtId="0" fontId="0" fillId="0" borderId="3" xfId="0" applyBorder="1" applyAlignment="1">
      <alignment vertical="center"/>
    </xf>
    <xf numFmtId="0" fontId="1" fillId="0" borderId="4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176" fontId="16" fillId="0" borderId="4" xfId="0" applyNumberFormat="1" applyFont="1" applyBorder="1" applyAlignment="1">
      <alignment horizontal="right"/>
    </xf>
    <xf numFmtId="176" fontId="16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7" fillId="0" borderId="4" xfId="0" applyFont="1" applyBorder="1" applyAlignment="1">
      <alignment/>
    </xf>
    <xf numFmtId="0" fontId="15" fillId="0" borderId="4" xfId="0" applyFont="1" applyBorder="1" applyAlignment="1">
      <alignment horizontal="left"/>
    </xf>
    <xf numFmtId="176" fontId="16" fillId="0" borderId="4" xfId="0" applyNumberFormat="1" applyFont="1" applyBorder="1" applyAlignment="1" quotePrefix="1">
      <alignment horizontal="right"/>
    </xf>
    <xf numFmtId="176" fontId="16" fillId="0" borderId="5" xfId="0" applyNumberFormat="1" applyFont="1" applyBorder="1" applyAlignment="1" quotePrefix="1">
      <alignment horizontal="right"/>
    </xf>
    <xf numFmtId="0" fontId="18" fillId="0" borderId="4" xfId="0" applyFont="1" applyBorder="1" applyAlignment="1">
      <alignment horizontal="left"/>
    </xf>
    <xf numFmtId="0" fontId="3" fillId="0" borderId="4" xfId="0" applyFont="1" applyBorder="1" applyAlignment="1">
      <alignment horizontal="left" wrapText="1"/>
    </xf>
    <xf numFmtId="176" fontId="11" fillId="0" borderId="4" xfId="0" applyNumberFormat="1" applyFont="1" applyBorder="1" applyAlignment="1" quotePrefix="1">
      <alignment horizontal="right"/>
    </xf>
    <xf numFmtId="176" fontId="11" fillId="0" borderId="5" xfId="0" applyNumberFormat="1" applyFont="1" applyBorder="1" applyAlignment="1" quotePrefix="1">
      <alignment horizontal="right"/>
    </xf>
    <xf numFmtId="0" fontId="0" fillId="0" borderId="0" xfId="0" applyBorder="1" applyAlignment="1">
      <alignment/>
    </xf>
    <xf numFmtId="176" fontId="11" fillId="0" borderId="5" xfId="0" applyNumberFormat="1" applyFont="1" applyBorder="1" applyAlignment="1">
      <alignment horizontal="right"/>
    </xf>
    <xf numFmtId="0" fontId="1" fillId="0" borderId="0" xfId="0" applyFont="1" applyAlignment="1">
      <alignment/>
    </xf>
    <xf numFmtId="176" fontId="11" fillId="0" borderId="4" xfId="0" applyNumberFormat="1" applyFont="1" applyBorder="1" applyAlignment="1">
      <alignment horizontal="right"/>
    </xf>
    <xf numFmtId="0" fontId="18" fillId="0" borderId="4" xfId="0" applyFont="1" applyBorder="1" applyAlignment="1">
      <alignment/>
    </xf>
    <xf numFmtId="0" fontId="18" fillId="0" borderId="4" xfId="0" applyFont="1" applyBorder="1" applyAlignment="1">
      <alignment wrapText="1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3" fillId="0" borderId="7" xfId="0" applyFont="1" applyBorder="1" applyAlignment="1">
      <alignment horizontal="left" wrapText="1"/>
    </xf>
    <xf numFmtId="176" fontId="11" fillId="0" borderId="6" xfId="0" applyNumberFormat="1" applyFont="1" applyBorder="1" applyAlignment="1">
      <alignment horizontal="right"/>
    </xf>
    <xf numFmtId="176" fontId="11" fillId="0" borderId="7" xfId="0" applyNumberFormat="1" applyFont="1" applyBorder="1" applyAlignment="1" quotePrefix="1">
      <alignment horizontal="right"/>
    </xf>
    <xf numFmtId="176" fontId="11" fillId="0" borderId="6" xfId="0" applyNumberFormat="1" applyFont="1" applyBorder="1" applyAlignment="1" quotePrefix="1">
      <alignment horizontal="right"/>
    </xf>
    <xf numFmtId="176" fontId="11" fillId="0" borderId="8" xfId="0" applyNumberFormat="1" applyFont="1" applyBorder="1" applyAlignment="1" quotePrefix="1">
      <alignment horizontal="right"/>
    </xf>
    <xf numFmtId="0" fontId="0" fillId="0" borderId="9" xfId="0" applyBorder="1" applyAlignment="1">
      <alignment/>
    </xf>
    <xf numFmtId="176" fontId="16" fillId="0" borderId="10" xfId="0" applyNumberFormat="1" applyFont="1" applyBorder="1" applyAlignment="1">
      <alignment horizontal="right"/>
    </xf>
    <xf numFmtId="176" fontId="1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176" fontId="6" fillId="0" borderId="10" xfId="0" applyNumberFormat="1" applyFont="1" applyBorder="1" applyAlignment="1">
      <alignment horizontal="right"/>
    </xf>
    <xf numFmtId="176" fontId="19" fillId="0" borderId="10" xfId="0" applyNumberFormat="1" applyFont="1" applyBorder="1" applyAlignment="1">
      <alignment horizontal="right"/>
    </xf>
    <xf numFmtId="176" fontId="2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 wrapText="1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 horizontal="right"/>
    </xf>
    <xf numFmtId="176" fontId="0" fillId="0" borderId="5" xfId="0" applyNumberForma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0" fillId="0" borderId="7" xfId="0" applyBorder="1" applyAlignment="1">
      <alignment/>
    </xf>
    <xf numFmtId="176" fontId="11" fillId="0" borderId="7" xfId="0" applyNumberFormat="1" applyFont="1" applyBorder="1" applyAlignment="1">
      <alignment horizontal="right"/>
    </xf>
    <xf numFmtId="176" fontId="0" fillId="0" borderId="7" xfId="0" applyNumberFormat="1" applyBorder="1" applyAlignment="1">
      <alignment horizontal="right"/>
    </xf>
    <xf numFmtId="176" fontId="0" fillId="0" borderId="8" xfId="0" applyNumberForma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tabSelected="1" zoomScale="75" zoomScaleNormal="75" workbookViewId="0" topLeftCell="A1">
      <selection activeCell="D3" sqref="D3"/>
    </sheetView>
  </sheetViews>
  <sheetFormatPr defaultColWidth="9.00390625" defaultRowHeight="16.5"/>
  <cols>
    <col min="1" max="1" width="2.75390625" style="40" customWidth="1"/>
    <col min="2" max="3" width="2.75390625" style="0" customWidth="1"/>
    <col min="4" max="4" width="27.50390625" style="0" customWidth="1"/>
    <col min="5" max="5" width="17.50390625" style="0" customWidth="1"/>
    <col min="6" max="6" width="16.625" style="0" customWidth="1"/>
    <col min="7" max="7" width="17.375" style="0" customWidth="1"/>
    <col min="8" max="8" width="18.125" style="0" customWidth="1"/>
    <col min="9" max="9" width="15.50390625" style="0" customWidth="1"/>
    <col min="10" max="10" width="16.375" style="0" customWidth="1"/>
    <col min="11" max="11" width="18.125" style="0" customWidth="1"/>
    <col min="12" max="12" width="18.625" style="0" customWidth="1"/>
  </cols>
  <sheetData>
    <row r="1" spans="1:8" ht="25.5">
      <c r="A1" s="1"/>
      <c r="B1" s="2"/>
      <c r="G1" s="3" t="s">
        <v>0</v>
      </c>
      <c r="H1" s="4" t="s">
        <v>1</v>
      </c>
    </row>
    <row r="2" spans="1:9" s="9" customFormat="1" ht="30.75" customHeight="1">
      <c r="A2" s="5"/>
      <c r="B2" s="6"/>
      <c r="C2" s="7"/>
      <c r="D2" s="8"/>
      <c r="G2" s="3" t="s">
        <v>2</v>
      </c>
      <c r="H2" s="4" t="s">
        <v>3</v>
      </c>
      <c r="I2" s="4"/>
    </row>
    <row r="3" spans="1:9" s="9" customFormat="1" ht="30" customHeight="1">
      <c r="A3" s="10"/>
      <c r="B3" s="11"/>
      <c r="C3" s="11"/>
      <c r="D3" s="12"/>
      <c r="G3" s="3" t="s">
        <v>4</v>
      </c>
      <c r="H3" s="4" t="s">
        <v>5</v>
      </c>
      <c r="I3" s="4"/>
    </row>
    <row r="4" spans="1:12" s="9" customFormat="1" ht="24.75" customHeight="1" thickBot="1">
      <c r="A4" s="13"/>
      <c r="B4" s="14"/>
      <c r="C4" s="14"/>
      <c r="D4" s="15"/>
      <c r="G4" s="16" t="s">
        <v>6</v>
      </c>
      <c r="H4" s="17" t="s">
        <v>7</v>
      </c>
      <c r="I4" s="18"/>
      <c r="L4" s="19" t="s">
        <v>8</v>
      </c>
    </row>
    <row r="5" spans="1:34" s="21" customFormat="1" ht="22.5" customHeight="1" thickTop="1">
      <c r="A5" s="70" t="s">
        <v>9</v>
      </c>
      <c r="B5" s="70"/>
      <c r="C5" s="70"/>
      <c r="D5" s="71"/>
      <c r="E5" s="72" t="s">
        <v>10</v>
      </c>
      <c r="F5" s="70"/>
      <c r="G5" s="71"/>
      <c r="H5" s="70" t="s">
        <v>11</v>
      </c>
      <c r="I5" s="70"/>
      <c r="J5" s="70"/>
      <c r="K5" s="71"/>
      <c r="L5" s="73" t="s">
        <v>12</v>
      </c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</row>
    <row r="6" spans="1:34" s="25" customFormat="1" ht="24.75" customHeight="1" thickBot="1">
      <c r="A6" s="22" t="s">
        <v>13</v>
      </c>
      <c r="B6" s="22" t="s">
        <v>14</v>
      </c>
      <c r="C6" s="22" t="s">
        <v>15</v>
      </c>
      <c r="D6" s="23" t="s">
        <v>16</v>
      </c>
      <c r="E6" s="22" t="s">
        <v>17</v>
      </c>
      <c r="F6" s="22" t="s">
        <v>18</v>
      </c>
      <c r="G6" s="24" t="s">
        <v>19</v>
      </c>
      <c r="H6" s="22" t="s">
        <v>20</v>
      </c>
      <c r="I6" s="22" t="s">
        <v>21</v>
      </c>
      <c r="J6" s="22" t="s">
        <v>22</v>
      </c>
      <c r="K6" s="24" t="s">
        <v>19</v>
      </c>
      <c r="L6" s="74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</row>
    <row r="7" spans="1:27" s="31" customFormat="1" ht="24" customHeight="1" thickTop="1">
      <c r="A7" s="26"/>
      <c r="B7" s="26"/>
      <c r="C7" s="26"/>
      <c r="D7" s="27" t="s">
        <v>23</v>
      </c>
      <c r="E7" s="28">
        <f>E9+E41+E53</f>
        <v>50000000000</v>
      </c>
      <c r="F7" s="28">
        <f>F9+F41+F53</f>
        <v>0</v>
      </c>
      <c r="G7" s="28">
        <f>G9+G41+G53</f>
        <v>50000000000</v>
      </c>
      <c r="H7" s="28">
        <f>H9+H53+H41</f>
        <v>22737771079</v>
      </c>
      <c r="I7" s="28">
        <f>I9+I53+I41</f>
        <v>0</v>
      </c>
      <c r="J7" s="28">
        <f>J9+J41+J53</f>
        <v>265433312</v>
      </c>
      <c r="K7" s="28">
        <f>H7+I7+J7</f>
        <v>23003204391</v>
      </c>
      <c r="L7" s="29">
        <f>K7-G7</f>
        <v>-26996795609</v>
      </c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</row>
    <row r="8" spans="1:27" s="31" customFormat="1" ht="24" customHeight="1">
      <c r="A8" s="26"/>
      <c r="B8" s="26"/>
      <c r="C8" s="26"/>
      <c r="D8" s="32" t="s">
        <v>24</v>
      </c>
      <c r="E8" s="28">
        <f>E9</f>
        <v>29795844000</v>
      </c>
      <c r="F8" s="28">
        <f>F9</f>
        <v>-3170887000</v>
      </c>
      <c r="G8" s="28">
        <f>E8+F8</f>
        <v>26624957000</v>
      </c>
      <c r="H8" s="28">
        <f>H9</f>
        <v>11034735280</v>
      </c>
      <c r="I8" s="28">
        <f>I9</f>
        <v>0</v>
      </c>
      <c r="J8" s="28">
        <f>J9</f>
        <v>262433312</v>
      </c>
      <c r="K8" s="28">
        <f>K10+K12+K14+K16+K18+K20+K22+K24+K26+K28+K30+K32+K34+K36+K38</f>
        <v>11297168592</v>
      </c>
      <c r="L8" s="29">
        <f>K8-G8</f>
        <v>-15327788408</v>
      </c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</row>
    <row r="9" spans="1:27" s="31" customFormat="1" ht="24" customHeight="1">
      <c r="A9" s="26">
        <v>1</v>
      </c>
      <c r="B9" s="26"/>
      <c r="C9" s="26"/>
      <c r="D9" s="33" t="s">
        <v>25</v>
      </c>
      <c r="E9" s="34">
        <f aca="true" t="shared" si="0" ref="E9:J9">E10+E12+E14+E16+E18+E20+E22+E24+E26+E28+E30+E32+E34+E36+E38</f>
        <v>29795844000</v>
      </c>
      <c r="F9" s="34">
        <f t="shared" si="0"/>
        <v>-3170887000</v>
      </c>
      <c r="G9" s="34">
        <f t="shared" si="0"/>
        <v>26624957000</v>
      </c>
      <c r="H9" s="34">
        <f t="shared" si="0"/>
        <v>11034735280</v>
      </c>
      <c r="I9" s="34">
        <f t="shared" si="0"/>
        <v>0</v>
      </c>
      <c r="J9" s="34">
        <f t="shared" si="0"/>
        <v>262433312</v>
      </c>
      <c r="K9" s="34">
        <f>H9+I9+J9</f>
        <v>11297168592</v>
      </c>
      <c r="L9" s="35">
        <f>L10+L12+L14+L16+L18+L20+L22+L24+L26+L28+L30+L32+L34+L36+L38</f>
        <v>-15327788408</v>
      </c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</row>
    <row r="10" spans="1:27" s="31" customFormat="1" ht="24" customHeight="1">
      <c r="A10" s="26"/>
      <c r="B10" s="26">
        <v>1</v>
      </c>
      <c r="C10" s="26"/>
      <c r="D10" s="36" t="s">
        <v>26</v>
      </c>
      <c r="E10" s="34">
        <f aca="true" t="shared" si="1" ref="E10:L10">E11</f>
        <v>20767662000</v>
      </c>
      <c r="F10" s="34">
        <f t="shared" si="1"/>
        <v>-2243787000</v>
      </c>
      <c r="G10" s="34">
        <f t="shared" si="1"/>
        <v>18523875000</v>
      </c>
      <c r="H10" s="34">
        <f t="shared" si="1"/>
        <v>8191308648</v>
      </c>
      <c r="I10" s="34">
        <f t="shared" si="1"/>
        <v>0</v>
      </c>
      <c r="J10" s="34">
        <f t="shared" si="1"/>
        <v>262433312</v>
      </c>
      <c r="K10" s="34">
        <f t="shared" si="1"/>
        <v>8453741960</v>
      </c>
      <c r="L10" s="29">
        <f t="shared" si="1"/>
        <v>-10070133040</v>
      </c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24" customHeight="1">
      <c r="A11" s="26"/>
      <c r="B11" s="26"/>
      <c r="C11" s="26">
        <v>1</v>
      </c>
      <c r="D11" s="37" t="s">
        <v>27</v>
      </c>
      <c r="E11" s="38">
        <v>20767662000</v>
      </c>
      <c r="F11" s="38">
        <v>-2243787000</v>
      </c>
      <c r="G11" s="38">
        <f>E11+F11</f>
        <v>18523875000</v>
      </c>
      <c r="H11" s="38">
        <v>8191308648</v>
      </c>
      <c r="I11" s="38">
        <v>0</v>
      </c>
      <c r="J11" s="38">
        <v>262433312</v>
      </c>
      <c r="K11" s="38">
        <f>H11+I11+J11</f>
        <v>8453741960</v>
      </c>
      <c r="L11" s="39">
        <f>K11-G11</f>
        <v>-10070133040</v>
      </c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</row>
    <row r="12" spans="1:27" s="31" customFormat="1" ht="24" customHeight="1">
      <c r="A12" s="26"/>
      <c r="B12" s="26">
        <v>2</v>
      </c>
      <c r="C12" s="26"/>
      <c r="D12" s="36" t="s">
        <v>28</v>
      </c>
      <c r="E12" s="34">
        <f aca="true" t="shared" si="2" ref="E12:L12">E13</f>
        <v>3292926000</v>
      </c>
      <c r="F12" s="34">
        <f t="shared" si="2"/>
        <v>-1027000000</v>
      </c>
      <c r="G12" s="34">
        <f t="shared" si="2"/>
        <v>2265926000</v>
      </c>
      <c r="H12" s="34">
        <f t="shared" si="2"/>
        <v>445073326</v>
      </c>
      <c r="I12" s="34">
        <f t="shared" si="2"/>
        <v>0</v>
      </c>
      <c r="J12" s="34">
        <f t="shared" si="2"/>
        <v>0</v>
      </c>
      <c r="K12" s="34">
        <f t="shared" si="2"/>
        <v>445073326</v>
      </c>
      <c r="L12" s="35">
        <f t="shared" si="2"/>
        <v>-1820852674</v>
      </c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</row>
    <row r="13" spans="1:12" s="42" customFormat="1" ht="24" customHeight="1">
      <c r="A13" s="26"/>
      <c r="B13" s="26"/>
      <c r="C13" s="26">
        <v>1</v>
      </c>
      <c r="D13" s="37" t="s">
        <v>27</v>
      </c>
      <c r="E13" s="38">
        <v>3292926000</v>
      </c>
      <c r="F13" s="38">
        <v>-1027000000</v>
      </c>
      <c r="G13" s="38">
        <f>E13+F13</f>
        <v>2265926000</v>
      </c>
      <c r="H13" s="38">
        <v>445073326</v>
      </c>
      <c r="I13" s="38">
        <v>0</v>
      </c>
      <c r="J13" s="38">
        <v>0</v>
      </c>
      <c r="K13" s="38">
        <f>H13+I13+J13</f>
        <v>445073326</v>
      </c>
      <c r="L13" s="41">
        <f>K13-G13</f>
        <v>-1820852674</v>
      </c>
    </row>
    <row r="14" spans="1:12" s="31" customFormat="1" ht="24" customHeight="1">
      <c r="A14" s="26"/>
      <c r="B14" s="26">
        <v>3</v>
      </c>
      <c r="C14" s="26"/>
      <c r="D14" s="36" t="s">
        <v>29</v>
      </c>
      <c r="E14" s="34">
        <f aca="true" t="shared" si="3" ref="E14:L14">E15</f>
        <v>10000000</v>
      </c>
      <c r="F14" s="34">
        <f t="shared" si="3"/>
        <v>0</v>
      </c>
      <c r="G14" s="34">
        <f t="shared" si="3"/>
        <v>10000000</v>
      </c>
      <c r="H14" s="34">
        <f t="shared" si="3"/>
        <v>10000000</v>
      </c>
      <c r="I14" s="34">
        <f t="shared" si="3"/>
        <v>0</v>
      </c>
      <c r="J14" s="34">
        <f t="shared" si="3"/>
        <v>0</v>
      </c>
      <c r="K14" s="34">
        <f t="shared" si="3"/>
        <v>10000000</v>
      </c>
      <c r="L14" s="29">
        <f t="shared" si="3"/>
        <v>0</v>
      </c>
    </row>
    <row r="15" spans="1:12" s="42" customFormat="1" ht="24" customHeight="1">
      <c r="A15" s="26"/>
      <c r="B15" s="26"/>
      <c r="C15" s="26">
        <v>1</v>
      </c>
      <c r="D15" s="37" t="s">
        <v>27</v>
      </c>
      <c r="E15" s="38">
        <v>10000000</v>
      </c>
      <c r="F15" s="38">
        <v>0</v>
      </c>
      <c r="G15" s="38">
        <f>E15+F15</f>
        <v>10000000</v>
      </c>
      <c r="H15" s="38">
        <v>10000000</v>
      </c>
      <c r="I15" s="38">
        <v>0</v>
      </c>
      <c r="J15" s="38">
        <v>0</v>
      </c>
      <c r="K15" s="38">
        <f>H15+I15+J15</f>
        <v>10000000</v>
      </c>
      <c r="L15" s="39">
        <f>K15-G15</f>
        <v>0</v>
      </c>
    </row>
    <row r="16" spans="1:12" s="31" customFormat="1" ht="24" customHeight="1">
      <c r="A16" s="26"/>
      <c r="B16" s="26">
        <v>4</v>
      </c>
      <c r="C16" s="26"/>
      <c r="D16" s="36" t="s">
        <v>30</v>
      </c>
      <c r="E16" s="34">
        <f aca="true" t="shared" si="4" ref="E16:L16">E17</f>
        <v>2000000000</v>
      </c>
      <c r="F16" s="34">
        <f t="shared" si="4"/>
        <v>0</v>
      </c>
      <c r="G16" s="34">
        <f t="shared" si="4"/>
        <v>2000000000</v>
      </c>
      <c r="H16" s="34">
        <f t="shared" si="4"/>
        <v>822600000</v>
      </c>
      <c r="I16" s="34">
        <f t="shared" si="4"/>
        <v>0</v>
      </c>
      <c r="J16" s="34">
        <f t="shared" si="4"/>
        <v>0</v>
      </c>
      <c r="K16" s="34">
        <f t="shared" si="4"/>
        <v>822600000</v>
      </c>
      <c r="L16" s="29">
        <f t="shared" si="4"/>
        <v>-1177400000</v>
      </c>
    </row>
    <row r="17" spans="1:12" s="42" customFormat="1" ht="24" customHeight="1">
      <c r="A17" s="26"/>
      <c r="B17" s="26"/>
      <c r="C17" s="26">
        <v>1</v>
      </c>
      <c r="D17" s="37" t="s">
        <v>27</v>
      </c>
      <c r="E17" s="38">
        <v>2000000000</v>
      </c>
      <c r="F17" s="38">
        <v>0</v>
      </c>
      <c r="G17" s="38">
        <f>E17+F17</f>
        <v>2000000000</v>
      </c>
      <c r="H17" s="38">
        <v>822600000</v>
      </c>
      <c r="I17" s="38">
        <v>0</v>
      </c>
      <c r="J17" s="38">
        <v>0</v>
      </c>
      <c r="K17" s="38">
        <f>H17+I17+J17</f>
        <v>822600000</v>
      </c>
      <c r="L17" s="39">
        <f>K17-G17</f>
        <v>-1177400000</v>
      </c>
    </row>
    <row r="18" spans="1:12" s="31" customFormat="1" ht="24" customHeight="1">
      <c r="A18" s="26"/>
      <c r="B18" s="26">
        <v>5</v>
      </c>
      <c r="C18" s="26"/>
      <c r="D18" s="36" t="s">
        <v>31</v>
      </c>
      <c r="E18" s="28">
        <f aca="true" t="shared" si="5" ref="E18:L18">E19</f>
        <v>1507500000</v>
      </c>
      <c r="F18" s="34">
        <f t="shared" si="5"/>
        <v>99900000</v>
      </c>
      <c r="G18" s="34">
        <f t="shared" si="5"/>
        <v>1607400000</v>
      </c>
      <c r="H18" s="28">
        <f t="shared" si="5"/>
        <v>887982421</v>
      </c>
      <c r="I18" s="34">
        <f t="shared" si="5"/>
        <v>0</v>
      </c>
      <c r="J18" s="34">
        <f t="shared" si="5"/>
        <v>0</v>
      </c>
      <c r="K18" s="34">
        <f t="shared" si="5"/>
        <v>887982421</v>
      </c>
      <c r="L18" s="35">
        <f t="shared" si="5"/>
        <v>-719417579</v>
      </c>
    </row>
    <row r="19" spans="1:12" ht="24" customHeight="1">
      <c r="A19" s="26"/>
      <c r="B19" s="26"/>
      <c r="C19" s="26">
        <v>1</v>
      </c>
      <c r="D19" s="37" t="s">
        <v>27</v>
      </c>
      <c r="E19" s="43">
        <v>1507500000</v>
      </c>
      <c r="F19" s="43">
        <v>99900000</v>
      </c>
      <c r="G19" s="43">
        <f>E19+F19</f>
        <v>1607400000</v>
      </c>
      <c r="H19" s="43">
        <v>887982421</v>
      </c>
      <c r="I19" s="38">
        <v>0</v>
      </c>
      <c r="J19" s="38">
        <v>0</v>
      </c>
      <c r="K19" s="43">
        <f>H19+I19+J19</f>
        <v>887982421</v>
      </c>
      <c r="L19" s="39">
        <f>K19-G19</f>
        <v>-719417579</v>
      </c>
    </row>
    <row r="20" spans="1:12" s="31" customFormat="1" ht="24" customHeight="1">
      <c r="A20" s="26"/>
      <c r="B20" s="26">
        <v>6</v>
      </c>
      <c r="C20" s="26"/>
      <c r="D20" s="36" t="s">
        <v>32</v>
      </c>
      <c r="E20" s="28">
        <f aca="true" t="shared" si="6" ref="E20:L20">E21</f>
        <v>700000000</v>
      </c>
      <c r="F20" s="34">
        <f t="shared" si="6"/>
        <v>0</v>
      </c>
      <c r="G20" s="34">
        <f t="shared" si="6"/>
        <v>700000000</v>
      </c>
      <c r="H20" s="28">
        <f t="shared" si="6"/>
        <v>192244736</v>
      </c>
      <c r="I20" s="34">
        <f t="shared" si="6"/>
        <v>0</v>
      </c>
      <c r="J20" s="34">
        <f t="shared" si="6"/>
        <v>0</v>
      </c>
      <c r="K20" s="34">
        <f t="shared" si="6"/>
        <v>192244736</v>
      </c>
      <c r="L20" s="35">
        <f t="shared" si="6"/>
        <v>-507755264</v>
      </c>
    </row>
    <row r="21" spans="1:12" s="42" customFormat="1" ht="24" customHeight="1">
      <c r="A21" s="26"/>
      <c r="B21" s="26"/>
      <c r="C21" s="26">
        <v>1</v>
      </c>
      <c r="D21" s="37" t="s">
        <v>27</v>
      </c>
      <c r="E21" s="43">
        <v>700000000</v>
      </c>
      <c r="F21" s="38">
        <v>0</v>
      </c>
      <c r="G21" s="43">
        <f>E21+F21</f>
        <v>700000000</v>
      </c>
      <c r="H21" s="43">
        <v>192244736</v>
      </c>
      <c r="I21" s="38">
        <v>0</v>
      </c>
      <c r="J21" s="38">
        <v>0</v>
      </c>
      <c r="K21" s="43">
        <f>H21+I21+J21</f>
        <v>192244736</v>
      </c>
      <c r="L21" s="39">
        <f>K21-G21</f>
        <v>-507755264</v>
      </c>
    </row>
    <row r="22" spans="1:12" s="31" customFormat="1" ht="24" customHeight="1">
      <c r="A22" s="26"/>
      <c r="B22" s="26">
        <v>7</v>
      </c>
      <c r="C22" s="26"/>
      <c r="D22" s="44" t="s">
        <v>33</v>
      </c>
      <c r="E22" s="28">
        <f aca="true" t="shared" si="7" ref="E22:L22">E23</f>
        <v>69525000</v>
      </c>
      <c r="F22" s="34">
        <f t="shared" si="7"/>
        <v>0</v>
      </c>
      <c r="G22" s="28">
        <f t="shared" si="7"/>
        <v>69525000</v>
      </c>
      <c r="H22" s="28">
        <f t="shared" si="7"/>
        <v>30295218</v>
      </c>
      <c r="I22" s="34">
        <f t="shared" si="7"/>
        <v>0</v>
      </c>
      <c r="J22" s="34">
        <f t="shared" si="7"/>
        <v>0</v>
      </c>
      <c r="K22" s="28">
        <f t="shared" si="7"/>
        <v>30295218</v>
      </c>
      <c r="L22" s="35">
        <f t="shared" si="7"/>
        <v>-39229782</v>
      </c>
    </row>
    <row r="23" spans="1:12" ht="24" customHeight="1">
      <c r="A23" s="26"/>
      <c r="B23" s="26"/>
      <c r="C23" s="26">
        <v>1</v>
      </c>
      <c r="D23" s="37" t="s">
        <v>27</v>
      </c>
      <c r="E23" s="43">
        <v>69525000</v>
      </c>
      <c r="F23" s="38">
        <v>0</v>
      </c>
      <c r="G23" s="43">
        <f>E23+F23</f>
        <v>69525000</v>
      </c>
      <c r="H23" s="43">
        <v>30295218</v>
      </c>
      <c r="I23" s="38">
        <v>0</v>
      </c>
      <c r="J23" s="38">
        <v>0</v>
      </c>
      <c r="K23" s="38">
        <f>H23+I23+J23</f>
        <v>30295218</v>
      </c>
      <c r="L23" s="39">
        <f>K23-G23</f>
        <v>-39229782</v>
      </c>
    </row>
    <row r="24" spans="1:12" s="31" customFormat="1" ht="24" customHeight="1">
      <c r="A24" s="26"/>
      <c r="B24" s="26">
        <v>8</v>
      </c>
      <c r="C24" s="26"/>
      <c r="D24" s="45" t="s">
        <v>34</v>
      </c>
      <c r="E24" s="28">
        <f aca="true" t="shared" si="8" ref="E24:L24">E25</f>
        <v>510211000</v>
      </c>
      <c r="F24" s="34">
        <f t="shared" si="8"/>
        <v>0</v>
      </c>
      <c r="G24" s="28">
        <f t="shared" si="8"/>
        <v>510211000</v>
      </c>
      <c r="H24" s="28">
        <f t="shared" si="8"/>
        <v>166303805</v>
      </c>
      <c r="I24" s="34">
        <f t="shared" si="8"/>
        <v>0</v>
      </c>
      <c r="J24" s="34">
        <f t="shared" si="8"/>
        <v>0</v>
      </c>
      <c r="K24" s="34">
        <f t="shared" si="8"/>
        <v>166303805</v>
      </c>
      <c r="L24" s="35">
        <f t="shared" si="8"/>
        <v>-343907195</v>
      </c>
    </row>
    <row r="25" spans="1:12" ht="24" customHeight="1">
      <c r="A25" s="26"/>
      <c r="B25" s="26"/>
      <c r="C25" s="26">
        <v>1</v>
      </c>
      <c r="D25" s="37" t="s">
        <v>27</v>
      </c>
      <c r="E25" s="43">
        <v>510211000</v>
      </c>
      <c r="F25" s="38">
        <v>0</v>
      </c>
      <c r="G25" s="43">
        <f>E25+F25</f>
        <v>510211000</v>
      </c>
      <c r="H25" s="43">
        <v>166303805</v>
      </c>
      <c r="I25" s="38">
        <v>0</v>
      </c>
      <c r="J25" s="38">
        <v>0</v>
      </c>
      <c r="K25" s="43">
        <f>H25+I25+J25</f>
        <v>166303805</v>
      </c>
      <c r="L25" s="39">
        <f>K25-G25</f>
        <v>-343907195</v>
      </c>
    </row>
    <row r="26" spans="1:12" s="31" customFormat="1" ht="25.5" customHeight="1">
      <c r="A26" s="26"/>
      <c r="B26" s="26">
        <v>9</v>
      </c>
      <c r="C26" s="26"/>
      <c r="D26" s="44" t="s">
        <v>35</v>
      </c>
      <c r="E26" s="28">
        <f aca="true" t="shared" si="9" ref="E26:L26">E27</f>
        <v>8500000</v>
      </c>
      <c r="F26" s="34">
        <f t="shared" si="9"/>
        <v>0</v>
      </c>
      <c r="G26" s="28">
        <f t="shared" si="9"/>
        <v>8500000</v>
      </c>
      <c r="H26" s="28">
        <f t="shared" si="9"/>
        <v>4702117</v>
      </c>
      <c r="I26" s="34">
        <f t="shared" si="9"/>
        <v>0</v>
      </c>
      <c r="J26" s="34">
        <f t="shared" si="9"/>
        <v>0</v>
      </c>
      <c r="K26" s="28">
        <f t="shared" si="9"/>
        <v>4702117</v>
      </c>
      <c r="L26" s="29">
        <f t="shared" si="9"/>
        <v>-3797883</v>
      </c>
    </row>
    <row r="27" spans="1:12" ht="24" customHeight="1">
      <c r="A27" s="26"/>
      <c r="B27" s="26"/>
      <c r="C27" s="26">
        <v>1</v>
      </c>
      <c r="D27" s="37" t="s">
        <v>27</v>
      </c>
      <c r="E27" s="43">
        <v>8500000</v>
      </c>
      <c r="F27" s="38">
        <v>0</v>
      </c>
      <c r="G27" s="43">
        <f>E27+F27</f>
        <v>8500000</v>
      </c>
      <c r="H27" s="43">
        <v>4702117</v>
      </c>
      <c r="I27" s="38">
        <v>0</v>
      </c>
      <c r="J27" s="38">
        <v>0</v>
      </c>
      <c r="K27" s="38">
        <f>H27+I27+J27</f>
        <v>4702117</v>
      </c>
      <c r="L27" s="39">
        <f>K27-G27</f>
        <v>-3797883</v>
      </c>
    </row>
    <row r="28" spans="1:12" s="31" customFormat="1" ht="24" customHeight="1">
      <c r="A28" s="26"/>
      <c r="B28" s="26">
        <v>10</v>
      </c>
      <c r="C28" s="46"/>
      <c r="D28" s="44" t="s">
        <v>36</v>
      </c>
      <c r="E28" s="28">
        <f aca="true" t="shared" si="10" ref="E28:L28">E29</f>
        <v>155736000</v>
      </c>
      <c r="F28" s="34">
        <f t="shared" si="10"/>
        <v>0</v>
      </c>
      <c r="G28" s="28">
        <f t="shared" si="10"/>
        <v>155736000</v>
      </c>
      <c r="H28" s="28">
        <f t="shared" si="10"/>
        <v>4500967</v>
      </c>
      <c r="I28" s="34">
        <f t="shared" si="10"/>
        <v>0</v>
      </c>
      <c r="J28" s="34">
        <f t="shared" si="10"/>
        <v>0</v>
      </c>
      <c r="K28" s="34">
        <f t="shared" si="10"/>
        <v>4500967</v>
      </c>
      <c r="L28" s="29">
        <f t="shared" si="10"/>
        <v>-151235033</v>
      </c>
    </row>
    <row r="29" spans="1:12" ht="24" customHeight="1">
      <c r="A29" s="26"/>
      <c r="B29" s="26"/>
      <c r="C29" s="26">
        <v>1</v>
      </c>
      <c r="D29" s="37" t="s">
        <v>27</v>
      </c>
      <c r="E29" s="43">
        <v>155736000</v>
      </c>
      <c r="F29" s="34">
        <v>0</v>
      </c>
      <c r="G29" s="43">
        <f>E29+F29</f>
        <v>155736000</v>
      </c>
      <c r="H29" s="43">
        <v>4500967</v>
      </c>
      <c r="I29" s="38">
        <v>0</v>
      </c>
      <c r="J29" s="38">
        <v>0</v>
      </c>
      <c r="K29" s="43">
        <f>H29+I29+J29</f>
        <v>4500967</v>
      </c>
      <c r="L29" s="41">
        <f>K29-G29</f>
        <v>-151235033</v>
      </c>
    </row>
    <row r="30" spans="1:12" s="31" customFormat="1" ht="24" customHeight="1">
      <c r="A30" s="26"/>
      <c r="B30" s="26">
        <v>11</v>
      </c>
      <c r="C30" s="26"/>
      <c r="D30" s="44" t="s">
        <v>37</v>
      </c>
      <c r="E30" s="28">
        <f aca="true" t="shared" si="11" ref="E30:L30">E31</f>
        <v>269065000</v>
      </c>
      <c r="F30" s="34">
        <f t="shared" si="11"/>
        <v>0</v>
      </c>
      <c r="G30" s="28">
        <f t="shared" si="11"/>
        <v>269065000</v>
      </c>
      <c r="H30" s="28">
        <f t="shared" si="11"/>
        <v>108767975</v>
      </c>
      <c r="I30" s="34">
        <f t="shared" si="11"/>
        <v>0</v>
      </c>
      <c r="J30" s="34">
        <f t="shared" si="11"/>
        <v>0</v>
      </c>
      <c r="K30" s="28">
        <f t="shared" si="11"/>
        <v>108767975</v>
      </c>
      <c r="L30" s="29">
        <f t="shared" si="11"/>
        <v>-160297025</v>
      </c>
    </row>
    <row r="31" spans="1:12" s="53" customFormat="1" ht="24" customHeight="1" thickBot="1">
      <c r="A31" s="47"/>
      <c r="B31" s="47"/>
      <c r="C31" s="47">
        <v>1</v>
      </c>
      <c r="D31" s="48" t="s">
        <v>27</v>
      </c>
      <c r="E31" s="49">
        <v>269065000</v>
      </c>
      <c r="F31" s="50">
        <v>0</v>
      </c>
      <c r="G31" s="49">
        <f>E31+F31</f>
        <v>269065000</v>
      </c>
      <c r="H31" s="49">
        <v>108767975</v>
      </c>
      <c r="I31" s="50">
        <v>0</v>
      </c>
      <c r="J31" s="51">
        <v>0</v>
      </c>
      <c r="K31" s="51">
        <f>H31+I31+J31</f>
        <v>108767975</v>
      </c>
      <c r="L31" s="52">
        <f>K31-G31</f>
        <v>-160297025</v>
      </c>
    </row>
    <row r="32" spans="1:12" s="31" customFormat="1" ht="23.25" customHeight="1">
      <c r="A32" s="26"/>
      <c r="B32" s="26">
        <v>12</v>
      </c>
      <c r="C32" s="26"/>
      <c r="D32" s="44" t="s">
        <v>38</v>
      </c>
      <c r="E32" s="28">
        <f aca="true" t="shared" si="12" ref="E32:L32">E33</f>
        <v>37000000</v>
      </c>
      <c r="F32" s="34">
        <f t="shared" si="12"/>
        <v>0</v>
      </c>
      <c r="G32" s="54">
        <f t="shared" si="12"/>
        <v>37000000</v>
      </c>
      <c r="H32" s="28">
        <f t="shared" si="12"/>
        <v>9671925</v>
      </c>
      <c r="I32" s="34">
        <f t="shared" si="12"/>
        <v>0</v>
      </c>
      <c r="J32" s="34">
        <f t="shared" si="12"/>
        <v>0</v>
      </c>
      <c r="K32" s="28">
        <f t="shared" si="12"/>
        <v>9671925</v>
      </c>
      <c r="L32" s="29">
        <f t="shared" si="12"/>
        <v>-27328075</v>
      </c>
    </row>
    <row r="33" spans="1:12" s="40" customFormat="1" ht="23.25" customHeight="1">
      <c r="A33" s="26"/>
      <c r="B33" s="26"/>
      <c r="C33" s="26">
        <v>1</v>
      </c>
      <c r="D33" s="37" t="s">
        <v>27</v>
      </c>
      <c r="E33" s="43">
        <v>37000000</v>
      </c>
      <c r="F33" s="38">
        <v>0</v>
      </c>
      <c r="G33" s="55">
        <f>E33+F33</f>
        <v>37000000</v>
      </c>
      <c r="H33" s="43">
        <v>9671925</v>
      </c>
      <c r="I33" s="38">
        <v>0</v>
      </c>
      <c r="J33" s="38">
        <v>0</v>
      </c>
      <c r="K33" s="38">
        <f>H33+I33+J33</f>
        <v>9671925</v>
      </c>
      <c r="L33" s="39">
        <f>K33-G33</f>
        <v>-27328075</v>
      </c>
    </row>
    <row r="34" spans="1:12" s="31" customFormat="1" ht="23.25" customHeight="1">
      <c r="A34" s="26"/>
      <c r="B34" s="56">
        <v>13</v>
      </c>
      <c r="C34" s="56"/>
      <c r="D34" s="57" t="s">
        <v>39</v>
      </c>
      <c r="E34" s="54">
        <f aca="true" t="shared" si="13" ref="E34:L34">E35</f>
        <v>377335000</v>
      </c>
      <c r="F34" s="34">
        <f t="shared" si="13"/>
        <v>0</v>
      </c>
      <c r="G34" s="54">
        <f t="shared" si="13"/>
        <v>377335000</v>
      </c>
      <c r="H34" s="28">
        <f t="shared" si="13"/>
        <v>100680638</v>
      </c>
      <c r="I34" s="34">
        <f t="shared" si="13"/>
        <v>0</v>
      </c>
      <c r="J34" s="34">
        <f t="shared" si="13"/>
        <v>0</v>
      </c>
      <c r="K34" s="28">
        <f t="shared" si="13"/>
        <v>100680638</v>
      </c>
      <c r="L34" s="29">
        <f t="shared" si="13"/>
        <v>-276654362</v>
      </c>
    </row>
    <row r="35" spans="1:12" ht="23.25" customHeight="1">
      <c r="A35" s="26"/>
      <c r="B35" s="56"/>
      <c r="C35" s="56">
        <v>1</v>
      </c>
      <c r="D35" s="37" t="s">
        <v>27</v>
      </c>
      <c r="E35" s="55">
        <v>377335000</v>
      </c>
      <c r="F35" s="38">
        <v>0</v>
      </c>
      <c r="G35" s="55">
        <f>E35+F35</f>
        <v>377335000</v>
      </c>
      <c r="H35" s="43">
        <v>100680638</v>
      </c>
      <c r="I35" s="38">
        <v>0</v>
      </c>
      <c r="J35" s="38">
        <v>0</v>
      </c>
      <c r="K35" s="43">
        <f>H35+I35+J35</f>
        <v>100680638</v>
      </c>
      <c r="L35" s="39">
        <f>K35-G35</f>
        <v>-276654362</v>
      </c>
    </row>
    <row r="36" spans="1:12" s="31" customFormat="1" ht="23.25" customHeight="1">
      <c r="A36" s="26"/>
      <c r="B36" s="56">
        <v>14</v>
      </c>
      <c r="C36" s="56"/>
      <c r="D36" s="57" t="s">
        <v>40</v>
      </c>
      <c r="E36" s="54">
        <f aca="true" t="shared" si="14" ref="E36:L36">E37</f>
        <v>69500000</v>
      </c>
      <c r="F36" s="34">
        <f t="shared" si="14"/>
        <v>0</v>
      </c>
      <c r="G36" s="54">
        <f t="shared" si="14"/>
        <v>69500000</v>
      </c>
      <c r="H36" s="28">
        <f t="shared" si="14"/>
        <v>60603504</v>
      </c>
      <c r="I36" s="34">
        <f t="shared" si="14"/>
        <v>0</v>
      </c>
      <c r="J36" s="34">
        <f t="shared" si="14"/>
        <v>0</v>
      </c>
      <c r="K36" s="28">
        <f t="shared" si="14"/>
        <v>60603504</v>
      </c>
      <c r="L36" s="29">
        <f t="shared" si="14"/>
        <v>-8896496</v>
      </c>
    </row>
    <row r="37" spans="1:12" ht="23.25" customHeight="1">
      <c r="A37" s="26"/>
      <c r="B37" s="56"/>
      <c r="C37" s="56">
        <v>1</v>
      </c>
      <c r="D37" s="37" t="s">
        <v>27</v>
      </c>
      <c r="E37" s="55">
        <v>69500000</v>
      </c>
      <c r="F37" s="38">
        <v>0</v>
      </c>
      <c r="G37" s="55">
        <f>E37+F37</f>
        <v>69500000</v>
      </c>
      <c r="H37" s="43">
        <v>60603504</v>
      </c>
      <c r="I37" s="38">
        <v>0</v>
      </c>
      <c r="J37" s="38">
        <v>0</v>
      </c>
      <c r="K37" s="43">
        <f>H37+I37+J37</f>
        <v>60603504</v>
      </c>
      <c r="L37" s="39">
        <f>K37-G37</f>
        <v>-8896496</v>
      </c>
    </row>
    <row r="38" spans="1:12" s="31" customFormat="1" ht="23.25" customHeight="1">
      <c r="A38" s="26"/>
      <c r="B38" s="56">
        <v>15</v>
      </c>
      <c r="C38" s="56"/>
      <c r="D38" s="57" t="s">
        <v>41</v>
      </c>
      <c r="E38" s="54">
        <f aca="true" t="shared" si="15" ref="E38:L38">E39</f>
        <v>20884000</v>
      </c>
      <c r="F38" s="34">
        <f t="shared" si="15"/>
        <v>0</v>
      </c>
      <c r="G38" s="54">
        <f t="shared" si="15"/>
        <v>20884000</v>
      </c>
      <c r="H38" s="34">
        <f t="shared" si="15"/>
        <v>0</v>
      </c>
      <c r="I38" s="34">
        <f t="shared" si="15"/>
        <v>0</v>
      </c>
      <c r="J38" s="34">
        <f t="shared" si="15"/>
        <v>0</v>
      </c>
      <c r="K38" s="34">
        <f t="shared" si="15"/>
        <v>0</v>
      </c>
      <c r="L38" s="29">
        <f t="shared" si="15"/>
        <v>-20884000</v>
      </c>
    </row>
    <row r="39" spans="1:12" ht="23.25" customHeight="1">
      <c r="A39" s="26"/>
      <c r="B39" s="56"/>
      <c r="C39" s="56">
        <v>1</v>
      </c>
      <c r="D39" s="37" t="s">
        <v>27</v>
      </c>
      <c r="E39" s="55">
        <v>20884000</v>
      </c>
      <c r="F39" s="38">
        <v>0</v>
      </c>
      <c r="G39" s="55">
        <f>E39+F39</f>
        <v>20884000</v>
      </c>
      <c r="H39" s="38">
        <v>0</v>
      </c>
      <c r="I39" s="38">
        <v>0</v>
      </c>
      <c r="J39" s="38">
        <v>0</v>
      </c>
      <c r="K39" s="38">
        <f>H39+I39+J39</f>
        <v>0</v>
      </c>
      <c r="L39" s="39">
        <f>K39-G39</f>
        <v>-20884000</v>
      </c>
    </row>
    <row r="40" spans="1:12" s="31" customFormat="1" ht="23.25" customHeight="1">
      <c r="A40" s="26"/>
      <c r="B40" s="56"/>
      <c r="C40" s="56"/>
      <c r="D40" s="32" t="s">
        <v>42</v>
      </c>
      <c r="E40" s="54">
        <f>E41</f>
        <v>20196905000</v>
      </c>
      <c r="F40" s="54">
        <f>F41</f>
        <v>3170887000</v>
      </c>
      <c r="G40" s="54">
        <f>E40+F40</f>
        <v>23367792000</v>
      </c>
      <c r="H40" s="28">
        <f>H41</f>
        <v>11701457897</v>
      </c>
      <c r="I40" s="58">
        <f>I41</f>
        <v>0</v>
      </c>
      <c r="J40" s="28">
        <f>J41</f>
        <v>3000000</v>
      </c>
      <c r="K40" s="54">
        <f>H40+I40+J40</f>
        <v>11704457897</v>
      </c>
      <c r="L40" s="29">
        <f>K40-G40</f>
        <v>-11663334103</v>
      </c>
    </row>
    <row r="41" spans="1:12" s="31" customFormat="1" ht="23.25" customHeight="1">
      <c r="A41" s="26">
        <v>2</v>
      </c>
      <c r="B41" s="56"/>
      <c r="C41" s="56"/>
      <c r="D41" s="33" t="s">
        <v>43</v>
      </c>
      <c r="E41" s="54">
        <f aca="true" t="shared" si="16" ref="E41:L41">E42+E44+E46+E48+E50</f>
        <v>20196905000</v>
      </c>
      <c r="F41" s="54">
        <f t="shared" si="16"/>
        <v>3170887000</v>
      </c>
      <c r="G41" s="54">
        <f t="shared" si="16"/>
        <v>23367792000</v>
      </c>
      <c r="H41" s="28">
        <f t="shared" si="16"/>
        <v>11701457897</v>
      </c>
      <c r="I41" s="58">
        <f t="shared" si="16"/>
        <v>0</v>
      </c>
      <c r="J41" s="28">
        <f t="shared" si="16"/>
        <v>3000000</v>
      </c>
      <c r="K41" s="54">
        <f t="shared" si="16"/>
        <v>11704457897</v>
      </c>
      <c r="L41" s="29">
        <f t="shared" si="16"/>
        <v>-11663334103</v>
      </c>
    </row>
    <row r="42" spans="1:12" s="31" customFormat="1" ht="23.25" customHeight="1">
      <c r="A42" s="26"/>
      <c r="B42" s="56">
        <v>1</v>
      </c>
      <c r="C42" s="56"/>
      <c r="D42" s="57" t="s">
        <v>44</v>
      </c>
      <c r="E42" s="54">
        <f aca="true" t="shared" si="17" ref="E42:L42">E43</f>
        <v>3091215000</v>
      </c>
      <c r="F42" s="54">
        <f t="shared" si="17"/>
        <v>2043887000</v>
      </c>
      <c r="G42" s="54">
        <f t="shared" si="17"/>
        <v>5135102000</v>
      </c>
      <c r="H42" s="28">
        <f t="shared" si="17"/>
        <v>5123174119</v>
      </c>
      <c r="I42" s="58">
        <f t="shared" si="17"/>
        <v>0</v>
      </c>
      <c r="J42" s="54">
        <f t="shared" si="17"/>
        <v>0</v>
      </c>
      <c r="K42" s="54">
        <f t="shared" si="17"/>
        <v>5123174119</v>
      </c>
      <c r="L42" s="29">
        <f t="shared" si="17"/>
        <v>-11927881</v>
      </c>
    </row>
    <row r="43" spans="1:12" ht="23.25" customHeight="1">
      <c r="A43" s="26"/>
      <c r="B43" s="56"/>
      <c r="C43" s="56">
        <v>1</v>
      </c>
      <c r="D43" s="37" t="s">
        <v>45</v>
      </c>
      <c r="E43" s="55">
        <v>3091215000</v>
      </c>
      <c r="F43" s="55">
        <v>2043887000</v>
      </c>
      <c r="G43" s="55">
        <f>E43+F43</f>
        <v>5135102000</v>
      </c>
      <c r="H43" s="43">
        <v>5123174119</v>
      </c>
      <c r="I43" s="38">
        <v>0</v>
      </c>
      <c r="J43" s="38">
        <v>0</v>
      </c>
      <c r="K43" s="55">
        <f>H43+I43+J43</f>
        <v>5123174119</v>
      </c>
      <c r="L43" s="39">
        <f>K43-G43</f>
        <v>-11927881</v>
      </c>
    </row>
    <row r="44" spans="1:12" s="31" customFormat="1" ht="23.25" customHeight="1">
      <c r="A44" s="26"/>
      <c r="B44" s="56">
        <v>2</v>
      </c>
      <c r="C44" s="56"/>
      <c r="D44" s="57" t="s">
        <v>28</v>
      </c>
      <c r="E44" s="54">
        <f aca="true" t="shared" si="18" ref="E44:L44">E45</f>
        <v>7263780000</v>
      </c>
      <c r="F44" s="59">
        <f t="shared" si="18"/>
        <v>1027000000</v>
      </c>
      <c r="G44" s="54">
        <f t="shared" si="18"/>
        <v>8290780000</v>
      </c>
      <c r="H44" s="28">
        <f t="shared" si="18"/>
        <v>5191490133</v>
      </c>
      <c r="I44" s="58">
        <f t="shared" si="18"/>
        <v>0</v>
      </c>
      <c r="J44" s="54">
        <f t="shared" si="18"/>
        <v>0</v>
      </c>
      <c r="K44" s="54">
        <f t="shared" si="18"/>
        <v>5191490133</v>
      </c>
      <c r="L44" s="29">
        <f t="shared" si="18"/>
        <v>-3099289867</v>
      </c>
    </row>
    <row r="45" spans="1:12" ht="23.25" customHeight="1">
      <c r="A45" s="26"/>
      <c r="B45" s="56"/>
      <c r="C45" s="56">
        <v>1</v>
      </c>
      <c r="D45" s="37" t="s">
        <v>45</v>
      </c>
      <c r="E45" s="55">
        <v>7263780000</v>
      </c>
      <c r="F45" s="60">
        <v>1027000000</v>
      </c>
      <c r="G45" s="55">
        <f>E45+F45</f>
        <v>8290780000</v>
      </c>
      <c r="H45" s="38">
        <v>5191490133</v>
      </c>
      <c r="I45" s="38">
        <v>0</v>
      </c>
      <c r="J45" s="38">
        <v>0</v>
      </c>
      <c r="K45" s="55">
        <f>H45+I45+J45</f>
        <v>5191490133</v>
      </c>
      <c r="L45" s="39">
        <f>K45-G45</f>
        <v>-3099289867</v>
      </c>
    </row>
    <row r="46" spans="1:12" s="31" customFormat="1" ht="23.25" customHeight="1">
      <c r="A46" s="26"/>
      <c r="B46" s="56">
        <v>3</v>
      </c>
      <c r="C46" s="56"/>
      <c r="D46" s="57" t="s">
        <v>29</v>
      </c>
      <c r="E46" s="54">
        <f aca="true" t="shared" si="19" ref="E46:L46">E47</f>
        <v>9300000000</v>
      </c>
      <c r="F46" s="54">
        <f t="shared" si="19"/>
        <v>100000000</v>
      </c>
      <c r="G46" s="54">
        <f t="shared" si="19"/>
        <v>9400000000</v>
      </c>
      <c r="H46" s="28">
        <f t="shared" si="19"/>
        <v>1197822233</v>
      </c>
      <c r="I46" s="58">
        <f t="shared" si="19"/>
        <v>0</v>
      </c>
      <c r="J46" s="54">
        <f t="shared" si="19"/>
        <v>0</v>
      </c>
      <c r="K46" s="54">
        <f t="shared" si="19"/>
        <v>1197822233</v>
      </c>
      <c r="L46" s="29">
        <f t="shared" si="19"/>
        <v>-8202177767</v>
      </c>
    </row>
    <row r="47" spans="1:12" ht="23.25" customHeight="1">
      <c r="A47" s="26"/>
      <c r="B47" s="56"/>
      <c r="C47" s="56">
        <v>1</v>
      </c>
      <c r="D47" s="37" t="s">
        <v>45</v>
      </c>
      <c r="E47" s="55">
        <v>9300000000</v>
      </c>
      <c r="F47" s="60">
        <v>100000000</v>
      </c>
      <c r="G47" s="55">
        <f>E47+F47</f>
        <v>9400000000</v>
      </c>
      <c r="H47" s="38">
        <v>1197822233</v>
      </c>
      <c r="I47" s="38">
        <v>0</v>
      </c>
      <c r="J47" s="38">
        <v>0</v>
      </c>
      <c r="K47" s="55">
        <f>H47+I47+J47</f>
        <v>1197822233</v>
      </c>
      <c r="L47" s="39">
        <f>K47-G47</f>
        <v>-8202177767</v>
      </c>
    </row>
    <row r="48" spans="1:12" s="31" customFormat="1" ht="23.25" customHeight="1">
      <c r="A48" s="26"/>
      <c r="B48" s="56">
        <v>4</v>
      </c>
      <c r="C48" s="56"/>
      <c r="D48" s="57" t="s">
        <v>33</v>
      </c>
      <c r="E48" s="54">
        <f aca="true" t="shared" si="20" ref="E48:L48">E49</f>
        <v>155000000</v>
      </c>
      <c r="F48" s="54">
        <f t="shared" si="20"/>
        <v>0</v>
      </c>
      <c r="G48" s="54">
        <f t="shared" si="20"/>
        <v>155000000</v>
      </c>
      <c r="H48" s="28">
        <f t="shared" si="20"/>
        <v>85494311</v>
      </c>
      <c r="I48" s="58">
        <f t="shared" si="20"/>
        <v>0</v>
      </c>
      <c r="J48" s="54">
        <f t="shared" si="20"/>
        <v>0</v>
      </c>
      <c r="K48" s="54">
        <f t="shared" si="20"/>
        <v>85494311</v>
      </c>
      <c r="L48" s="29">
        <f t="shared" si="20"/>
        <v>-69505689</v>
      </c>
    </row>
    <row r="49" spans="1:12" ht="23.25" customHeight="1">
      <c r="A49" s="26"/>
      <c r="B49" s="56"/>
      <c r="C49" s="56">
        <v>1</v>
      </c>
      <c r="D49" s="37" t="s">
        <v>45</v>
      </c>
      <c r="E49" s="55">
        <v>155000000</v>
      </c>
      <c r="F49" s="38">
        <v>0</v>
      </c>
      <c r="G49" s="55">
        <f>E49+F49</f>
        <v>155000000</v>
      </c>
      <c r="H49" s="43">
        <v>85494311</v>
      </c>
      <c r="I49" s="38">
        <v>0</v>
      </c>
      <c r="J49" s="38">
        <v>0</v>
      </c>
      <c r="K49" s="38">
        <f>H49+I49+J49</f>
        <v>85494311</v>
      </c>
      <c r="L49" s="39">
        <f>K49-G49</f>
        <v>-69505689</v>
      </c>
    </row>
    <row r="50" spans="1:12" s="31" customFormat="1" ht="23.25" customHeight="1">
      <c r="A50" s="26"/>
      <c r="B50" s="56">
        <v>5</v>
      </c>
      <c r="C50" s="56"/>
      <c r="D50" s="57" t="s">
        <v>35</v>
      </c>
      <c r="E50" s="54">
        <f aca="true" t="shared" si="21" ref="E50:L50">E51</f>
        <v>386910000</v>
      </c>
      <c r="F50" s="58">
        <f t="shared" si="21"/>
        <v>0</v>
      </c>
      <c r="G50" s="54">
        <f t="shared" si="21"/>
        <v>386910000</v>
      </c>
      <c r="H50" s="28">
        <f t="shared" si="21"/>
        <v>103477101</v>
      </c>
      <c r="I50" s="58">
        <f t="shared" si="21"/>
        <v>0</v>
      </c>
      <c r="J50" s="28">
        <f t="shared" si="21"/>
        <v>3000000</v>
      </c>
      <c r="K50" s="54">
        <f t="shared" si="21"/>
        <v>106477101</v>
      </c>
      <c r="L50" s="29">
        <f t="shared" si="21"/>
        <v>-280432899</v>
      </c>
    </row>
    <row r="51" spans="1:12" ht="23.25" customHeight="1">
      <c r="A51" s="26"/>
      <c r="B51" s="56"/>
      <c r="C51" s="56">
        <v>1</v>
      </c>
      <c r="D51" s="37" t="s">
        <v>45</v>
      </c>
      <c r="E51" s="55">
        <v>386910000</v>
      </c>
      <c r="F51" s="38">
        <v>0</v>
      </c>
      <c r="G51" s="55">
        <f>E51+F51</f>
        <v>386910000</v>
      </c>
      <c r="H51" s="43">
        <v>103477101</v>
      </c>
      <c r="I51" s="38">
        <v>0</v>
      </c>
      <c r="J51" s="55">
        <v>3000000</v>
      </c>
      <c r="K51" s="55">
        <f>H51+I51+J51</f>
        <v>106477101</v>
      </c>
      <c r="L51" s="39">
        <f>K51-G51</f>
        <v>-280432899</v>
      </c>
    </row>
    <row r="52" spans="1:12" s="31" customFormat="1" ht="23.25" customHeight="1">
      <c r="A52" s="26"/>
      <c r="B52" s="56"/>
      <c r="C52" s="56"/>
      <c r="D52" s="32" t="s">
        <v>46</v>
      </c>
      <c r="E52" s="54">
        <f aca="true" t="shared" si="22" ref="E52:L54">E53</f>
        <v>7251000</v>
      </c>
      <c r="F52" s="58">
        <f t="shared" si="22"/>
        <v>0</v>
      </c>
      <c r="G52" s="54">
        <f t="shared" si="22"/>
        <v>7251000</v>
      </c>
      <c r="H52" s="28">
        <f t="shared" si="22"/>
        <v>1577902</v>
      </c>
      <c r="I52" s="58">
        <f t="shared" si="22"/>
        <v>0</v>
      </c>
      <c r="J52" s="54">
        <f t="shared" si="22"/>
        <v>0</v>
      </c>
      <c r="K52" s="54">
        <f t="shared" si="22"/>
        <v>1577902</v>
      </c>
      <c r="L52" s="29">
        <f t="shared" si="22"/>
        <v>-5673098</v>
      </c>
    </row>
    <row r="53" spans="1:12" s="31" customFormat="1" ht="23.25" customHeight="1">
      <c r="A53" s="26">
        <v>3</v>
      </c>
      <c r="B53" s="56"/>
      <c r="C53" s="56"/>
      <c r="D53" s="33" t="s">
        <v>47</v>
      </c>
      <c r="E53" s="54">
        <f t="shared" si="22"/>
        <v>7251000</v>
      </c>
      <c r="F53" s="58">
        <f t="shared" si="22"/>
        <v>0</v>
      </c>
      <c r="G53" s="54">
        <f t="shared" si="22"/>
        <v>7251000</v>
      </c>
      <c r="H53" s="28">
        <f t="shared" si="22"/>
        <v>1577902</v>
      </c>
      <c r="I53" s="58">
        <f t="shared" si="22"/>
        <v>0</v>
      </c>
      <c r="J53" s="54">
        <f t="shared" si="22"/>
        <v>0</v>
      </c>
      <c r="K53" s="54">
        <f t="shared" si="22"/>
        <v>1577902</v>
      </c>
      <c r="L53" s="29">
        <f t="shared" si="22"/>
        <v>-5673098</v>
      </c>
    </row>
    <row r="54" spans="1:12" s="31" customFormat="1" ht="23.25" customHeight="1">
      <c r="A54" s="26"/>
      <c r="B54" s="56">
        <v>1</v>
      </c>
      <c r="C54" s="56"/>
      <c r="D54" s="57" t="s">
        <v>41</v>
      </c>
      <c r="E54" s="54">
        <f t="shared" si="22"/>
        <v>7251000</v>
      </c>
      <c r="F54" s="58">
        <f t="shared" si="22"/>
        <v>0</v>
      </c>
      <c r="G54" s="54">
        <f t="shared" si="22"/>
        <v>7251000</v>
      </c>
      <c r="H54" s="28">
        <f t="shared" si="22"/>
        <v>1577902</v>
      </c>
      <c r="I54" s="58">
        <f t="shared" si="22"/>
        <v>0</v>
      </c>
      <c r="J54" s="54">
        <f t="shared" si="22"/>
        <v>0</v>
      </c>
      <c r="K54" s="54">
        <f t="shared" si="22"/>
        <v>1577902</v>
      </c>
      <c r="L54" s="29">
        <f t="shared" si="22"/>
        <v>-5673098</v>
      </c>
    </row>
    <row r="55" spans="1:12" ht="23.25" customHeight="1">
      <c r="A55" s="26"/>
      <c r="B55" s="56"/>
      <c r="C55" s="56">
        <v>1</v>
      </c>
      <c r="D55" s="61" t="s">
        <v>48</v>
      </c>
      <c r="E55" s="55">
        <v>7251000</v>
      </c>
      <c r="F55" s="38">
        <v>0</v>
      </c>
      <c r="G55" s="55">
        <f>E55+F55</f>
        <v>7251000</v>
      </c>
      <c r="H55" s="43">
        <v>1577902</v>
      </c>
      <c r="I55" s="38">
        <v>0</v>
      </c>
      <c r="J55" s="55">
        <v>0</v>
      </c>
      <c r="K55" s="55">
        <f>H55+I55+J55</f>
        <v>1577902</v>
      </c>
      <c r="L55" s="39">
        <f>K55-G55</f>
        <v>-5673098</v>
      </c>
    </row>
    <row r="56" spans="1:12" ht="16.5">
      <c r="A56" s="26"/>
      <c r="B56" s="56"/>
      <c r="C56" s="56"/>
      <c r="D56" s="62"/>
      <c r="E56" s="55"/>
      <c r="F56" s="63"/>
      <c r="G56" s="55"/>
      <c r="H56" s="43"/>
      <c r="I56" s="63"/>
      <c r="J56" s="55"/>
      <c r="K56" s="55"/>
      <c r="L56" s="64"/>
    </row>
    <row r="57" spans="1:12" ht="16.5">
      <c r="A57" s="26"/>
      <c r="B57" s="56"/>
      <c r="C57" s="56"/>
      <c r="D57" s="62"/>
      <c r="E57" s="55"/>
      <c r="F57" s="63"/>
      <c r="G57" s="55"/>
      <c r="H57" s="43"/>
      <c r="I57" s="63"/>
      <c r="J57" s="55"/>
      <c r="K57" s="55"/>
      <c r="L57" s="64"/>
    </row>
    <row r="58" spans="1:12" s="53" customFormat="1" ht="17.25" thickBot="1">
      <c r="A58" s="47"/>
      <c r="B58" s="65"/>
      <c r="C58" s="65"/>
      <c r="D58" s="66"/>
      <c r="E58" s="67"/>
      <c r="F58" s="68"/>
      <c r="G58" s="67"/>
      <c r="H58" s="49"/>
      <c r="I58" s="68"/>
      <c r="J58" s="67"/>
      <c r="K58" s="67"/>
      <c r="L58" s="69"/>
    </row>
  </sheetData>
  <mergeCells count="4">
    <mergeCell ref="A5:D5"/>
    <mergeCell ref="E5:G5"/>
    <mergeCell ref="H5:K5"/>
    <mergeCell ref="L5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</dc:title>
  <dc:subject>7</dc:subject>
  <dc:creator>行政院主計處</dc:creator>
  <cp:keywords/>
  <dc:description> </dc:description>
  <cp:lastModifiedBy>Administrator</cp:lastModifiedBy>
  <dcterms:created xsi:type="dcterms:W3CDTF">2005-04-24T03:18:58Z</dcterms:created>
  <dcterms:modified xsi:type="dcterms:W3CDTF">2008-11-13T11:08:39Z</dcterms:modified>
  <cp:category>I14</cp:category>
  <cp:version/>
  <cp:contentType/>
  <cp:contentStatus/>
</cp:coreProperties>
</file>