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<sst xmlns="http://schemas.openxmlformats.org/spreadsheetml/2006/main" count="81" uniqueCount="46">
  <si>
    <t>中央</t>
  </si>
  <si>
    <t>政府</t>
  </si>
  <si>
    <t>嚴重急性呼吸道症候</t>
  </si>
  <si>
    <t>群防治及紓困特別決算</t>
  </si>
  <si>
    <t>歲出機關</t>
  </si>
  <si>
    <t>別決算表</t>
  </si>
  <si>
    <r>
      <t>中華民國</t>
    </r>
    <r>
      <rPr>
        <sz val="12"/>
        <rFont val="新細明體"/>
        <family val="1"/>
      </rPr>
      <t>92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日</t>
    </r>
  </si>
  <si>
    <r>
      <t>至</t>
    </r>
    <r>
      <rPr>
        <sz val="12"/>
        <rFont val="Times New Roman"/>
        <family val="1"/>
      </rPr>
      <t>93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31</t>
    </r>
    <r>
      <rPr>
        <sz val="12"/>
        <rFont val="新細明體"/>
        <family val="1"/>
      </rPr>
      <t>日</t>
    </r>
  </si>
  <si>
    <t>單位：新臺幣元</t>
  </si>
  <si>
    <t>科　　　　　　　目</t>
  </si>
  <si>
    <t>預　　　　　　　算　　　　　　　數</t>
  </si>
  <si>
    <t>決　　　　　　　算　　　　　　　數</t>
  </si>
  <si>
    <r>
      <t>比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數</t>
    </r>
  </si>
  <si>
    <t>款</t>
  </si>
  <si>
    <t>項</t>
  </si>
  <si>
    <r>
      <t xml:space="preserve"> </t>
    </r>
    <r>
      <rPr>
        <sz val="12"/>
        <rFont val="新細明體"/>
        <family val="1"/>
      </rPr>
      <t>名　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　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　　稱</t>
    </r>
  </si>
  <si>
    <r>
      <t>原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</si>
  <si>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</si>
  <si>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</si>
  <si>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</si>
  <si>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</si>
  <si>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</si>
  <si>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</si>
  <si>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　合　　　　計　</t>
  </si>
  <si>
    <t>衛生署</t>
  </si>
  <si>
    <t>醫療保健支出</t>
  </si>
  <si>
    <t>嚴重急性呼吸道症候群防治</t>
  </si>
  <si>
    <t>其他經濟服務支出</t>
  </si>
  <si>
    <t>嚴重急性呼吸道症候群紓困</t>
  </si>
  <si>
    <t>交通部</t>
  </si>
  <si>
    <t>經濟部</t>
  </si>
  <si>
    <t>國家科學委員會</t>
  </si>
  <si>
    <t>內政部</t>
  </si>
  <si>
    <t>教育部</t>
  </si>
  <si>
    <t>文化建設委員會</t>
  </si>
  <si>
    <t>國軍退除役官兵輔導委員會</t>
  </si>
  <si>
    <t>勞工委員會</t>
  </si>
  <si>
    <t>農業委員會</t>
  </si>
  <si>
    <t>海岸巡防署</t>
  </si>
  <si>
    <t>大陸委員會</t>
  </si>
  <si>
    <t>醫療保健支出</t>
  </si>
  <si>
    <t>環境保護署</t>
  </si>
  <si>
    <t>新聞局</t>
  </si>
  <si>
    <t>財政部</t>
  </si>
  <si>
    <t>財務支出</t>
  </si>
  <si>
    <t>國債經理及管理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</si>
</sst>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\ ;\-#,##0.00\ ;&quot;… &quot;"/>
  </numFmts>
  <fonts count="19">
    <font>
      <sz val="12"/>
      <name val="新細明體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8"/>
      <name val="Times New Roman"/>
      <family val="1"/>
    </font>
    <font>
      <b/>
      <u val="single"/>
      <sz val="15"/>
      <name val="Times New Roman"/>
      <family val="1"/>
    </font>
    <font>
      <u val="single"/>
      <sz val="1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0"/>
      <name val="華康中黑體"/>
      <family val="3"/>
    </font>
    <font>
      <b/>
      <sz val="14"/>
      <name val="標楷體"/>
      <family val="4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sz val="14"/>
      <name val="標楷體"/>
      <family val="4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176" fontId="14" fillId="0" borderId="4" xfId="0" applyNumberFormat="1" applyFont="1" applyBorder="1" applyAlignment="1">
      <alignment horizontal="right"/>
    </xf>
    <xf numFmtId="176" fontId="14" fillId="0" borderId="3" xfId="0" applyNumberFormat="1" applyFont="1" applyBorder="1" applyAlignment="1">
      <alignment horizontal="right"/>
    </xf>
    <xf numFmtId="176" fontId="14" fillId="0" borderId="5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7" fillId="0" borderId="4" xfId="0" applyFont="1" applyBorder="1" applyAlignment="1">
      <alignment horizontal="left"/>
    </xf>
    <xf numFmtId="176" fontId="14" fillId="0" borderId="6" xfId="0" applyNumberFormat="1" applyFont="1" applyBorder="1" applyAlignment="1">
      <alignment horizontal="right"/>
    </xf>
    <xf numFmtId="0" fontId="18" fillId="0" borderId="4" xfId="0" applyFont="1" applyBorder="1" applyAlignment="1">
      <alignment horizontal="left"/>
    </xf>
    <xf numFmtId="176" fontId="9" fillId="0" borderId="4" xfId="0" applyNumberFormat="1" applyFont="1" applyBorder="1" applyAlignment="1" quotePrefix="1">
      <alignment horizontal="right"/>
    </xf>
    <xf numFmtId="176" fontId="9" fillId="0" borderId="3" xfId="0" applyNumberFormat="1" applyFont="1" applyBorder="1" applyAlignment="1" quotePrefix="1">
      <alignment horizontal="right"/>
    </xf>
    <xf numFmtId="176" fontId="9" fillId="0" borderId="6" xfId="0" applyNumberFormat="1" applyFont="1" applyBorder="1" applyAlignment="1" quotePrefix="1">
      <alignment horizontal="right"/>
    </xf>
    <xf numFmtId="0" fontId="3" fillId="0" borderId="0" xfId="0" applyFont="1" applyAlignment="1">
      <alignment/>
    </xf>
    <xf numFmtId="0" fontId="11" fillId="0" borderId="3" xfId="0" applyFont="1" applyBorder="1" applyAlignment="1">
      <alignment horizontal="left" wrapText="1"/>
    </xf>
    <xf numFmtId="176" fontId="9" fillId="0" borderId="6" xfId="0" applyNumberFormat="1" applyFont="1" applyBorder="1" applyAlignment="1">
      <alignment horizontal="right"/>
    </xf>
    <xf numFmtId="176" fontId="14" fillId="0" borderId="4" xfId="0" applyNumberFormat="1" applyFont="1" applyBorder="1" applyAlignment="1" quotePrefix="1">
      <alignment horizontal="right"/>
    </xf>
    <xf numFmtId="176" fontId="14" fillId="0" borderId="3" xfId="0" applyNumberFormat="1" applyFont="1" applyBorder="1" applyAlignment="1" quotePrefix="1">
      <alignment horizontal="right"/>
    </xf>
    <xf numFmtId="176" fontId="14" fillId="0" borderId="6" xfId="0" applyNumberFormat="1" applyFont="1" applyBorder="1" applyAlignment="1" quotePrefix="1">
      <alignment horizontal="right"/>
    </xf>
    <xf numFmtId="176" fontId="9" fillId="0" borderId="4" xfId="0" applyNumberFormat="1" applyFont="1" applyBorder="1" applyAlignment="1">
      <alignment horizontal="right"/>
    </xf>
    <xf numFmtId="176" fontId="9" fillId="0" borderId="3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1" fillId="0" borderId="8" xfId="0" applyFont="1" applyBorder="1" applyAlignment="1">
      <alignment horizontal="left" wrapText="1"/>
    </xf>
    <xf numFmtId="176" fontId="9" fillId="0" borderId="8" xfId="0" applyNumberFormat="1" applyFont="1" applyBorder="1" applyAlignment="1">
      <alignment horizontal="right"/>
    </xf>
    <xf numFmtId="176" fontId="9" fillId="0" borderId="8" xfId="0" applyNumberFormat="1" applyFont="1" applyBorder="1" applyAlignment="1" quotePrefix="1">
      <alignment horizontal="right"/>
    </xf>
    <xf numFmtId="176" fontId="9" fillId="0" borderId="7" xfId="0" applyNumberFormat="1" applyFont="1" applyBorder="1" applyAlignment="1">
      <alignment horizontal="right"/>
    </xf>
    <xf numFmtId="176" fontId="9" fillId="0" borderId="9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7" fillId="0" borderId="4" xfId="0" applyFont="1" applyBorder="1" applyAlignment="1">
      <alignment/>
    </xf>
    <xf numFmtId="176" fontId="14" fillId="0" borderId="4" xfId="0" applyNumberFormat="1" applyFont="1" applyBorder="1" applyAlignment="1">
      <alignment/>
    </xf>
    <xf numFmtId="0" fontId="16" fillId="0" borderId="0" xfId="0" applyFont="1" applyBorder="1" applyAlignment="1">
      <alignment/>
    </xf>
    <xf numFmtId="176" fontId="9" fillId="0" borderId="4" xfId="0" applyNumberFormat="1" applyFont="1" applyBorder="1" applyAlignment="1">
      <alignment/>
    </xf>
    <xf numFmtId="176" fontId="14" fillId="0" borderId="3" xfId="0" applyNumberFormat="1" applyFont="1" applyBorder="1" applyAlignment="1">
      <alignment/>
    </xf>
    <xf numFmtId="176" fontId="9" fillId="0" borderId="3" xfId="0" applyNumberFormat="1" applyFont="1" applyBorder="1" applyAlignment="1">
      <alignment/>
    </xf>
    <xf numFmtId="176" fontId="9" fillId="0" borderId="8" xfId="0" applyNumberFormat="1" applyFont="1" applyBorder="1" applyAlignment="1">
      <alignment/>
    </xf>
    <xf numFmtId="176" fontId="9" fillId="0" borderId="7" xfId="0" applyNumberFormat="1" applyFont="1" applyBorder="1" applyAlignment="1">
      <alignment/>
    </xf>
    <xf numFmtId="0" fontId="11" fillId="0" borderId="4" xfId="0" applyFont="1" applyBorder="1" applyAlignment="1">
      <alignment/>
    </xf>
    <xf numFmtId="0" fontId="0" fillId="0" borderId="4" xfId="0" applyBorder="1" applyAlignment="1">
      <alignment/>
    </xf>
    <xf numFmtId="176" fontId="9" fillId="0" borderId="6" xfId="0" applyNumberFormat="1" applyFont="1" applyBorder="1" applyAlignment="1">
      <alignment/>
    </xf>
    <xf numFmtId="0" fontId="0" fillId="0" borderId="8" xfId="0" applyBorder="1" applyAlignment="1">
      <alignment/>
    </xf>
    <xf numFmtId="176" fontId="9" fillId="0" borderId="9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7"/>
  <sheetViews>
    <sheetView tabSelected="1" zoomScale="75" zoomScaleNormal="75" workbookViewId="0" topLeftCell="A1">
      <selection activeCell="C3" sqref="C3"/>
    </sheetView>
  </sheetViews>
  <sheetFormatPr defaultColWidth="9.00390625" defaultRowHeight="16.5"/>
  <cols>
    <col min="1" max="2" width="3.125" style="0" customWidth="1"/>
    <col min="3" max="3" width="25.875" style="0" customWidth="1"/>
    <col min="4" max="6" width="17.75390625" style="0" customWidth="1"/>
    <col min="7" max="7" width="18.25390625" style="0" customWidth="1"/>
    <col min="8" max="8" width="14.625" style="0" customWidth="1"/>
    <col min="9" max="10" width="17.125" style="0" customWidth="1"/>
    <col min="11" max="11" width="17.25390625" style="0" customWidth="1"/>
  </cols>
  <sheetData>
    <row r="1" spans="6:7" ht="27.75" customHeight="1">
      <c r="F1" s="1" t="s">
        <v>0</v>
      </c>
      <c r="G1" s="2" t="s">
        <v>1</v>
      </c>
    </row>
    <row r="2" spans="1:7" s="6" customFormat="1" ht="27.75" customHeight="1">
      <c r="A2" s="3"/>
      <c r="B2" s="4"/>
      <c r="C2" s="5"/>
      <c r="F2" s="1" t="s">
        <v>2</v>
      </c>
      <c r="G2" s="2" t="s">
        <v>3</v>
      </c>
    </row>
    <row r="3" spans="1:7" s="6" customFormat="1" ht="27.75" customHeight="1">
      <c r="A3" s="7"/>
      <c r="B3" s="8"/>
      <c r="C3" s="9"/>
      <c r="F3" s="1" t="s">
        <v>4</v>
      </c>
      <c r="G3" s="2" t="s">
        <v>5</v>
      </c>
    </row>
    <row r="4" spans="1:11" s="6" customFormat="1" ht="27.75" customHeight="1" thickBot="1">
      <c r="A4" s="10"/>
      <c r="B4" s="11"/>
      <c r="C4" s="12"/>
      <c r="F4" s="13" t="s">
        <v>6</v>
      </c>
      <c r="G4" s="14" t="s">
        <v>7</v>
      </c>
      <c r="J4" s="15"/>
      <c r="K4" s="16" t="s">
        <v>8</v>
      </c>
    </row>
    <row r="5" spans="1:12" s="18" customFormat="1" ht="24.75" customHeight="1">
      <c r="A5" s="68" t="s">
        <v>9</v>
      </c>
      <c r="B5" s="68"/>
      <c r="C5" s="69"/>
      <c r="D5" s="70" t="s">
        <v>10</v>
      </c>
      <c r="E5" s="68"/>
      <c r="F5" s="69"/>
      <c r="G5" s="68" t="s">
        <v>11</v>
      </c>
      <c r="H5" s="68"/>
      <c r="I5" s="68"/>
      <c r="J5" s="69"/>
      <c r="K5" s="71" t="s">
        <v>12</v>
      </c>
      <c r="L5" s="17"/>
    </row>
    <row r="6" spans="1:12" s="18" customFormat="1" ht="24.75" customHeight="1">
      <c r="A6" s="19" t="s">
        <v>13</v>
      </c>
      <c r="B6" s="19" t="s">
        <v>14</v>
      </c>
      <c r="C6" s="20" t="s">
        <v>15</v>
      </c>
      <c r="D6" s="19" t="s">
        <v>16</v>
      </c>
      <c r="E6" s="19" t="s">
        <v>17</v>
      </c>
      <c r="F6" s="21" t="s">
        <v>18</v>
      </c>
      <c r="G6" s="19" t="s">
        <v>19</v>
      </c>
      <c r="H6" s="19" t="s">
        <v>20</v>
      </c>
      <c r="I6" s="19" t="s">
        <v>21</v>
      </c>
      <c r="J6" s="22" t="s">
        <v>22</v>
      </c>
      <c r="K6" s="72"/>
      <c r="L6" s="17"/>
    </row>
    <row r="7" spans="1:12" s="29" customFormat="1" ht="24.75" customHeight="1">
      <c r="A7" s="23"/>
      <c r="B7" s="23"/>
      <c r="C7" s="24" t="s">
        <v>23</v>
      </c>
      <c r="D7" s="25">
        <f>D8+D13+D18+D23+D26+D29+D32+D37+D40+D45+D48+D51+D54+D57+D60</f>
        <v>50000000000</v>
      </c>
      <c r="E7" s="25">
        <f aca="true" t="shared" si="0" ref="E7:K7">E8+E13+E18+E23+E26+E29+E32+E37+E40+E45+E48+E51+E54+E57+E60</f>
        <v>0</v>
      </c>
      <c r="F7" s="25">
        <f t="shared" si="0"/>
        <v>50000000000</v>
      </c>
      <c r="G7" s="26">
        <f t="shared" si="0"/>
        <v>22737771079</v>
      </c>
      <c r="H7" s="25">
        <f t="shared" si="0"/>
        <v>0</v>
      </c>
      <c r="I7" s="25">
        <f t="shared" si="0"/>
        <v>265433312</v>
      </c>
      <c r="J7" s="25">
        <f t="shared" si="0"/>
        <v>23003204391</v>
      </c>
      <c r="K7" s="27">
        <f t="shared" si="0"/>
        <v>-26996795609</v>
      </c>
      <c r="L7" s="28"/>
    </row>
    <row r="8" spans="1:11" s="6" customFormat="1" ht="24" customHeight="1">
      <c r="A8" s="30">
        <v>1</v>
      </c>
      <c r="B8" s="31"/>
      <c r="C8" s="32" t="s">
        <v>24</v>
      </c>
      <c r="D8" s="25">
        <f aca="true" t="shared" si="1" ref="D8:K8">D10+D12</f>
        <v>23858877000</v>
      </c>
      <c r="E8" s="25">
        <f t="shared" si="1"/>
        <v>-199900000</v>
      </c>
      <c r="F8" s="25">
        <f t="shared" si="1"/>
        <v>23658977000</v>
      </c>
      <c r="G8" s="26">
        <f t="shared" si="1"/>
        <v>13314482767</v>
      </c>
      <c r="H8" s="25">
        <f t="shared" si="1"/>
        <v>0</v>
      </c>
      <c r="I8" s="25">
        <f t="shared" si="1"/>
        <v>262433312</v>
      </c>
      <c r="J8" s="25">
        <f t="shared" si="1"/>
        <v>13576916079</v>
      </c>
      <c r="K8" s="33">
        <f t="shared" si="1"/>
        <v>-10082060921</v>
      </c>
    </row>
    <row r="9" spans="1:11" s="38" customFormat="1" ht="24" customHeight="1">
      <c r="A9" s="30"/>
      <c r="B9" s="31"/>
      <c r="C9" s="34" t="s">
        <v>25</v>
      </c>
      <c r="D9" s="35">
        <f aca="true" t="shared" si="2" ref="D9:K9">D10</f>
        <v>20767662000</v>
      </c>
      <c r="E9" s="35">
        <f t="shared" si="2"/>
        <v>-2243787000</v>
      </c>
      <c r="F9" s="35">
        <f t="shared" si="2"/>
        <v>18523875000</v>
      </c>
      <c r="G9" s="36">
        <f t="shared" si="2"/>
        <v>8191308648</v>
      </c>
      <c r="H9" s="35">
        <f t="shared" si="2"/>
        <v>0</v>
      </c>
      <c r="I9" s="35">
        <f t="shared" si="2"/>
        <v>262433312</v>
      </c>
      <c r="J9" s="35">
        <f t="shared" si="2"/>
        <v>8453741960</v>
      </c>
      <c r="K9" s="37">
        <f t="shared" si="2"/>
        <v>-10070133040</v>
      </c>
    </row>
    <row r="10" spans="1:11" s="38" customFormat="1" ht="24" customHeight="1">
      <c r="A10" s="30"/>
      <c r="B10" s="31">
        <v>1</v>
      </c>
      <c r="C10" s="39" t="s">
        <v>26</v>
      </c>
      <c r="D10" s="35">
        <v>20767662000</v>
      </c>
      <c r="E10" s="35">
        <f>-4239547483+1995760483</f>
        <v>-2243787000</v>
      </c>
      <c r="F10" s="35">
        <f>D10+E10</f>
        <v>18523875000</v>
      </c>
      <c r="G10" s="36">
        <f>5759346817+2431961831</f>
        <v>8191308648</v>
      </c>
      <c r="H10" s="35">
        <v>0</v>
      </c>
      <c r="I10" s="35">
        <f>255169719+7263593</f>
        <v>262433312</v>
      </c>
      <c r="J10" s="35">
        <f>G10+H10+I10</f>
        <v>8453741960</v>
      </c>
      <c r="K10" s="37">
        <f>J10-F10</f>
        <v>-10070133040</v>
      </c>
    </row>
    <row r="11" spans="1:11" s="6" customFormat="1" ht="24" customHeight="1">
      <c r="A11" s="30"/>
      <c r="B11" s="31"/>
      <c r="C11" s="34" t="s">
        <v>27</v>
      </c>
      <c r="D11" s="35">
        <f aca="true" t="shared" si="3" ref="D11:K11">D12</f>
        <v>3091215000</v>
      </c>
      <c r="E11" s="35">
        <f t="shared" si="3"/>
        <v>2043887000</v>
      </c>
      <c r="F11" s="35">
        <f t="shared" si="3"/>
        <v>5135102000</v>
      </c>
      <c r="G11" s="36">
        <f t="shared" si="3"/>
        <v>5123174119</v>
      </c>
      <c r="H11" s="35">
        <f t="shared" si="3"/>
        <v>0</v>
      </c>
      <c r="I11" s="35">
        <f t="shared" si="3"/>
        <v>0</v>
      </c>
      <c r="J11" s="35">
        <f t="shared" si="3"/>
        <v>5123174119</v>
      </c>
      <c r="K11" s="37">
        <f t="shared" si="3"/>
        <v>-11927881</v>
      </c>
    </row>
    <row r="12" spans="1:11" s="6" customFormat="1" ht="24" customHeight="1">
      <c r="A12" s="30"/>
      <c r="B12" s="31">
        <v>2</v>
      </c>
      <c r="C12" s="39" t="s">
        <v>28</v>
      </c>
      <c r="D12" s="35">
        <v>3091215000</v>
      </c>
      <c r="E12" s="35">
        <v>2043887000</v>
      </c>
      <c r="F12" s="35">
        <f>D12+E12</f>
        <v>5135102000</v>
      </c>
      <c r="G12" s="36">
        <v>5123174119</v>
      </c>
      <c r="H12" s="35">
        <v>0</v>
      </c>
      <c r="I12" s="35">
        <v>0</v>
      </c>
      <c r="J12" s="35">
        <f>G12+H12+I12</f>
        <v>5123174119</v>
      </c>
      <c r="K12" s="40">
        <f>J12-F12</f>
        <v>-11927881</v>
      </c>
    </row>
    <row r="13" spans="1:11" s="29" customFormat="1" ht="24" customHeight="1">
      <c r="A13" s="30">
        <v>2</v>
      </c>
      <c r="B13" s="31"/>
      <c r="C13" s="32" t="s">
        <v>29</v>
      </c>
      <c r="D13" s="41">
        <f>D15+D17</f>
        <v>10556706000</v>
      </c>
      <c r="E13" s="41">
        <f>E15+E16</f>
        <v>0</v>
      </c>
      <c r="F13" s="41">
        <f>D13+E13</f>
        <v>10556706000</v>
      </c>
      <c r="G13" s="42">
        <f>G15+G17</f>
        <v>5636563459</v>
      </c>
      <c r="H13" s="41">
        <f>H15+H17</f>
        <v>0</v>
      </c>
      <c r="I13" s="41">
        <f>I15+I17</f>
        <v>0</v>
      </c>
      <c r="J13" s="41">
        <f>J15+J17</f>
        <v>5636563459</v>
      </c>
      <c r="K13" s="43">
        <f>J13-F13</f>
        <v>-4920142541</v>
      </c>
    </row>
    <row r="14" spans="1:11" s="38" customFormat="1" ht="24" customHeight="1">
      <c r="A14" s="30"/>
      <c r="B14" s="31"/>
      <c r="C14" s="34" t="s">
        <v>25</v>
      </c>
      <c r="D14" s="35">
        <f aca="true" t="shared" si="4" ref="D14:K14">D15</f>
        <v>3292926000</v>
      </c>
      <c r="E14" s="35">
        <f t="shared" si="4"/>
        <v>-1027000000</v>
      </c>
      <c r="F14" s="35">
        <f t="shared" si="4"/>
        <v>2265926000</v>
      </c>
      <c r="G14" s="36">
        <f t="shared" si="4"/>
        <v>445073326</v>
      </c>
      <c r="H14" s="35">
        <f t="shared" si="4"/>
        <v>0</v>
      </c>
      <c r="I14" s="35">
        <f t="shared" si="4"/>
        <v>0</v>
      </c>
      <c r="J14" s="35">
        <f t="shared" si="4"/>
        <v>445073326</v>
      </c>
      <c r="K14" s="37">
        <f t="shared" si="4"/>
        <v>-1820852674</v>
      </c>
    </row>
    <row r="15" spans="1:11" s="29" customFormat="1" ht="24" customHeight="1">
      <c r="A15" s="30"/>
      <c r="B15" s="31">
        <v>1</v>
      </c>
      <c r="C15" s="39" t="s">
        <v>26</v>
      </c>
      <c r="D15" s="35">
        <v>3292926000</v>
      </c>
      <c r="E15" s="35">
        <v>-1027000000</v>
      </c>
      <c r="F15" s="35">
        <f>D15+E15</f>
        <v>2265926000</v>
      </c>
      <c r="G15" s="36">
        <v>445073326</v>
      </c>
      <c r="H15" s="35">
        <v>0</v>
      </c>
      <c r="I15" s="35">
        <v>0</v>
      </c>
      <c r="J15" s="35">
        <f>G15+H15+I15</f>
        <v>445073326</v>
      </c>
      <c r="K15" s="40">
        <f>J15-F15</f>
        <v>-1820852674</v>
      </c>
    </row>
    <row r="16" spans="1:11" s="38" customFormat="1" ht="24" customHeight="1">
      <c r="A16" s="30"/>
      <c r="B16" s="31"/>
      <c r="C16" s="34" t="s">
        <v>27</v>
      </c>
      <c r="D16" s="35">
        <f aca="true" t="shared" si="5" ref="D16:K16">D17</f>
        <v>7263780000</v>
      </c>
      <c r="E16" s="35">
        <f t="shared" si="5"/>
        <v>1027000000</v>
      </c>
      <c r="F16" s="35">
        <f t="shared" si="5"/>
        <v>8290780000</v>
      </c>
      <c r="G16" s="36">
        <f t="shared" si="5"/>
        <v>5191490133</v>
      </c>
      <c r="H16" s="35">
        <f t="shared" si="5"/>
        <v>0</v>
      </c>
      <c r="I16" s="35">
        <f t="shared" si="5"/>
        <v>0</v>
      </c>
      <c r="J16" s="35">
        <f t="shared" si="5"/>
        <v>5191490133</v>
      </c>
      <c r="K16" s="37">
        <f t="shared" si="5"/>
        <v>-3099289867</v>
      </c>
    </row>
    <row r="17" spans="1:11" s="6" customFormat="1" ht="24" customHeight="1">
      <c r="A17" s="30"/>
      <c r="B17" s="31">
        <v>2</v>
      </c>
      <c r="C17" s="39" t="s">
        <v>28</v>
      </c>
      <c r="D17" s="35">
        <v>7263780000</v>
      </c>
      <c r="E17" s="35">
        <v>1027000000</v>
      </c>
      <c r="F17" s="35">
        <f>D17+E17</f>
        <v>8290780000</v>
      </c>
      <c r="G17" s="36">
        <v>5191490133</v>
      </c>
      <c r="H17" s="35">
        <v>0</v>
      </c>
      <c r="I17" s="35">
        <v>0</v>
      </c>
      <c r="J17" s="35">
        <f>G17+H17+I17</f>
        <v>5191490133</v>
      </c>
      <c r="K17" s="37">
        <f>J17-F17</f>
        <v>-3099289867</v>
      </c>
    </row>
    <row r="18" spans="1:11" s="29" customFormat="1" ht="24" customHeight="1">
      <c r="A18" s="30">
        <v>3</v>
      </c>
      <c r="B18" s="31"/>
      <c r="C18" s="32" t="s">
        <v>30</v>
      </c>
      <c r="D18" s="41">
        <f aca="true" t="shared" si="6" ref="D18:I18">D20+D22</f>
        <v>9310000000</v>
      </c>
      <c r="E18" s="41">
        <f t="shared" si="6"/>
        <v>100000000</v>
      </c>
      <c r="F18" s="41">
        <f t="shared" si="6"/>
        <v>9410000000</v>
      </c>
      <c r="G18" s="42">
        <f t="shared" si="6"/>
        <v>1207822233</v>
      </c>
      <c r="H18" s="41">
        <f t="shared" si="6"/>
        <v>0</v>
      </c>
      <c r="I18" s="41">
        <f t="shared" si="6"/>
        <v>0</v>
      </c>
      <c r="J18" s="41">
        <f>G18+H18+I18</f>
        <v>1207822233</v>
      </c>
      <c r="K18" s="33">
        <f>J18-F18</f>
        <v>-8202177767</v>
      </c>
    </row>
    <row r="19" spans="1:11" s="38" customFormat="1" ht="24" customHeight="1">
      <c r="A19" s="30"/>
      <c r="B19" s="31"/>
      <c r="C19" s="34" t="s">
        <v>25</v>
      </c>
      <c r="D19" s="35">
        <f aca="true" t="shared" si="7" ref="D19:K19">D20</f>
        <v>10000000</v>
      </c>
      <c r="E19" s="35">
        <f t="shared" si="7"/>
        <v>0</v>
      </c>
      <c r="F19" s="35">
        <f t="shared" si="7"/>
        <v>10000000</v>
      </c>
      <c r="G19" s="36">
        <f t="shared" si="7"/>
        <v>10000000</v>
      </c>
      <c r="H19" s="35">
        <f t="shared" si="7"/>
        <v>0</v>
      </c>
      <c r="I19" s="35">
        <f t="shared" si="7"/>
        <v>0</v>
      </c>
      <c r="J19" s="35">
        <f t="shared" si="7"/>
        <v>10000000</v>
      </c>
      <c r="K19" s="37">
        <f t="shared" si="7"/>
        <v>0</v>
      </c>
    </row>
    <row r="20" spans="1:11" s="6" customFormat="1" ht="24" customHeight="1">
      <c r="A20" s="30"/>
      <c r="B20" s="31">
        <v>1</v>
      </c>
      <c r="C20" s="39" t="s">
        <v>26</v>
      </c>
      <c r="D20" s="35">
        <v>10000000</v>
      </c>
      <c r="E20" s="35">
        <v>0</v>
      </c>
      <c r="F20" s="35">
        <f>D20+E20</f>
        <v>10000000</v>
      </c>
      <c r="G20" s="36">
        <v>10000000</v>
      </c>
      <c r="H20" s="35">
        <v>0</v>
      </c>
      <c r="I20" s="35">
        <v>0</v>
      </c>
      <c r="J20" s="35">
        <f>G20+H20+I20</f>
        <v>10000000</v>
      </c>
      <c r="K20" s="37">
        <f>J20-F20</f>
        <v>0</v>
      </c>
    </row>
    <row r="21" spans="1:11" s="6" customFormat="1" ht="24" customHeight="1">
      <c r="A21" s="30"/>
      <c r="B21" s="31"/>
      <c r="C21" s="34" t="s">
        <v>27</v>
      </c>
      <c r="D21" s="35">
        <f aca="true" t="shared" si="8" ref="D21:K21">D22</f>
        <v>9300000000</v>
      </c>
      <c r="E21" s="35">
        <f t="shared" si="8"/>
        <v>100000000</v>
      </c>
      <c r="F21" s="35">
        <f t="shared" si="8"/>
        <v>9400000000</v>
      </c>
      <c r="G21" s="36">
        <f t="shared" si="8"/>
        <v>1197822233</v>
      </c>
      <c r="H21" s="35">
        <f t="shared" si="8"/>
        <v>0</v>
      </c>
      <c r="I21" s="35">
        <f t="shared" si="8"/>
        <v>0</v>
      </c>
      <c r="J21" s="35">
        <f t="shared" si="8"/>
        <v>1197822233</v>
      </c>
      <c r="K21" s="40">
        <f t="shared" si="8"/>
        <v>-8202177767</v>
      </c>
    </row>
    <row r="22" spans="1:11" s="38" customFormat="1" ht="24" customHeight="1">
      <c r="A22" s="30"/>
      <c r="B22" s="31">
        <v>2</v>
      </c>
      <c r="C22" s="39" t="s">
        <v>28</v>
      </c>
      <c r="D22" s="35">
        <v>9300000000</v>
      </c>
      <c r="E22" s="35">
        <v>100000000</v>
      </c>
      <c r="F22" s="35">
        <f>D22+E22</f>
        <v>9400000000</v>
      </c>
      <c r="G22" s="36">
        <v>1197822233</v>
      </c>
      <c r="H22" s="35">
        <v>0</v>
      </c>
      <c r="I22" s="35">
        <v>0</v>
      </c>
      <c r="J22" s="35">
        <f>G22+H22+I22</f>
        <v>1197822233</v>
      </c>
      <c r="K22" s="37">
        <f>J22-F22</f>
        <v>-8202177767</v>
      </c>
    </row>
    <row r="23" spans="1:11" s="29" customFormat="1" ht="24" customHeight="1">
      <c r="A23" s="30">
        <v>4</v>
      </c>
      <c r="B23" s="31"/>
      <c r="C23" s="32" t="s">
        <v>31</v>
      </c>
      <c r="D23" s="41">
        <f aca="true" t="shared" si="9" ref="D23:J23">D25</f>
        <v>2000000000</v>
      </c>
      <c r="E23" s="41">
        <f t="shared" si="9"/>
        <v>0</v>
      </c>
      <c r="F23" s="41">
        <f t="shared" si="9"/>
        <v>2000000000</v>
      </c>
      <c r="G23" s="42">
        <f t="shared" si="9"/>
        <v>822600000</v>
      </c>
      <c r="H23" s="41">
        <f t="shared" si="9"/>
        <v>0</v>
      </c>
      <c r="I23" s="41">
        <f t="shared" si="9"/>
        <v>0</v>
      </c>
      <c r="J23" s="41">
        <f t="shared" si="9"/>
        <v>822600000</v>
      </c>
      <c r="K23" s="43">
        <f>J23-F23</f>
        <v>-1177400000</v>
      </c>
    </row>
    <row r="24" spans="1:11" s="6" customFormat="1" ht="24" customHeight="1">
      <c r="A24" s="30"/>
      <c r="B24" s="31"/>
      <c r="C24" s="34" t="s">
        <v>25</v>
      </c>
      <c r="D24" s="44">
        <f aca="true" t="shared" si="10" ref="D24:K24">D25</f>
        <v>2000000000</v>
      </c>
      <c r="E24" s="35">
        <f t="shared" si="10"/>
        <v>0</v>
      </c>
      <c r="F24" s="44">
        <f t="shared" si="10"/>
        <v>2000000000</v>
      </c>
      <c r="G24" s="45">
        <f t="shared" si="10"/>
        <v>822600000</v>
      </c>
      <c r="H24" s="35">
        <f t="shared" si="10"/>
        <v>0</v>
      </c>
      <c r="I24" s="35">
        <f t="shared" si="10"/>
        <v>0</v>
      </c>
      <c r="J24" s="35">
        <f t="shared" si="10"/>
        <v>822600000</v>
      </c>
      <c r="K24" s="40">
        <f t="shared" si="10"/>
        <v>-1177400000</v>
      </c>
    </row>
    <row r="25" spans="1:11" s="38" customFormat="1" ht="24" customHeight="1">
      <c r="A25" s="30"/>
      <c r="B25" s="31">
        <v>1</v>
      </c>
      <c r="C25" s="39" t="s">
        <v>26</v>
      </c>
      <c r="D25" s="44">
        <v>2000000000</v>
      </c>
      <c r="E25" s="35">
        <v>0</v>
      </c>
      <c r="F25" s="44">
        <f>D25+E25</f>
        <v>2000000000</v>
      </c>
      <c r="G25" s="45">
        <v>822600000</v>
      </c>
      <c r="H25" s="35">
        <v>0</v>
      </c>
      <c r="I25" s="35">
        <v>0</v>
      </c>
      <c r="J25" s="44">
        <f>G25+H25+I25</f>
        <v>822600000</v>
      </c>
      <c r="K25" s="40">
        <f>J25-F25</f>
        <v>-1177400000</v>
      </c>
    </row>
    <row r="26" spans="1:11" s="29" customFormat="1" ht="24" customHeight="1">
      <c r="A26" s="30">
        <v>5</v>
      </c>
      <c r="B26" s="31"/>
      <c r="C26" s="32" t="s">
        <v>32</v>
      </c>
      <c r="D26" s="25">
        <f aca="true" t="shared" si="11" ref="D26:K26">D28</f>
        <v>1507500000</v>
      </c>
      <c r="E26" s="25">
        <f t="shared" si="11"/>
        <v>99900000</v>
      </c>
      <c r="F26" s="25">
        <f t="shared" si="11"/>
        <v>1607400000</v>
      </c>
      <c r="G26" s="26">
        <f t="shared" si="11"/>
        <v>887982421</v>
      </c>
      <c r="H26" s="41">
        <f t="shared" si="11"/>
        <v>0</v>
      </c>
      <c r="I26" s="41">
        <f t="shared" si="11"/>
        <v>0</v>
      </c>
      <c r="J26" s="25">
        <f t="shared" si="11"/>
        <v>887982421</v>
      </c>
      <c r="K26" s="33">
        <f t="shared" si="11"/>
        <v>-719417579</v>
      </c>
    </row>
    <row r="27" spans="1:11" s="6" customFormat="1" ht="23.25" customHeight="1">
      <c r="A27" s="30"/>
      <c r="B27" s="31"/>
      <c r="C27" s="34" t="s">
        <v>25</v>
      </c>
      <c r="D27" s="44">
        <f aca="true" t="shared" si="12" ref="D27:K27">D28</f>
        <v>1507500000</v>
      </c>
      <c r="E27" s="44">
        <f t="shared" si="12"/>
        <v>99900000</v>
      </c>
      <c r="F27" s="44">
        <f t="shared" si="12"/>
        <v>1607400000</v>
      </c>
      <c r="G27" s="45">
        <f t="shared" si="12"/>
        <v>887982421</v>
      </c>
      <c r="H27" s="35">
        <f t="shared" si="12"/>
        <v>0</v>
      </c>
      <c r="I27" s="35">
        <f t="shared" si="12"/>
        <v>0</v>
      </c>
      <c r="J27" s="35">
        <f t="shared" si="12"/>
        <v>887982421</v>
      </c>
      <c r="K27" s="40">
        <f t="shared" si="12"/>
        <v>-719417579</v>
      </c>
    </row>
    <row r="28" spans="1:11" s="6" customFormat="1" ht="24" customHeight="1">
      <c r="A28" s="30"/>
      <c r="B28" s="31">
        <v>1</v>
      </c>
      <c r="C28" s="39" t="s">
        <v>26</v>
      </c>
      <c r="D28" s="44">
        <v>1507500000</v>
      </c>
      <c r="E28" s="44">
        <v>99900000</v>
      </c>
      <c r="F28" s="44">
        <f>D28+E28</f>
        <v>1607400000</v>
      </c>
      <c r="G28" s="45">
        <v>887982421</v>
      </c>
      <c r="H28" s="35">
        <v>0</v>
      </c>
      <c r="I28" s="35">
        <v>0</v>
      </c>
      <c r="J28" s="44">
        <f>G28+H28+I28</f>
        <v>887982421</v>
      </c>
      <c r="K28" s="40">
        <f>J28-F28</f>
        <v>-719417579</v>
      </c>
    </row>
    <row r="29" spans="1:11" s="29" customFormat="1" ht="24" customHeight="1">
      <c r="A29" s="30">
        <v>6</v>
      </c>
      <c r="B29" s="31"/>
      <c r="C29" s="32" t="s">
        <v>33</v>
      </c>
      <c r="D29" s="25">
        <f aca="true" t="shared" si="13" ref="D29:K29">D31</f>
        <v>700000000</v>
      </c>
      <c r="E29" s="41">
        <f t="shared" si="13"/>
        <v>0</v>
      </c>
      <c r="F29" s="25">
        <f t="shared" si="13"/>
        <v>700000000</v>
      </c>
      <c r="G29" s="26">
        <f t="shared" si="13"/>
        <v>192244736</v>
      </c>
      <c r="H29" s="41">
        <f t="shared" si="13"/>
        <v>0</v>
      </c>
      <c r="I29" s="41">
        <f t="shared" si="13"/>
        <v>0</v>
      </c>
      <c r="J29" s="25">
        <f t="shared" si="13"/>
        <v>192244736</v>
      </c>
      <c r="K29" s="33">
        <f t="shared" si="13"/>
        <v>-507755264</v>
      </c>
    </row>
    <row r="30" spans="1:11" s="38" customFormat="1" ht="24" customHeight="1">
      <c r="A30" s="30"/>
      <c r="B30" s="31"/>
      <c r="C30" s="34" t="s">
        <v>25</v>
      </c>
      <c r="D30" s="44">
        <f aca="true" t="shared" si="14" ref="D30:K30">D31</f>
        <v>700000000</v>
      </c>
      <c r="E30" s="35">
        <f t="shared" si="14"/>
        <v>0</v>
      </c>
      <c r="F30" s="44">
        <f t="shared" si="14"/>
        <v>700000000</v>
      </c>
      <c r="G30" s="45">
        <f t="shared" si="14"/>
        <v>192244736</v>
      </c>
      <c r="H30" s="35">
        <f t="shared" si="14"/>
        <v>0</v>
      </c>
      <c r="I30" s="35">
        <f t="shared" si="14"/>
        <v>0</v>
      </c>
      <c r="J30" s="44">
        <f t="shared" si="14"/>
        <v>192244736</v>
      </c>
      <c r="K30" s="40">
        <f t="shared" si="14"/>
        <v>-507755264</v>
      </c>
    </row>
    <row r="31" spans="1:60" s="54" customFormat="1" ht="24" customHeight="1" thickBot="1">
      <c r="A31" s="46"/>
      <c r="B31" s="47">
        <v>1</v>
      </c>
      <c r="C31" s="48" t="s">
        <v>26</v>
      </c>
      <c r="D31" s="49">
        <v>700000000</v>
      </c>
      <c r="E31" s="50">
        <v>0</v>
      </c>
      <c r="F31" s="49">
        <f>D31+E31</f>
        <v>700000000</v>
      </c>
      <c r="G31" s="51">
        <v>192244736</v>
      </c>
      <c r="H31" s="50">
        <v>0</v>
      </c>
      <c r="I31" s="50">
        <v>0</v>
      </c>
      <c r="J31" s="49">
        <f>G31+H31+I31</f>
        <v>192244736</v>
      </c>
      <c r="K31" s="52">
        <f>J31-F31</f>
        <v>-507755264</v>
      </c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</row>
    <row r="32" spans="1:60" s="29" customFormat="1" ht="24" customHeight="1">
      <c r="A32" s="30">
        <v>7</v>
      </c>
      <c r="B32" s="31"/>
      <c r="C32" s="55" t="s">
        <v>34</v>
      </c>
      <c r="D32" s="25">
        <f aca="true" t="shared" si="15" ref="D32:K32">D34+D36</f>
        <v>224525000</v>
      </c>
      <c r="E32" s="41">
        <f t="shared" si="15"/>
        <v>0</v>
      </c>
      <c r="F32" s="56">
        <f t="shared" si="15"/>
        <v>224525000</v>
      </c>
      <c r="G32" s="26">
        <f t="shared" si="15"/>
        <v>115789529</v>
      </c>
      <c r="H32" s="41">
        <f t="shared" si="15"/>
        <v>0</v>
      </c>
      <c r="I32" s="41">
        <f t="shared" si="15"/>
        <v>0</v>
      </c>
      <c r="J32" s="25">
        <f t="shared" si="15"/>
        <v>115789529</v>
      </c>
      <c r="K32" s="33">
        <f t="shared" si="15"/>
        <v>-108735471</v>
      </c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</row>
    <row r="33" spans="1:11" s="6" customFormat="1" ht="24" customHeight="1">
      <c r="A33" s="30"/>
      <c r="B33" s="31"/>
      <c r="C33" s="34" t="s">
        <v>25</v>
      </c>
      <c r="D33" s="44">
        <f aca="true" t="shared" si="16" ref="D33:K33">D34</f>
        <v>69525000</v>
      </c>
      <c r="E33" s="35">
        <f t="shared" si="16"/>
        <v>0</v>
      </c>
      <c r="F33" s="58">
        <f t="shared" si="16"/>
        <v>69525000</v>
      </c>
      <c r="G33" s="45">
        <f t="shared" si="16"/>
        <v>30295218</v>
      </c>
      <c r="H33" s="35">
        <f t="shared" si="16"/>
        <v>0</v>
      </c>
      <c r="I33" s="35">
        <f t="shared" si="16"/>
        <v>0</v>
      </c>
      <c r="J33" s="44">
        <f t="shared" si="16"/>
        <v>30295218</v>
      </c>
      <c r="K33" s="40">
        <f t="shared" si="16"/>
        <v>-39229782</v>
      </c>
    </row>
    <row r="34" spans="1:11" s="6" customFormat="1" ht="24" customHeight="1">
      <c r="A34" s="30"/>
      <c r="B34" s="31">
        <v>1</v>
      </c>
      <c r="C34" s="39" t="s">
        <v>26</v>
      </c>
      <c r="D34" s="44">
        <v>69525000</v>
      </c>
      <c r="E34" s="35">
        <v>0</v>
      </c>
      <c r="F34" s="58">
        <f>D34+E34</f>
        <v>69525000</v>
      </c>
      <c r="G34" s="45">
        <v>30295218</v>
      </c>
      <c r="H34" s="35">
        <v>0</v>
      </c>
      <c r="I34" s="35">
        <v>0</v>
      </c>
      <c r="J34" s="44">
        <f>G34+H34+I34</f>
        <v>30295218</v>
      </c>
      <c r="K34" s="40">
        <f>J34-F34</f>
        <v>-39229782</v>
      </c>
    </row>
    <row r="35" spans="1:11" s="6" customFormat="1" ht="24" customHeight="1">
      <c r="A35" s="30"/>
      <c r="B35" s="31"/>
      <c r="C35" s="34" t="s">
        <v>27</v>
      </c>
      <c r="D35" s="44">
        <f aca="true" t="shared" si="17" ref="D35:K35">D36</f>
        <v>155000000</v>
      </c>
      <c r="E35" s="35">
        <f t="shared" si="17"/>
        <v>0</v>
      </c>
      <c r="F35" s="58">
        <f t="shared" si="17"/>
        <v>155000000</v>
      </c>
      <c r="G35" s="45">
        <f t="shared" si="17"/>
        <v>85494311</v>
      </c>
      <c r="H35" s="35">
        <f t="shared" si="17"/>
        <v>0</v>
      </c>
      <c r="I35" s="35">
        <f t="shared" si="17"/>
        <v>0</v>
      </c>
      <c r="J35" s="44">
        <f t="shared" si="17"/>
        <v>85494311</v>
      </c>
      <c r="K35" s="40">
        <f t="shared" si="17"/>
        <v>-69505689</v>
      </c>
    </row>
    <row r="36" spans="1:11" s="38" customFormat="1" ht="24" customHeight="1">
      <c r="A36" s="30"/>
      <c r="B36" s="31">
        <v>2</v>
      </c>
      <c r="C36" s="39" t="s">
        <v>28</v>
      </c>
      <c r="D36" s="44">
        <v>155000000</v>
      </c>
      <c r="E36" s="35">
        <v>0</v>
      </c>
      <c r="F36" s="58">
        <f>D36+E36</f>
        <v>155000000</v>
      </c>
      <c r="G36" s="45">
        <v>85494311</v>
      </c>
      <c r="H36" s="35">
        <v>0</v>
      </c>
      <c r="I36" s="35">
        <v>0</v>
      </c>
      <c r="J36" s="44">
        <f>G36+H36+I36</f>
        <v>85494311</v>
      </c>
      <c r="K36" s="40">
        <f>J36-F36</f>
        <v>-69505689</v>
      </c>
    </row>
    <row r="37" spans="1:11" s="29" customFormat="1" ht="24" customHeight="1">
      <c r="A37" s="30">
        <v>8</v>
      </c>
      <c r="B37" s="31"/>
      <c r="C37" s="55" t="s">
        <v>35</v>
      </c>
      <c r="D37" s="56">
        <f aca="true" t="shared" si="18" ref="D37:K37">D39</f>
        <v>510211000</v>
      </c>
      <c r="E37" s="41">
        <f t="shared" si="18"/>
        <v>0</v>
      </c>
      <c r="F37" s="56">
        <f t="shared" si="18"/>
        <v>510211000</v>
      </c>
      <c r="G37" s="59">
        <f t="shared" si="18"/>
        <v>166303805</v>
      </c>
      <c r="H37" s="41">
        <f t="shared" si="18"/>
        <v>0</v>
      </c>
      <c r="I37" s="41">
        <f t="shared" si="18"/>
        <v>0</v>
      </c>
      <c r="J37" s="56">
        <f t="shared" si="18"/>
        <v>166303805</v>
      </c>
      <c r="K37" s="33">
        <f t="shared" si="18"/>
        <v>-343907195</v>
      </c>
    </row>
    <row r="38" spans="1:11" s="6" customFormat="1" ht="24" customHeight="1">
      <c r="A38" s="30"/>
      <c r="B38" s="31"/>
      <c r="C38" s="34" t="s">
        <v>25</v>
      </c>
      <c r="D38" s="58">
        <f aca="true" t="shared" si="19" ref="D38:K38">D39</f>
        <v>510211000</v>
      </c>
      <c r="E38" s="35">
        <f t="shared" si="19"/>
        <v>0</v>
      </c>
      <c r="F38" s="58">
        <f t="shared" si="19"/>
        <v>510211000</v>
      </c>
      <c r="G38" s="60">
        <f t="shared" si="19"/>
        <v>166303805</v>
      </c>
      <c r="H38" s="35">
        <f t="shared" si="19"/>
        <v>0</v>
      </c>
      <c r="I38" s="35">
        <f t="shared" si="19"/>
        <v>0</v>
      </c>
      <c r="J38" s="58">
        <f t="shared" si="19"/>
        <v>166303805</v>
      </c>
      <c r="K38" s="40">
        <f t="shared" si="19"/>
        <v>-343907195</v>
      </c>
    </row>
    <row r="39" spans="1:11" s="6" customFormat="1" ht="24" customHeight="1">
      <c r="A39" s="30"/>
      <c r="B39" s="31">
        <v>1</v>
      </c>
      <c r="C39" s="39" t="s">
        <v>26</v>
      </c>
      <c r="D39" s="44">
        <v>510211000</v>
      </c>
      <c r="E39" s="35">
        <v>0</v>
      </c>
      <c r="F39" s="58">
        <v>510211000</v>
      </c>
      <c r="G39" s="60">
        <v>166303805</v>
      </c>
      <c r="H39" s="35">
        <v>0</v>
      </c>
      <c r="I39" s="35">
        <v>0</v>
      </c>
      <c r="J39" s="58">
        <f>G39+H39+I39</f>
        <v>166303805</v>
      </c>
      <c r="K39" s="40">
        <f>J39-F39</f>
        <v>-343907195</v>
      </c>
    </row>
    <row r="40" spans="1:11" s="29" customFormat="1" ht="24" customHeight="1">
      <c r="A40" s="30">
        <v>9</v>
      </c>
      <c r="B40" s="31"/>
      <c r="C40" s="55" t="s">
        <v>36</v>
      </c>
      <c r="D40" s="56">
        <f aca="true" t="shared" si="20" ref="D40:K40">D42+D44</f>
        <v>395410000</v>
      </c>
      <c r="E40" s="41">
        <f t="shared" si="20"/>
        <v>0</v>
      </c>
      <c r="F40" s="56">
        <f t="shared" si="20"/>
        <v>395410000</v>
      </c>
      <c r="G40" s="59">
        <f t="shared" si="20"/>
        <v>108179218</v>
      </c>
      <c r="H40" s="41">
        <f t="shared" si="20"/>
        <v>0</v>
      </c>
      <c r="I40" s="41">
        <f t="shared" si="20"/>
        <v>3000000</v>
      </c>
      <c r="J40" s="56">
        <f t="shared" si="20"/>
        <v>111179218</v>
      </c>
      <c r="K40" s="33">
        <f t="shared" si="20"/>
        <v>-284230782</v>
      </c>
    </row>
    <row r="41" spans="1:11" s="6" customFormat="1" ht="24" customHeight="1">
      <c r="A41" s="30"/>
      <c r="B41" s="31"/>
      <c r="C41" s="34" t="s">
        <v>25</v>
      </c>
      <c r="D41" s="58">
        <f aca="true" t="shared" si="21" ref="D41:K41">D42</f>
        <v>8500000</v>
      </c>
      <c r="E41" s="35">
        <f t="shared" si="21"/>
        <v>0</v>
      </c>
      <c r="F41" s="58">
        <f t="shared" si="21"/>
        <v>8500000</v>
      </c>
      <c r="G41" s="60">
        <f t="shared" si="21"/>
        <v>4702117</v>
      </c>
      <c r="H41" s="35">
        <f t="shared" si="21"/>
        <v>0</v>
      </c>
      <c r="I41" s="35">
        <f t="shared" si="21"/>
        <v>0</v>
      </c>
      <c r="J41" s="58">
        <f t="shared" si="21"/>
        <v>4702117</v>
      </c>
      <c r="K41" s="40">
        <f t="shared" si="21"/>
        <v>-3797883</v>
      </c>
    </row>
    <row r="42" spans="1:11" s="6" customFormat="1" ht="24" customHeight="1">
      <c r="A42" s="30"/>
      <c r="B42" s="31">
        <v>1</v>
      </c>
      <c r="C42" s="39" t="s">
        <v>26</v>
      </c>
      <c r="D42" s="44">
        <v>8500000</v>
      </c>
      <c r="E42" s="35">
        <v>0</v>
      </c>
      <c r="F42" s="58">
        <f>D42+E42</f>
        <v>8500000</v>
      </c>
      <c r="G42" s="60">
        <v>4702117</v>
      </c>
      <c r="H42" s="35">
        <v>0</v>
      </c>
      <c r="I42" s="35">
        <v>0</v>
      </c>
      <c r="J42" s="58">
        <f>G42+H42+I42</f>
        <v>4702117</v>
      </c>
      <c r="K42" s="40">
        <f>J42-F42</f>
        <v>-3797883</v>
      </c>
    </row>
    <row r="43" spans="1:11" s="6" customFormat="1" ht="24" customHeight="1">
      <c r="A43" s="30"/>
      <c r="B43" s="31"/>
      <c r="C43" s="34" t="s">
        <v>27</v>
      </c>
      <c r="D43" s="58">
        <f aca="true" t="shared" si="22" ref="D43:K43">D44</f>
        <v>386910000</v>
      </c>
      <c r="E43" s="35">
        <f t="shared" si="22"/>
        <v>0</v>
      </c>
      <c r="F43" s="58">
        <f t="shared" si="22"/>
        <v>386910000</v>
      </c>
      <c r="G43" s="60">
        <f t="shared" si="22"/>
        <v>103477101</v>
      </c>
      <c r="H43" s="35">
        <f t="shared" si="22"/>
        <v>0</v>
      </c>
      <c r="I43" s="35">
        <f t="shared" si="22"/>
        <v>3000000</v>
      </c>
      <c r="J43" s="58">
        <f t="shared" si="22"/>
        <v>106477101</v>
      </c>
      <c r="K43" s="40">
        <f t="shared" si="22"/>
        <v>-280432899</v>
      </c>
    </row>
    <row r="44" spans="1:11" s="6" customFormat="1" ht="24" customHeight="1">
      <c r="A44" s="30"/>
      <c r="B44" s="31">
        <v>2</v>
      </c>
      <c r="C44" s="39" t="s">
        <v>28</v>
      </c>
      <c r="D44" s="44">
        <v>386910000</v>
      </c>
      <c r="E44" s="35">
        <v>0</v>
      </c>
      <c r="F44" s="58">
        <f>D44+E44</f>
        <v>386910000</v>
      </c>
      <c r="G44" s="60">
        <v>103477101</v>
      </c>
      <c r="H44" s="35">
        <v>0</v>
      </c>
      <c r="I44" s="35">
        <v>3000000</v>
      </c>
      <c r="J44" s="58">
        <f>G44+H44+I44</f>
        <v>106477101</v>
      </c>
      <c r="K44" s="40">
        <f>J44-F44</f>
        <v>-280432899</v>
      </c>
    </row>
    <row r="45" spans="1:11" s="29" customFormat="1" ht="24" customHeight="1">
      <c r="A45" s="30">
        <v>10</v>
      </c>
      <c r="B45" s="31"/>
      <c r="C45" s="55" t="s">
        <v>37</v>
      </c>
      <c r="D45" s="56">
        <f aca="true" t="shared" si="23" ref="D45:K45">D47</f>
        <v>155736000</v>
      </c>
      <c r="E45" s="41">
        <f t="shared" si="23"/>
        <v>0</v>
      </c>
      <c r="F45" s="56">
        <f t="shared" si="23"/>
        <v>155736000</v>
      </c>
      <c r="G45" s="59">
        <f t="shared" si="23"/>
        <v>4500967</v>
      </c>
      <c r="H45" s="41">
        <f t="shared" si="23"/>
        <v>0</v>
      </c>
      <c r="I45" s="41">
        <f t="shared" si="23"/>
        <v>0</v>
      </c>
      <c r="J45" s="56">
        <f t="shared" si="23"/>
        <v>4500967</v>
      </c>
      <c r="K45" s="33">
        <f t="shared" si="23"/>
        <v>-151235033</v>
      </c>
    </row>
    <row r="46" spans="1:11" s="6" customFormat="1" ht="24" customHeight="1">
      <c r="A46" s="30"/>
      <c r="B46" s="31"/>
      <c r="C46" s="34" t="s">
        <v>25</v>
      </c>
      <c r="D46" s="58">
        <f aca="true" t="shared" si="24" ref="D46:K46">D47</f>
        <v>155736000</v>
      </c>
      <c r="E46" s="35">
        <f t="shared" si="24"/>
        <v>0</v>
      </c>
      <c r="F46" s="58">
        <f t="shared" si="24"/>
        <v>155736000</v>
      </c>
      <c r="G46" s="60">
        <f t="shared" si="24"/>
        <v>4500967</v>
      </c>
      <c r="H46" s="35">
        <f t="shared" si="24"/>
        <v>0</v>
      </c>
      <c r="I46" s="35">
        <f t="shared" si="24"/>
        <v>0</v>
      </c>
      <c r="J46" s="58">
        <f t="shared" si="24"/>
        <v>4500967</v>
      </c>
      <c r="K46" s="40">
        <f t="shared" si="24"/>
        <v>-151235033</v>
      </c>
    </row>
    <row r="47" spans="1:11" s="6" customFormat="1" ht="24" customHeight="1">
      <c r="A47" s="30"/>
      <c r="B47" s="31">
        <v>1</v>
      </c>
      <c r="C47" s="39" t="s">
        <v>26</v>
      </c>
      <c r="D47" s="44">
        <v>155736000</v>
      </c>
      <c r="E47" s="35">
        <v>0</v>
      </c>
      <c r="F47" s="58">
        <f>D47+E47</f>
        <v>155736000</v>
      </c>
      <c r="G47" s="60">
        <v>4500967</v>
      </c>
      <c r="H47" s="35">
        <v>0</v>
      </c>
      <c r="I47" s="35">
        <v>0</v>
      </c>
      <c r="J47" s="58">
        <f>G47+H47+I47</f>
        <v>4500967</v>
      </c>
      <c r="K47" s="40">
        <f>J47-F47</f>
        <v>-151235033</v>
      </c>
    </row>
    <row r="48" spans="1:11" s="29" customFormat="1" ht="24" customHeight="1">
      <c r="A48" s="30">
        <v>11</v>
      </c>
      <c r="B48" s="31"/>
      <c r="C48" s="55" t="s">
        <v>38</v>
      </c>
      <c r="D48" s="56">
        <f>D50</f>
        <v>269065000</v>
      </c>
      <c r="E48" s="41">
        <f aca="true" t="shared" si="25" ref="E48:K49">E49</f>
        <v>0</v>
      </c>
      <c r="F48" s="56">
        <f t="shared" si="25"/>
        <v>269065000</v>
      </c>
      <c r="G48" s="59">
        <f t="shared" si="25"/>
        <v>108767975</v>
      </c>
      <c r="H48" s="41">
        <f t="shared" si="25"/>
        <v>0</v>
      </c>
      <c r="I48" s="41">
        <f t="shared" si="25"/>
        <v>0</v>
      </c>
      <c r="J48" s="56">
        <f t="shared" si="25"/>
        <v>108767975</v>
      </c>
      <c r="K48" s="33">
        <f t="shared" si="25"/>
        <v>-160297025</v>
      </c>
    </row>
    <row r="49" spans="1:11" s="6" customFormat="1" ht="24" customHeight="1">
      <c r="A49" s="30"/>
      <c r="B49" s="31"/>
      <c r="C49" s="34" t="s">
        <v>25</v>
      </c>
      <c r="D49" s="58">
        <f>D50</f>
        <v>269065000</v>
      </c>
      <c r="E49" s="35">
        <f t="shared" si="25"/>
        <v>0</v>
      </c>
      <c r="F49" s="58">
        <f t="shared" si="25"/>
        <v>269065000</v>
      </c>
      <c r="G49" s="60">
        <f t="shared" si="25"/>
        <v>108767975</v>
      </c>
      <c r="H49" s="35">
        <f t="shared" si="25"/>
        <v>0</v>
      </c>
      <c r="I49" s="35">
        <f t="shared" si="25"/>
        <v>0</v>
      </c>
      <c r="J49" s="58">
        <f t="shared" si="25"/>
        <v>108767975</v>
      </c>
      <c r="K49" s="40">
        <f t="shared" si="25"/>
        <v>-160297025</v>
      </c>
    </row>
    <row r="50" spans="1:11" s="6" customFormat="1" ht="24" customHeight="1">
      <c r="A50" s="30"/>
      <c r="B50" s="31">
        <v>1</v>
      </c>
      <c r="C50" s="39" t="s">
        <v>26</v>
      </c>
      <c r="D50" s="44">
        <v>269065000</v>
      </c>
      <c r="E50" s="35">
        <v>0</v>
      </c>
      <c r="F50" s="58">
        <f>D50+E50</f>
        <v>269065000</v>
      </c>
      <c r="G50" s="60">
        <v>108767975</v>
      </c>
      <c r="H50" s="35">
        <v>0</v>
      </c>
      <c r="I50" s="35">
        <v>0</v>
      </c>
      <c r="J50" s="58">
        <f>G50+H50+I50</f>
        <v>108767975</v>
      </c>
      <c r="K50" s="40">
        <f>J50-F50</f>
        <v>-160297025</v>
      </c>
    </row>
    <row r="51" spans="1:11" s="29" customFormat="1" ht="24" customHeight="1">
      <c r="A51" s="30">
        <v>12</v>
      </c>
      <c r="B51" s="31"/>
      <c r="C51" s="55" t="s">
        <v>39</v>
      </c>
      <c r="D51" s="56">
        <f>D53</f>
        <v>37000000</v>
      </c>
      <c r="E51" s="41">
        <f aca="true" t="shared" si="26" ref="E51:K52">E52</f>
        <v>0</v>
      </c>
      <c r="F51" s="56">
        <f t="shared" si="26"/>
        <v>37000000</v>
      </c>
      <c r="G51" s="59">
        <f t="shared" si="26"/>
        <v>9671925</v>
      </c>
      <c r="H51" s="41">
        <f t="shared" si="26"/>
        <v>0</v>
      </c>
      <c r="I51" s="41">
        <f t="shared" si="26"/>
        <v>0</v>
      </c>
      <c r="J51" s="56">
        <f t="shared" si="26"/>
        <v>9671925</v>
      </c>
      <c r="K51" s="33">
        <f t="shared" si="26"/>
        <v>-27328075</v>
      </c>
    </row>
    <row r="52" spans="1:11" s="6" customFormat="1" ht="24" customHeight="1">
      <c r="A52" s="30"/>
      <c r="B52" s="31"/>
      <c r="C52" s="34" t="s">
        <v>40</v>
      </c>
      <c r="D52" s="58">
        <f>D53</f>
        <v>37000000</v>
      </c>
      <c r="E52" s="35">
        <f t="shared" si="26"/>
        <v>0</v>
      </c>
      <c r="F52" s="58">
        <f t="shared" si="26"/>
        <v>37000000</v>
      </c>
      <c r="G52" s="60">
        <f t="shared" si="26"/>
        <v>9671925</v>
      </c>
      <c r="H52" s="35">
        <f t="shared" si="26"/>
        <v>0</v>
      </c>
      <c r="I52" s="35">
        <f t="shared" si="26"/>
        <v>0</v>
      </c>
      <c r="J52" s="58">
        <f t="shared" si="26"/>
        <v>9671925</v>
      </c>
      <c r="K52" s="40">
        <f t="shared" si="26"/>
        <v>-27328075</v>
      </c>
    </row>
    <row r="53" spans="1:11" s="6" customFormat="1" ht="24" customHeight="1">
      <c r="A53" s="30"/>
      <c r="B53" s="31">
        <v>1</v>
      </c>
      <c r="C53" s="39" t="s">
        <v>26</v>
      </c>
      <c r="D53" s="44">
        <v>37000000</v>
      </c>
      <c r="E53" s="35">
        <v>0</v>
      </c>
      <c r="F53" s="58">
        <f>D53+E53</f>
        <v>37000000</v>
      </c>
      <c r="G53" s="60">
        <v>9671925</v>
      </c>
      <c r="H53" s="35">
        <v>0</v>
      </c>
      <c r="I53" s="35">
        <v>0</v>
      </c>
      <c r="J53" s="58">
        <f>G53+H53+I53</f>
        <v>9671925</v>
      </c>
      <c r="K53" s="40">
        <f>J53-F53</f>
        <v>-27328075</v>
      </c>
    </row>
    <row r="54" spans="1:11" s="29" customFormat="1" ht="24" customHeight="1">
      <c r="A54" s="30">
        <v>13</v>
      </c>
      <c r="B54" s="31"/>
      <c r="C54" s="55" t="s">
        <v>41</v>
      </c>
      <c r="D54" s="56">
        <f aca="true" t="shared" si="27" ref="D54:K54">D56</f>
        <v>377335000</v>
      </c>
      <c r="E54" s="41">
        <f t="shared" si="27"/>
        <v>0</v>
      </c>
      <c r="F54" s="56">
        <f t="shared" si="27"/>
        <v>377335000</v>
      </c>
      <c r="G54" s="59">
        <f t="shared" si="27"/>
        <v>100680638</v>
      </c>
      <c r="H54" s="41">
        <f t="shared" si="27"/>
        <v>0</v>
      </c>
      <c r="I54" s="41">
        <f t="shared" si="27"/>
        <v>0</v>
      </c>
      <c r="J54" s="56">
        <f t="shared" si="27"/>
        <v>100680638</v>
      </c>
      <c r="K54" s="33">
        <f t="shared" si="27"/>
        <v>-276654362</v>
      </c>
    </row>
    <row r="55" spans="1:11" s="6" customFormat="1" ht="24" customHeight="1">
      <c r="A55" s="30"/>
      <c r="B55" s="31"/>
      <c r="C55" s="34" t="s">
        <v>25</v>
      </c>
      <c r="D55" s="58">
        <f aca="true" t="shared" si="28" ref="D55:K55">D56</f>
        <v>377335000</v>
      </c>
      <c r="E55" s="35">
        <f t="shared" si="28"/>
        <v>0</v>
      </c>
      <c r="F55" s="58">
        <f t="shared" si="28"/>
        <v>377335000</v>
      </c>
      <c r="G55" s="60">
        <f t="shared" si="28"/>
        <v>100680638</v>
      </c>
      <c r="H55" s="35">
        <f t="shared" si="28"/>
        <v>0</v>
      </c>
      <c r="I55" s="35">
        <f t="shared" si="28"/>
        <v>0</v>
      </c>
      <c r="J55" s="58">
        <f t="shared" si="28"/>
        <v>100680638</v>
      </c>
      <c r="K55" s="40">
        <f t="shared" si="28"/>
        <v>-276654362</v>
      </c>
    </row>
    <row r="56" spans="1:11" s="6" customFormat="1" ht="24" customHeight="1" thickBot="1">
      <c r="A56" s="46"/>
      <c r="B56" s="47">
        <v>1</v>
      </c>
      <c r="C56" s="48" t="s">
        <v>26</v>
      </c>
      <c r="D56" s="49">
        <v>377335000</v>
      </c>
      <c r="E56" s="50">
        <v>0</v>
      </c>
      <c r="F56" s="61">
        <f>D56+E56</f>
        <v>377335000</v>
      </c>
      <c r="G56" s="62">
        <v>100680638</v>
      </c>
      <c r="H56" s="50">
        <v>0</v>
      </c>
      <c r="I56" s="50">
        <v>0</v>
      </c>
      <c r="J56" s="61">
        <f>G56+H56+I56</f>
        <v>100680638</v>
      </c>
      <c r="K56" s="52">
        <f>J56-F56</f>
        <v>-276654362</v>
      </c>
    </row>
    <row r="57" spans="1:11" s="29" customFormat="1" ht="24" customHeight="1">
      <c r="A57" s="30">
        <v>14</v>
      </c>
      <c r="B57" s="31"/>
      <c r="C57" s="55" t="s">
        <v>42</v>
      </c>
      <c r="D57" s="56">
        <f aca="true" t="shared" si="29" ref="D57:K57">D59</f>
        <v>69500000</v>
      </c>
      <c r="E57" s="41">
        <f t="shared" si="29"/>
        <v>0</v>
      </c>
      <c r="F57" s="56">
        <f t="shared" si="29"/>
        <v>69500000</v>
      </c>
      <c r="G57" s="59">
        <f t="shared" si="29"/>
        <v>60603504</v>
      </c>
      <c r="H57" s="41">
        <f t="shared" si="29"/>
        <v>0</v>
      </c>
      <c r="I57" s="41">
        <f t="shared" si="29"/>
        <v>0</v>
      </c>
      <c r="J57" s="56">
        <f t="shared" si="29"/>
        <v>60603504</v>
      </c>
      <c r="K57" s="33">
        <f t="shared" si="29"/>
        <v>-8896496</v>
      </c>
    </row>
    <row r="58" spans="1:11" s="6" customFormat="1" ht="24" customHeight="1">
      <c r="A58" s="30"/>
      <c r="B58" s="31"/>
      <c r="C58" s="34" t="s">
        <v>25</v>
      </c>
      <c r="D58" s="58">
        <f aca="true" t="shared" si="30" ref="D58:K58">D59</f>
        <v>69500000</v>
      </c>
      <c r="E58" s="35">
        <f t="shared" si="30"/>
        <v>0</v>
      </c>
      <c r="F58" s="58">
        <f t="shared" si="30"/>
        <v>69500000</v>
      </c>
      <c r="G58" s="60">
        <f t="shared" si="30"/>
        <v>60603504</v>
      </c>
      <c r="H58" s="35">
        <f t="shared" si="30"/>
        <v>0</v>
      </c>
      <c r="I58" s="35">
        <f t="shared" si="30"/>
        <v>0</v>
      </c>
      <c r="J58" s="58">
        <f t="shared" si="30"/>
        <v>60603504</v>
      </c>
      <c r="K58" s="40">
        <f t="shared" si="30"/>
        <v>-8896496</v>
      </c>
    </row>
    <row r="59" spans="1:11" s="6" customFormat="1" ht="24" customHeight="1">
      <c r="A59" s="30"/>
      <c r="B59" s="31">
        <v>1</v>
      </c>
      <c r="C59" s="39" t="s">
        <v>26</v>
      </c>
      <c r="D59" s="44">
        <v>69500000</v>
      </c>
      <c r="E59" s="35">
        <v>0</v>
      </c>
      <c r="F59" s="58">
        <f>D59+E59</f>
        <v>69500000</v>
      </c>
      <c r="G59" s="60">
        <v>60603504</v>
      </c>
      <c r="H59" s="35">
        <v>0</v>
      </c>
      <c r="I59" s="35">
        <v>0</v>
      </c>
      <c r="J59" s="58">
        <f>G59+H59+I59</f>
        <v>60603504</v>
      </c>
      <c r="K59" s="40">
        <f>J59-F59</f>
        <v>-8896496</v>
      </c>
    </row>
    <row r="60" spans="1:11" s="29" customFormat="1" ht="24" customHeight="1">
      <c r="A60" s="30">
        <v>15</v>
      </c>
      <c r="B60" s="31"/>
      <c r="C60" s="55" t="s">
        <v>43</v>
      </c>
      <c r="D60" s="56">
        <f aca="true" t="shared" si="31" ref="D60:K60">D62+D64</f>
        <v>28135000</v>
      </c>
      <c r="E60" s="41">
        <f t="shared" si="31"/>
        <v>0</v>
      </c>
      <c r="F60" s="56">
        <f t="shared" si="31"/>
        <v>28135000</v>
      </c>
      <c r="G60" s="59">
        <f t="shared" si="31"/>
        <v>1577902</v>
      </c>
      <c r="H60" s="41">
        <f t="shared" si="31"/>
        <v>0</v>
      </c>
      <c r="I60" s="41">
        <f t="shared" si="31"/>
        <v>0</v>
      </c>
      <c r="J60" s="56">
        <f t="shared" si="31"/>
        <v>1577902</v>
      </c>
      <c r="K60" s="33">
        <f t="shared" si="31"/>
        <v>-26557098</v>
      </c>
    </row>
    <row r="61" spans="1:11" s="6" customFormat="1" ht="24.75" customHeight="1">
      <c r="A61" s="30"/>
      <c r="B61" s="31"/>
      <c r="C61" s="34" t="s">
        <v>40</v>
      </c>
      <c r="D61" s="58">
        <f aca="true" t="shared" si="32" ref="D61:K61">D62</f>
        <v>20884000</v>
      </c>
      <c r="E61" s="35">
        <f t="shared" si="32"/>
        <v>0</v>
      </c>
      <c r="F61" s="58">
        <f t="shared" si="32"/>
        <v>20884000</v>
      </c>
      <c r="G61" s="36">
        <f t="shared" si="32"/>
        <v>0</v>
      </c>
      <c r="H61" s="35">
        <f t="shared" si="32"/>
        <v>0</v>
      </c>
      <c r="I61" s="35">
        <f t="shared" si="32"/>
        <v>0</v>
      </c>
      <c r="J61" s="35">
        <f t="shared" si="32"/>
        <v>0</v>
      </c>
      <c r="K61" s="40">
        <f t="shared" si="32"/>
        <v>-20884000</v>
      </c>
    </row>
    <row r="62" spans="1:11" s="6" customFormat="1" ht="24.75" customHeight="1">
      <c r="A62" s="30"/>
      <c r="B62" s="31">
        <v>1</v>
      </c>
      <c r="C62" s="39" t="s">
        <v>26</v>
      </c>
      <c r="D62" s="44">
        <v>20884000</v>
      </c>
      <c r="E62" s="35">
        <v>0</v>
      </c>
      <c r="F62" s="58">
        <f>D62+E62</f>
        <v>20884000</v>
      </c>
      <c r="G62" s="36">
        <v>0</v>
      </c>
      <c r="H62" s="35">
        <v>0</v>
      </c>
      <c r="I62" s="35">
        <v>0</v>
      </c>
      <c r="J62" s="35">
        <f>G62+H62+I62</f>
        <v>0</v>
      </c>
      <c r="K62" s="40">
        <f>J62-F62</f>
        <v>-20884000</v>
      </c>
    </row>
    <row r="63" spans="1:11" s="6" customFormat="1" ht="24.75" customHeight="1">
      <c r="A63" s="30"/>
      <c r="B63" s="31"/>
      <c r="C63" s="34" t="s">
        <v>44</v>
      </c>
      <c r="D63" s="58">
        <f aca="true" t="shared" si="33" ref="D63:K63">D64</f>
        <v>7251000</v>
      </c>
      <c r="E63" s="35">
        <f t="shared" si="33"/>
        <v>0</v>
      </c>
      <c r="F63" s="58">
        <f t="shared" si="33"/>
        <v>7251000</v>
      </c>
      <c r="G63" s="60">
        <f t="shared" si="33"/>
        <v>1577902</v>
      </c>
      <c r="H63" s="35">
        <f t="shared" si="33"/>
        <v>0</v>
      </c>
      <c r="I63" s="35">
        <f t="shared" si="33"/>
        <v>0</v>
      </c>
      <c r="J63" s="58">
        <f t="shared" si="33"/>
        <v>1577902</v>
      </c>
      <c r="K63" s="40">
        <f t="shared" si="33"/>
        <v>-5673098</v>
      </c>
    </row>
    <row r="64" spans="1:11" s="6" customFormat="1" ht="24.75" customHeight="1">
      <c r="A64" s="30"/>
      <c r="B64" s="31">
        <v>2</v>
      </c>
      <c r="C64" s="63" t="s">
        <v>45</v>
      </c>
      <c r="D64" s="44">
        <v>7251000</v>
      </c>
      <c r="E64" s="35">
        <v>0</v>
      </c>
      <c r="F64" s="58">
        <f>D64+E64</f>
        <v>7251000</v>
      </c>
      <c r="G64" s="60">
        <v>1577902</v>
      </c>
      <c r="H64" s="35">
        <v>0</v>
      </c>
      <c r="I64" s="35">
        <v>0</v>
      </c>
      <c r="J64" s="58">
        <f>G64+H64+I64</f>
        <v>1577902</v>
      </c>
      <c r="K64" s="40">
        <f>J64-F64</f>
        <v>-5673098</v>
      </c>
    </row>
    <row r="65" spans="1:11" s="6" customFormat="1" ht="24.75" customHeight="1">
      <c r="A65" s="30"/>
      <c r="B65" s="31"/>
      <c r="C65" s="64"/>
      <c r="D65" s="58"/>
      <c r="E65" s="35"/>
      <c r="F65" s="58"/>
      <c r="G65" s="60"/>
      <c r="H65" s="35"/>
      <c r="I65" s="35"/>
      <c r="J65" s="58"/>
      <c r="K65" s="40"/>
    </row>
    <row r="66" spans="1:11" s="6" customFormat="1" ht="24.75" customHeight="1">
      <c r="A66" s="30"/>
      <c r="B66" s="31"/>
      <c r="C66" s="64"/>
      <c r="D66" s="58"/>
      <c r="E66" s="58"/>
      <c r="F66" s="58"/>
      <c r="G66" s="60"/>
      <c r="H66" s="58"/>
      <c r="I66" s="35"/>
      <c r="J66" s="58"/>
      <c r="K66" s="40"/>
    </row>
    <row r="67" spans="1:11" s="6" customFormat="1" ht="24.75" customHeight="1">
      <c r="A67" s="30"/>
      <c r="B67" s="31"/>
      <c r="C67" s="64"/>
      <c r="D67" s="58"/>
      <c r="E67" s="58"/>
      <c r="F67" s="58"/>
      <c r="G67" s="60"/>
      <c r="H67" s="58"/>
      <c r="I67" s="58"/>
      <c r="J67" s="58"/>
      <c r="K67" s="65"/>
    </row>
    <row r="68" spans="1:11" s="6" customFormat="1" ht="24.75" customHeight="1">
      <c r="A68" s="30"/>
      <c r="B68" s="31"/>
      <c r="C68" s="64"/>
      <c r="D68" s="58"/>
      <c r="E68" s="58"/>
      <c r="F68" s="58"/>
      <c r="G68" s="60"/>
      <c r="H68" s="58"/>
      <c r="I68" s="58"/>
      <c r="J68" s="58"/>
      <c r="K68" s="65"/>
    </row>
    <row r="69" spans="1:11" s="6" customFormat="1" ht="24.75" customHeight="1">
      <c r="A69" s="30"/>
      <c r="B69" s="31"/>
      <c r="C69" s="64"/>
      <c r="D69" s="58"/>
      <c r="E69" s="58"/>
      <c r="F69" s="58"/>
      <c r="G69" s="60"/>
      <c r="H69" s="58"/>
      <c r="I69" s="58"/>
      <c r="J69" s="58"/>
      <c r="K69" s="65"/>
    </row>
    <row r="70" spans="1:11" s="6" customFormat="1" ht="16.5">
      <c r="A70" s="30"/>
      <c r="B70" s="31"/>
      <c r="C70" s="64"/>
      <c r="D70" s="58"/>
      <c r="E70" s="58"/>
      <c r="F70" s="58"/>
      <c r="G70" s="60"/>
      <c r="H70" s="58"/>
      <c r="I70" s="58"/>
      <c r="J70" s="58"/>
      <c r="K70" s="65"/>
    </row>
    <row r="71" spans="1:11" s="6" customFormat="1" ht="16.5">
      <c r="A71" s="30"/>
      <c r="B71" s="31"/>
      <c r="C71" s="64"/>
      <c r="D71" s="58"/>
      <c r="E71" s="58"/>
      <c r="F71" s="58"/>
      <c r="G71" s="60"/>
      <c r="H71" s="58"/>
      <c r="I71" s="58"/>
      <c r="J71" s="58"/>
      <c r="K71" s="65"/>
    </row>
    <row r="72" spans="1:11" s="6" customFormat="1" ht="16.5">
      <c r="A72" s="30"/>
      <c r="B72" s="31"/>
      <c r="C72" s="64"/>
      <c r="D72" s="58"/>
      <c r="E72" s="58"/>
      <c r="F72" s="58"/>
      <c r="G72" s="60"/>
      <c r="H72" s="58"/>
      <c r="I72" s="58"/>
      <c r="J72" s="58"/>
      <c r="K72" s="65"/>
    </row>
    <row r="73" spans="1:11" s="6" customFormat="1" ht="16.5">
      <c r="A73" s="30"/>
      <c r="B73" s="31"/>
      <c r="C73" s="64"/>
      <c r="D73" s="58"/>
      <c r="E73" s="58"/>
      <c r="F73" s="58"/>
      <c r="G73" s="60"/>
      <c r="H73" s="58"/>
      <c r="I73" s="58"/>
      <c r="J73" s="58"/>
      <c r="K73" s="65"/>
    </row>
    <row r="74" spans="1:11" s="6" customFormat="1" ht="16.5">
      <c r="A74" s="30"/>
      <c r="B74" s="31"/>
      <c r="C74" s="64"/>
      <c r="D74" s="58"/>
      <c r="E74" s="58"/>
      <c r="F74" s="58"/>
      <c r="G74" s="60"/>
      <c r="H74" s="58"/>
      <c r="I74" s="58"/>
      <c r="J74" s="58"/>
      <c r="K74" s="65"/>
    </row>
    <row r="75" spans="1:11" s="6" customFormat="1" ht="16.5">
      <c r="A75" s="30"/>
      <c r="B75" s="31"/>
      <c r="C75" s="64"/>
      <c r="D75" s="58"/>
      <c r="E75" s="58"/>
      <c r="F75" s="58"/>
      <c r="G75" s="60"/>
      <c r="H75" s="58"/>
      <c r="I75" s="58"/>
      <c r="J75" s="58"/>
      <c r="K75" s="65"/>
    </row>
    <row r="76" spans="1:11" s="6" customFormat="1" ht="16.5">
      <c r="A76" s="30"/>
      <c r="B76" s="31"/>
      <c r="C76" s="64"/>
      <c r="D76" s="58"/>
      <c r="E76" s="58"/>
      <c r="F76" s="58"/>
      <c r="G76" s="60"/>
      <c r="H76" s="58"/>
      <c r="I76" s="58"/>
      <c r="J76" s="58"/>
      <c r="K76" s="65"/>
    </row>
    <row r="77" spans="1:11" s="6" customFormat="1" ht="16.5">
      <c r="A77" s="30"/>
      <c r="B77" s="31"/>
      <c r="C77" s="64"/>
      <c r="D77" s="58"/>
      <c r="E77" s="58"/>
      <c r="F77" s="58"/>
      <c r="G77" s="60"/>
      <c r="H77" s="58"/>
      <c r="I77" s="58"/>
      <c r="J77" s="58"/>
      <c r="K77" s="65"/>
    </row>
    <row r="78" spans="1:11" s="6" customFormat="1" ht="16.5">
      <c r="A78" s="30"/>
      <c r="B78" s="31"/>
      <c r="C78" s="64"/>
      <c r="D78" s="58"/>
      <c r="E78" s="58"/>
      <c r="F78" s="58"/>
      <c r="G78" s="60"/>
      <c r="H78" s="58"/>
      <c r="I78" s="58"/>
      <c r="J78" s="58"/>
      <c r="K78" s="65"/>
    </row>
    <row r="79" spans="1:11" s="6" customFormat="1" ht="16.5">
      <c r="A79" s="30"/>
      <c r="B79" s="31"/>
      <c r="C79" s="64"/>
      <c r="D79" s="58"/>
      <c r="E79" s="58"/>
      <c r="F79" s="58"/>
      <c r="G79" s="60"/>
      <c r="H79" s="58"/>
      <c r="I79" s="58"/>
      <c r="J79" s="58"/>
      <c r="K79" s="65"/>
    </row>
    <row r="80" spans="1:11" s="6" customFormat="1" ht="16.5">
      <c r="A80" s="30"/>
      <c r="B80" s="31"/>
      <c r="C80" s="64"/>
      <c r="D80" s="58"/>
      <c r="E80" s="58"/>
      <c r="F80" s="58"/>
      <c r="G80" s="60"/>
      <c r="H80" s="58"/>
      <c r="I80" s="58"/>
      <c r="J80" s="58"/>
      <c r="K80" s="65"/>
    </row>
    <row r="81" spans="1:11" s="6" customFormat="1" ht="16.5">
      <c r="A81" s="30"/>
      <c r="B81" s="31"/>
      <c r="C81" s="64"/>
      <c r="D81" s="58"/>
      <c r="E81" s="58"/>
      <c r="F81" s="58"/>
      <c r="G81" s="60"/>
      <c r="H81" s="58"/>
      <c r="I81" s="58"/>
      <c r="J81" s="58"/>
      <c r="K81" s="65"/>
    </row>
    <row r="82" spans="1:11" s="6" customFormat="1" ht="16.5">
      <c r="A82" s="30"/>
      <c r="B82" s="31"/>
      <c r="C82" s="64"/>
      <c r="D82" s="58"/>
      <c r="E82" s="58"/>
      <c r="F82" s="58"/>
      <c r="G82" s="60"/>
      <c r="H82" s="58"/>
      <c r="I82" s="58"/>
      <c r="J82" s="58"/>
      <c r="K82" s="65"/>
    </row>
    <row r="83" spans="1:11" s="6" customFormat="1" ht="16.5">
      <c r="A83" s="30"/>
      <c r="B83" s="31"/>
      <c r="C83" s="64"/>
      <c r="D83" s="58"/>
      <c r="E83" s="58"/>
      <c r="F83" s="58"/>
      <c r="G83" s="60"/>
      <c r="H83" s="58"/>
      <c r="I83" s="58"/>
      <c r="J83" s="58"/>
      <c r="K83" s="65"/>
    </row>
    <row r="84" spans="1:11" s="6" customFormat="1" ht="16.5">
      <c r="A84" s="30"/>
      <c r="B84" s="31"/>
      <c r="C84" s="64"/>
      <c r="D84" s="58"/>
      <c r="E84" s="58"/>
      <c r="F84" s="58"/>
      <c r="G84" s="60"/>
      <c r="H84" s="58"/>
      <c r="I84" s="58"/>
      <c r="J84" s="58"/>
      <c r="K84" s="65"/>
    </row>
    <row r="85" spans="1:11" s="6" customFormat="1" ht="16.5">
      <c r="A85" s="30"/>
      <c r="B85" s="31"/>
      <c r="C85" s="64"/>
      <c r="D85" s="58"/>
      <c r="E85" s="58"/>
      <c r="F85" s="58"/>
      <c r="G85" s="60"/>
      <c r="H85" s="58"/>
      <c r="I85" s="58"/>
      <c r="J85" s="58"/>
      <c r="K85" s="65"/>
    </row>
    <row r="86" spans="1:11" s="6" customFormat="1" ht="16.5">
      <c r="A86" s="30"/>
      <c r="B86" s="31"/>
      <c r="C86" s="64"/>
      <c r="D86" s="58"/>
      <c r="E86" s="58"/>
      <c r="F86" s="58"/>
      <c r="G86" s="60"/>
      <c r="H86" s="58"/>
      <c r="I86" s="58"/>
      <c r="J86" s="58"/>
      <c r="K86" s="65"/>
    </row>
    <row r="87" spans="1:11" s="6" customFormat="1" ht="17.25" thickBot="1">
      <c r="A87" s="46"/>
      <c r="B87" s="47"/>
      <c r="C87" s="66"/>
      <c r="D87" s="61"/>
      <c r="E87" s="61"/>
      <c r="F87" s="61"/>
      <c r="G87" s="62"/>
      <c r="H87" s="61"/>
      <c r="I87" s="61"/>
      <c r="J87" s="61"/>
      <c r="K87" s="67"/>
    </row>
  </sheetData>
  <mergeCells count="4">
    <mergeCell ref="A5:C5"/>
    <mergeCell ref="D5:F5"/>
    <mergeCell ref="G5:J5"/>
    <mergeCell ref="K5:K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</dc:title>
  <dc:subject>8</dc:subject>
  <dc:creator>行政院主計處</dc:creator>
  <cp:keywords/>
  <dc:description> </dc:description>
  <cp:lastModifiedBy>Administrator</cp:lastModifiedBy>
  <dcterms:created xsi:type="dcterms:W3CDTF">2005-04-24T03:19:41Z</dcterms:created>
  <dcterms:modified xsi:type="dcterms:W3CDTF">2008-11-13T11:08:40Z</dcterms:modified>
  <cp:category>I14</cp:category>
  <cp:version/>
  <cp:contentType/>
  <cp:contentStatus/>
</cp:coreProperties>
</file>