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95" activeTab="0"/>
  </bookViews>
  <sheets>
    <sheet name="表四"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'表四'!$A$1:$G$40</definedName>
    <definedName name="Print_Area_MI">#REF!</definedName>
    <definedName name="_xlnm.Print_Titles" localSheetId="0">'表四'!$1:$4</definedName>
    <definedName name="TT">#REF!</definedName>
  </definedNames>
  <calcPr fullCalcOnLoad="1"/>
</workbook>
</file>

<file path=xl/sharedStrings.xml><?xml version="1.0" encoding="utf-8"?>
<sst xmlns="http://schemas.openxmlformats.org/spreadsheetml/2006/main" count="48" uniqueCount="45">
  <si>
    <t>單位：百萬元</t>
  </si>
  <si>
    <t>附屬單位預算</t>
  </si>
  <si>
    <t>行政院主管</t>
  </si>
  <si>
    <t xml:space="preserve">   1.中央銀行</t>
  </si>
  <si>
    <t>經濟部主管</t>
  </si>
  <si>
    <t xml:space="preserve">   2.臺灣糖業股份有限公司</t>
  </si>
  <si>
    <t>已達成</t>
  </si>
  <si>
    <t xml:space="preserve">   3.中國造船股份有限公司</t>
  </si>
  <si>
    <t xml:space="preserve">   4.中國石油股份有限公司</t>
  </si>
  <si>
    <t xml:space="preserve">   5.臺灣電力股份有限公司</t>
  </si>
  <si>
    <t xml:space="preserve">   6.漢翔航空工業股份有限公司</t>
  </si>
  <si>
    <t xml:space="preserve">   7.唐榮鐵工廠股份有限公司</t>
  </si>
  <si>
    <t xml:space="preserve">   8.臺灣省自來水股份有限公司</t>
  </si>
  <si>
    <t>財政部主管</t>
  </si>
  <si>
    <t xml:space="preserve">   9.中國輸出入銀行</t>
  </si>
  <si>
    <t>交通部主管</t>
  </si>
  <si>
    <t>國軍退除役官兵輔導委員會主管</t>
  </si>
  <si>
    <t>衛生署主管</t>
  </si>
  <si>
    <t>附屬單位預算分預算</t>
  </si>
  <si>
    <t>全部國營事業合計</t>
  </si>
  <si>
    <r>
      <t>94</t>
    </r>
    <r>
      <rPr>
        <sz val="16"/>
        <color indexed="8"/>
        <rFont val="標楷體"/>
        <family val="4"/>
      </rPr>
      <t>年度營業基金（國營事業）截至</t>
    </r>
    <r>
      <rPr>
        <sz val="16"/>
        <color indexed="8"/>
        <rFont val="Times New Roman"/>
        <family val="1"/>
      </rPr>
      <t>94</t>
    </r>
    <r>
      <rPr>
        <sz val="16"/>
        <color indexed="8"/>
        <rFont val="標楷體"/>
        <family val="4"/>
      </rPr>
      <t>年</t>
    </r>
    <r>
      <rPr>
        <sz val="16"/>
        <color indexed="8"/>
        <rFont val="Times New Roman"/>
        <family val="1"/>
      </rPr>
      <t>9</t>
    </r>
    <r>
      <rPr>
        <sz val="16"/>
        <color indexed="8"/>
        <rFont val="標楷體"/>
        <family val="4"/>
      </rPr>
      <t>月底實際盈虧與預算比較表</t>
    </r>
  </si>
  <si>
    <r>
      <t>主</t>
    </r>
    <r>
      <rPr>
        <sz val="12"/>
        <color indexed="8"/>
        <rFont val="Times New Roman"/>
        <family val="1"/>
      </rPr>
      <t xml:space="preserve"> </t>
    </r>
    <r>
      <rPr>
        <sz val="12"/>
        <color indexed="8"/>
        <rFont val="標楷體"/>
        <family val="4"/>
      </rPr>
      <t>管</t>
    </r>
    <r>
      <rPr>
        <sz val="12"/>
        <color indexed="8"/>
        <rFont val="Times New Roman"/>
        <family val="1"/>
      </rPr>
      <t xml:space="preserve"> </t>
    </r>
    <r>
      <rPr>
        <sz val="12"/>
        <color indexed="8"/>
        <rFont val="標楷體"/>
        <family val="4"/>
      </rPr>
      <t>機</t>
    </r>
    <r>
      <rPr>
        <sz val="12"/>
        <color indexed="8"/>
        <rFont val="Times New Roman"/>
        <family val="1"/>
      </rPr>
      <t xml:space="preserve"> </t>
    </r>
    <r>
      <rPr>
        <sz val="12"/>
        <color indexed="8"/>
        <rFont val="標楷體"/>
        <family val="4"/>
      </rPr>
      <t>關</t>
    </r>
    <r>
      <rPr>
        <sz val="12"/>
        <color indexed="8"/>
        <rFont val="Times New Roman"/>
        <family val="1"/>
      </rPr>
      <t xml:space="preserve"> </t>
    </r>
    <r>
      <rPr>
        <sz val="12"/>
        <color indexed="8"/>
        <rFont val="標楷體"/>
        <family val="4"/>
      </rPr>
      <t>及</t>
    </r>
    <r>
      <rPr>
        <sz val="12"/>
        <color indexed="8"/>
        <rFont val="Times New Roman"/>
        <family val="1"/>
      </rPr>
      <t xml:space="preserve"> </t>
    </r>
    <r>
      <rPr>
        <sz val="12"/>
        <color indexed="8"/>
        <rFont val="標楷體"/>
        <family val="4"/>
      </rPr>
      <t>國</t>
    </r>
    <r>
      <rPr>
        <sz val="12"/>
        <color indexed="8"/>
        <rFont val="Times New Roman"/>
        <family val="1"/>
      </rPr>
      <t xml:space="preserve"> </t>
    </r>
    <r>
      <rPr>
        <sz val="12"/>
        <color indexed="8"/>
        <rFont val="標楷體"/>
        <family val="4"/>
      </rPr>
      <t>營</t>
    </r>
    <r>
      <rPr>
        <sz val="12"/>
        <color indexed="8"/>
        <rFont val="Times New Roman"/>
        <family val="1"/>
      </rPr>
      <t xml:space="preserve"> </t>
    </r>
    <r>
      <rPr>
        <sz val="12"/>
        <color indexed="8"/>
        <rFont val="標楷體"/>
        <family val="4"/>
      </rPr>
      <t>事</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名</t>
    </r>
    <r>
      <rPr>
        <sz val="12"/>
        <color indexed="8"/>
        <rFont val="Times New Roman"/>
        <family val="1"/>
      </rPr>
      <t xml:space="preserve"> </t>
    </r>
    <r>
      <rPr>
        <sz val="12"/>
        <color indexed="8"/>
        <rFont val="標楷體"/>
        <family val="4"/>
      </rPr>
      <t>稱</t>
    </r>
  </si>
  <si>
    <r>
      <t xml:space="preserve">純益預算數
</t>
    </r>
    <r>
      <rPr>
        <sz val="10"/>
        <color indexed="8"/>
        <rFont val="標楷體"/>
        <family val="4"/>
      </rPr>
      <t>(1)</t>
    </r>
  </si>
  <si>
    <r>
      <t xml:space="preserve"> </t>
    </r>
    <r>
      <rPr>
        <sz val="12"/>
        <rFont val="標楷體"/>
        <family val="4"/>
      </rPr>
      <t>稅</t>
    </r>
    <r>
      <rPr>
        <sz val="12"/>
        <rFont val="Times New Roman"/>
        <family val="1"/>
      </rPr>
      <t xml:space="preserve"> </t>
    </r>
    <r>
      <rPr>
        <sz val="12"/>
        <rFont val="標楷體"/>
        <family val="4"/>
      </rPr>
      <t>前</t>
    </r>
    <r>
      <rPr>
        <sz val="12"/>
        <rFont val="Times New Roman"/>
        <family val="1"/>
      </rPr>
      <t xml:space="preserve"> </t>
    </r>
    <r>
      <rPr>
        <sz val="12"/>
        <rFont val="標楷體"/>
        <family val="4"/>
      </rPr>
      <t>純</t>
    </r>
    <r>
      <rPr>
        <sz val="12"/>
        <rFont val="Times New Roman"/>
        <family val="1"/>
      </rPr>
      <t xml:space="preserve"> </t>
    </r>
    <r>
      <rPr>
        <sz val="12"/>
        <rFont val="標楷體"/>
        <family val="4"/>
      </rPr>
      <t>益</t>
    </r>
  </si>
  <si>
    <r>
      <t xml:space="preserve">分配預算數
</t>
    </r>
    <r>
      <rPr>
        <sz val="10"/>
        <color indexed="8"/>
        <rFont val="標楷體"/>
        <family val="4"/>
      </rPr>
      <t>(2)</t>
    </r>
  </si>
  <si>
    <r>
      <t xml:space="preserve">實際數
</t>
    </r>
    <r>
      <rPr>
        <sz val="10"/>
        <color indexed="8"/>
        <rFont val="標楷體"/>
        <family val="4"/>
      </rPr>
      <t>(3)</t>
    </r>
  </si>
  <si>
    <r>
      <t xml:space="preserve">增減數
</t>
    </r>
    <r>
      <rPr>
        <sz val="10"/>
        <color indexed="8"/>
        <rFont val="標楷體"/>
        <family val="4"/>
      </rPr>
      <t>(4)=(3)-(2)</t>
    </r>
  </si>
  <si>
    <r>
      <t xml:space="preserve">增減％
</t>
    </r>
    <r>
      <rPr>
        <sz val="10"/>
        <color indexed="8"/>
        <rFont val="標楷體"/>
        <family val="4"/>
      </rPr>
      <t>(5)=(4)/(2)</t>
    </r>
  </si>
  <si>
    <r>
      <t xml:space="preserve">預算達成率
</t>
    </r>
    <r>
      <rPr>
        <sz val="10"/>
        <color indexed="8"/>
        <rFont val="標楷體"/>
        <family val="4"/>
      </rPr>
      <t>(6)=(3)/(1)</t>
    </r>
  </si>
  <si>
    <t xml:space="preserve">   10.中央信託局股份有限公司</t>
  </si>
  <si>
    <t xml:space="preserve">   11.臺灣銀行股份有限公司</t>
  </si>
  <si>
    <t xml:space="preserve">   12.臺灣土地銀行股份有限公司</t>
  </si>
  <si>
    <t xml:space="preserve">   13.財政部印刷廠</t>
  </si>
  <si>
    <t xml:space="preserve">   14.臺灣菸酒股份有限公司</t>
  </si>
  <si>
    <t xml:space="preserve">   15.中華郵政股份有限公司</t>
  </si>
  <si>
    <t xml:space="preserve">   16.交通部臺灣鐵路管理局</t>
  </si>
  <si>
    <t xml:space="preserve">   17.交通部基隆港務局</t>
  </si>
  <si>
    <t xml:space="preserve">   18.交通部臺中港務局</t>
  </si>
  <si>
    <t xml:space="preserve">   19.交通部高雄港務局</t>
  </si>
  <si>
    <t xml:space="preserve">   20.交通部花蓮港務局</t>
  </si>
  <si>
    <t xml:space="preserve">   21.榮民工程股份有限公司</t>
  </si>
  <si>
    <t xml:space="preserve">   22.中央健康保險局</t>
  </si>
  <si>
    <t xml:space="preserve">   23.中央造幣廠</t>
  </si>
  <si>
    <t xml:space="preserve">   24.中央印製廠</t>
  </si>
  <si>
    <r>
      <t>註：</t>
    </r>
    <r>
      <rPr>
        <sz val="11"/>
        <color indexed="8"/>
        <rFont val="Times New Roman"/>
        <family val="1"/>
      </rPr>
      <t>1.</t>
    </r>
    <r>
      <rPr>
        <sz val="11"/>
        <color indexed="8"/>
        <rFont val="標楷體"/>
        <family val="4"/>
      </rPr>
      <t>本表不含已於</t>
    </r>
    <r>
      <rPr>
        <sz val="11"/>
        <color indexed="8"/>
        <rFont val="Times New Roman"/>
        <family val="1"/>
      </rPr>
      <t>94</t>
    </r>
    <r>
      <rPr>
        <sz val="11"/>
        <color indexed="8"/>
        <rFont val="標楷體"/>
        <family val="4"/>
      </rPr>
      <t>年</t>
    </r>
    <r>
      <rPr>
        <sz val="11"/>
        <color indexed="8"/>
        <rFont val="Times New Roman"/>
        <family val="1"/>
      </rPr>
      <t>4</t>
    </r>
    <r>
      <rPr>
        <sz val="11"/>
        <color indexed="8"/>
        <rFont val="標楷體"/>
        <family val="4"/>
      </rPr>
      <t>月</t>
    </r>
    <r>
      <rPr>
        <sz val="11"/>
        <color indexed="8"/>
        <rFont val="Times New Roman"/>
        <family val="1"/>
      </rPr>
      <t>4</t>
    </r>
    <r>
      <rPr>
        <sz val="11"/>
        <color indexed="8"/>
        <rFont val="標楷體"/>
        <family val="4"/>
      </rPr>
      <t>日及</t>
    </r>
    <r>
      <rPr>
        <sz val="11"/>
        <color indexed="8"/>
        <rFont val="Times New Roman"/>
        <family val="1"/>
      </rPr>
      <t>8</t>
    </r>
    <r>
      <rPr>
        <sz val="11"/>
        <color indexed="8"/>
        <rFont val="標楷體"/>
        <family val="4"/>
      </rPr>
      <t>月</t>
    </r>
    <r>
      <rPr>
        <sz val="11"/>
        <color indexed="8"/>
        <rFont val="Times New Roman"/>
        <family val="1"/>
      </rPr>
      <t>12</t>
    </r>
    <r>
      <rPr>
        <sz val="11"/>
        <color indexed="8"/>
        <rFont val="標楷體"/>
        <family val="4"/>
      </rPr>
      <t xml:space="preserve">日移轉民營之合作金庫銀行股份有限公司與中華電信股份有限公司相關盈餘數據。
</t>
    </r>
    <r>
      <rPr>
        <sz val="11"/>
        <color indexed="8"/>
        <rFont val="Times New Roman"/>
        <family val="1"/>
      </rPr>
      <t xml:space="preserve">        2.</t>
    </r>
    <r>
      <rPr>
        <sz val="11"/>
        <color indexed="8"/>
        <rFont val="標楷體"/>
        <family val="4"/>
      </rPr>
      <t>表列國營事業機構</t>
    </r>
    <r>
      <rPr>
        <sz val="11"/>
        <color indexed="8"/>
        <rFont val="Times New Roman"/>
        <family val="1"/>
      </rPr>
      <t>24</t>
    </r>
    <r>
      <rPr>
        <sz val="11"/>
        <color indexed="8"/>
        <rFont val="標楷體"/>
        <family val="4"/>
      </rPr>
      <t>單位，如加計中央存款保險股份有限公司及勞工保險局等</t>
    </r>
    <r>
      <rPr>
        <sz val="11"/>
        <color indexed="8"/>
        <rFont val="Times New Roman"/>
        <family val="1"/>
      </rPr>
      <t>2</t>
    </r>
    <r>
      <rPr>
        <sz val="11"/>
        <color indexed="8"/>
        <rFont val="標楷體"/>
        <family val="4"/>
      </rPr>
      <t>單位，國營事業機構合共</t>
    </r>
    <r>
      <rPr>
        <sz val="11"/>
        <color indexed="8"/>
        <rFont val="Times New Roman"/>
        <family val="1"/>
      </rPr>
      <t>26</t>
    </r>
    <r>
      <rPr>
        <sz val="11"/>
        <color indexed="8"/>
        <rFont val="標楷體"/>
        <family val="4"/>
      </rPr>
      <t>單位。</t>
    </r>
    <r>
      <rPr>
        <sz val="11"/>
        <color indexed="8"/>
        <rFont val="標楷體"/>
        <family val="4"/>
      </rPr>
      <t xml:space="preserve">
</t>
    </r>
    <r>
      <rPr>
        <sz val="11"/>
        <color indexed="8"/>
        <rFont val="Times New Roman"/>
        <family val="1"/>
      </rPr>
      <t xml:space="preserve">        3.</t>
    </r>
    <r>
      <rPr>
        <sz val="11"/>
        <color indexed="8"/>
        <rFont val="標楷體"/>
        <family val="4"/>
      </rPr>
      <t>中央存款保險股份有限公司依存款保險條例規定，所有盈餘應悉數提列存款保險理賠金，稅前純益無列數，未列入本表。</t>
    </r>
    <r>
      <rPr>
        <sz val="11"/>
        <color indexed="8"/>
        <rFont val="Times New Roman"/>
        <family val="1"/>
      </rPr>
      <t xml:space="preserve">   
        4.</t>
    </r>
    <r>
      <rPr>
        <sz val="11"/>
        <color indexed="8"/>
        <rFont val="標楷體"/>
        <family val="4"/>
      </rPr>
      <t>勞工保險局之收支餘絀悉數轉入勞保責任準備，其預算及實際執行結果稅前純益均無列數，未列入本表。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</si>
</sst>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0_ "/>
    <numFmt numFmtId="180" formatCode="_(* #,##0_);_(* \(#,##0\);_(* &quot;-&quot;_);_(@_)"/>
    <numFmt numFmtId="181" formatCode="_(&quot;$&quot;* #,##0.00_);_(&quot;$&quot;* \(#,##0.00\);_(&quot;$&quot;* &quot;-&quot;??_);_(@_)"/>
  </numFmts>
  <fonts count="24">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16"/>
      <color indexed="8"/>
      <name val="標楷體"/>
      <family val="4"/>
    </font>
    <font>
      <sz val="16"/>
      <color indexed="8"/>
      <name val="Times New Roman"/>
      <family val="1"/>
    </font>
    <font>
      <sz val="9"/>
      <name val="細明體"/>
      <family val="3"/>
    </font>
    <font>
      <sz val="10"/>
      <color indexed="8"/>
      <name val="標楷體"/>
      <family val="4"/>
    </font>
    <font>
      <sz val="12"/>
      <color indexed="8"/>
      <name val="Times New Roman"/>
      <family val="1"/>
    </font>
    <font>
      <sz val="12"/>
      <color indexed="8"/>
      <name val="標楷體"/>
      <family val="4"/>
    </font>
    <font>
      <sz val="12"/>
      <name val="標楷體"/>
      <family val="4"/>
    </font>
    <font>
      <sz val="12"/>
      <color indexed="12"/>
      <name val="Courier"/>
      <family val="3"/>
    </font>
    <font>
      <sz val="12"/>
      <color indexed="8"/>
      <name val="ARIAL"/>
      <family val="2"/>
    </font>
    <font>
      <b/>
      <sz val="12"/>
      <color indexed="8"/>
      <name val="標楷體"/>
      <family val="4"/>
    </font>
    <font>
      <b/>
      <sz val="12"/>
      <color indexed="8"/>
      <name val="Times New Roman"/>
      <family val="1"/>
    </font>
    <font>
      <b/>
      <sz val="12"/>
      <color indexed="8"/>
      <name val="ARIAL"/>
      <family val="2"/>
    </font>
    <font>
      <sz val="11"/>
      <color indexed="8"/>
      <name val="Times New Roman"/>
      <family val="1"/>
    </font>
    <font>
      <sz val="11"/>
      <color indexed="8"/>
      <name val="標楷體"/>
      <family val="4"/>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8"/>
      </bottom>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51">
    <xf numFmtId="0" fontId="0" fillId="0" borderId="0" xfId="0" applyAlignment="1">
      <alignment/>
    </xf>
    <xf numFmtId="0" fontId="5" fillId="0" borderId="0" xfId="19" applyFont="1">
      <alignment vertical="top"/>
      <protection/>
    </xf>
    <xf numFmtId="0" fontId="5" fillId="0" borderId="0" xfId="19" applyFont="1" applyBorder="1">
      <alignment vertical="top"/>
      <protection/>
    </xf>
    <xf numFmtId="0" fontId="5" fillId="0" borderId="0" xfId="19" applyFont="1" applyBorder="1" applyAlignment="1">
      <alignment horizontal="right" vertical="top"/>
      <protection/>
    </xf>
    <xf numFmtId="0" fontId="13" fillId="0" borderId="0" xfId="19" applyFont="1" applyBorder="1" applyAlignment="1">
      <alignment horizontal="right"/>
      <protection/>
    </xf>
    <xf numFmtId="0" fontId="5" fillId="0" borderId="0" xfId="19" applyFont="1" applyBorder="1">
      <alignment vertical="top"/>
      <protection/>
    </xf>
    <xf numFmtId="0" fontId="18" fillId="0" borderId="0" xfId="19" applyFont="1" applyBorder="1">
      <alignment vertical="top"/>
      <protection/>
    </xf>
    <xf numFmtId="0" fontId="18" fillId="0" borderId="0" xfId="19" applyFont="1">
      <alignment vertical="top"/>
      <protection/>
    </xf>
    <xf numFmtId="0" fontId="15" fillId="0" borderId="1" xfId="19" applyFont="1" applyBorder="1" applyAlignment="1">
      <alignment horizontal="center" vertical="center" wrapText="1"/>
      <protection/>
    </xf>
    <xf numFmtId="0" fontId="19" fillId="0" borderId="2" xfId="19" applyFont="1" applyBorder="1" applyAlignment="1">
      <alignment vertical="distributed"/>
      <protection/>
    </xf>
    <xf numFmtId="3" fontId="20" fillId="0" borderId="1" xfId="19" applyNumberFormat="1" applyFont="1" applyBorder="1" applyAlignment="1">
      <alignment vertical="center"/>
      <protection/>
    </xf>
    <xf numFmtId="0" fontId="21" fillId="0" borderId="0" xfId="19" applyFont="1" applyBorder="1">
      <alignment vertical="top"/>
      <protection/>
    </xf>
    <xf numFmtId="0" fontId="21" fillId="0" borderId="0" xfId="19" applyFont="1">
      <alignment vertical="top"/>
      <protection/>
    </xf>
    <xf numFmtId="0" fontId="19" fillId="0" borderId="1" xfId="19" applyFont="1" applyBorder="1" applyAlignment="1">
      <alignment vertical="center" wrapText="1"/>
      <protection/>
    </xf>
    <xf numFmtId="0" fontId="21" fillId="0" borderId="0" xfId="19" applyFont="1" applyBorder="1" applyAlignment="1">
      <alignment vertical="center"/>
      <protection/>
    </xf>
    <xf numFmtId="0" fontId="21" fillId="0" borderId="0" xfId="19" applyFont="1" applyAlignment="1">
      <alignment vertical="center"/>
      <protection/>
    </xf>
    <xf numFmtId="0" fontId="15" fillId="0" borderId="1" xfId="19" applyFont="1" applyBorder="1" applyAlignment="1">
      <alignment vertical="center" wrapText="1"/>
      <protection/>
    </xf>
    <xf numFmtId="3" fontId="14" fillId="0" borderId="1" xfId="0" applyNumberFormat="1" applyFont="1" applyBorder="1" applyAlignment="1">
      <alignment vertical="center"/>
    </xf>
    <xf numFmtId="3" fontId="14" fillId="0" borderId="1" xfId="19" applyNumberFormat="1" applyFont="1" applyBorder="1" applyAlignment="1">
      <alignment vertical="center"/>
      <protection/>
    </xf>
    <xf numFmtId="0" fontId="18" fillId="0" borderId="0" xfId="19" applyFont="1" applyBorder="1" applyAlignment="1">
      <alignment vertical="center"/>
      <protection/>
    </xf>
    <xf numFmtId="0" fontId="18" fillId="0" borderId="0" xfId="19" applyFont="1" applyAlignment="1">
      <alignment vertical="center"/>
      <protection/>
    </xf>
    <xf numFmtId="3" fontId="19" fillId="0" borderId="1" xfId="19" applyNumberFormat="1" applyFont="1" applyBorder="1" applyAlignment="1">
      <alignment horizontal="right" vertical="center"/>
      <protection/>
    </xf>
    <xf numFmtId="3" fontId="15" fillId="0" borderId="1" xfId="19" applyNumberFormat="1" applyFont="1" applyBorder="1" applyAlignment="1">
      <alignment horizontal="right" vertical="center"/>
      <protection/>
    </xf>
    <xf numFmtId="41" fontId="14" fillId="0" borderId="1" xfId="0" applyNumberFormat="1" applyFont="1" applyBorder="1" applyAlignment="1">
      <alignment vertical="center"/>
    </xf>
    <xf numFmtId="0" fontId="18" fillId="0" borderId="0" xfId="19" applyFont="1" applyBorder="1" applyAlignment="1">
      <alignment vertical="center"/>
      <protection/>
    </xf>
    <xf numFmtId="0" fontId="18" fillId="0" borderId="0" xfId="19" applyFont="1" applyBorder="1" applyAlignment="1">
      <alignment vertical="center"/>
      <protection/>
    </xf>
    <xf numFmtId="0" fontId="19" fillId="0" borderId="1" xfId="0" applyFont="1" applyBorder="1" applyAlignment="1">
      <alignment vertical="center" wrapText="1"/>
    </xf>
    <xf numFmtId="3" fontId="20" fillId="0" borderId="1" xfId="0" applyNumberFormat="1" applyFont="1" applyBorder="1" applyAlignment="1">
      <alignment vertical="center"/>
    </xf>
    <xf numFmtId="178" fontId="20" fillId="0" borderId="1" xfId="20" applyNumberFormat="1" applyFont="1" applyFill="1" applyBorder="1" applyAlignment="1" quotePrefix="1">
      <alignment horizontal="right" vertical="center" wrapText="1"/>
      <protection/>
    </xf>
    <xf numFmtId="0" fontId="18" fillId="0" borderId="3" xfId="0" applyFont="1" applyBorder="1" applyAlignment="1">
      <alignment vertical="center" wrapText="1"/>
    </xf>
    <xf numFmtId="0" fontId="18" fillId="0" borderId="0" xfId="0" applyFont="1" applyBorder="1" applyAlignment="1">
      <alignment vertical="center"/>
    </xf>
    <xf numFmtId="0" fontId="18" fillId="0" borderId="0" xfId="0" applyFont="1" applyAlignment="1">
      <alignment vertical="center"/>
    </xf>
    <xf numFmtId="0" fontId="15" fillId="0" borderId="1" xfId="0" applyFont="1" applyBorder="1" applyAlignment="1">
      <alignment vertical="center" wrapText="1"/>
    </xf>
    <xf numFmtId="178" fontId="14" fillId="0" borderId="1" xfId="20" applyNumberFormat="1" applyFont="1" applyFill="1" applyBorder="1" applyAlignment="1" quotePrefix="1">
      <alignment horizontal="right" vertical="center" wrapText="1"/>
      <protection/>
    </xf>
    <xf numFmtId="0" fontId="15" fillId="0" borderId="3" xfId="0" applyFont="1" applyBorder="1" applyAlignment="1">
      <alignment vertical="center" wrapText="1"/>
    </xf>
    <xf numFmtId="0" fontId="21" fillId="0" borderId="0" xfId="19" applyFont="1" applyBorder="1" applyAlignment="1">
      <alignment vertical="center"/>
      <protection/>
    </xf>
    <xf numFmtId="0" fontId="21" fillId="0" borderId="0" xfId="19" applyFont="1" applyBorder="1" applyAlignment="1">
      <alignment vertical="center"/>
      <protection/>
    </xf>
    <xf numFmtId="0" fontId="22" fillId="0" borderId="0" xfId="19" applyFont="1">
      <alignment vertical="top"/>
      <protection/>
    </xf>
    <xf numFmtId="0" fontId="5" fillId="0" borderId="0" xfId="19">
      <alignment vertical="top"/>
      <protection/>
    </xf>
    <xf numFmtId="0" fontId="5" fillId="0" borderId="0" xfId="19" applyAlignment="1">
      <alignment horizontal="right" vertical="top"/>
      <protection/>
    </xf>
    <xf numFmtId="0" fontId="11" fillId="0" borderId="0" xfId="19" applyFont="1" applyBorder="1" applyAlignment="1">
      <alignment horizontal="center" vertical="top"/>
      <protection/>
    </xf>
    <xf numFmtId="0" fontId="11" fillId="0" borderId="0" xfId="19" applyFont="1" applyBorder="1" applyAlignment="1">
      <alignment horizontal="center" vertical="top"/>
      <protection/>
    </xf>
    <xf numFmtId="0" fontId="11" fillId="0" borderId="0" xfId="19" applyFont="1" applyBorder="1" applyAlignment="1">
      <alignment horizontal="center" vertical="top"/>
      <protection/>
    </xf>
    <xf numFmtId="0" fontId="15" fillId="0" borderId="4" xfId="19" applyFont="1" applyBorder="1" applyAlignment="1">
      <alignment horizontal="center" vertical="distributed"/>
      <protection/>
    </xf>
    <xf numFmtId="0" fontId="15" fillId="0" borderId="2" xfId="19" applyFont="1" applyBorder="1" applyAlignment="1">
      <alignment horizontal="center" vertical="distributed"/>
      <protection/>
    </xf>
    <xf numFmtId="0" fontId="23" fillId="0" borderId="5" xfId="19" applyFont="1" applyBorder="1" applyAlignment="1">
      <alignment horizontal="left" vertical="top" wrapText="1"/>
      <protection/>
    </xf>
    <xf numFmtId="0" fontId="22" fillId="0" borderId="5" xfId="19" applyFont="1" applyBorder="1" applyAlignment="1">
      <alignment horizontal="left" vertical="top" wrapText="1"/>
      <protection/>
    </xf>
    <xf numFmtId="0" fontId="15" fillId="0" borderId="4" xfId="19" applyFont="1" applyBorder="1" applyAlignment="1">
      <alignment horizontal="center" vertical="center" wrapText="1"/>
      <protection/>
    </xf>
    <xf numFmtId="0" fontId="15" fillId="0" borderId="2" xfId="19" applyFont="1" applyBorder="1" applyAlignment="1">
      <alignment horizontal="center" vertical="center" wrapText="1"/>
      <protection/>
    </xf>
    <xf numFmtId="0" fontId="6" fillId="0" borderId="1" xfId="20" applyFont="1" applyFill="1" applyBorder="1" applyAlignment="1">
      <alignment horizontal="center" vertical="center"/>
      <protection/>
    </xf>
    <xf numFmtId="0" fontId="16" fillId="0" borderId="1" xfId="20" applyFont="1" applyFill="1" applyBorder="1" applyAlignment="1">
      <alignment horizontal="center" vertical="center"/>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showGridLines="0" tabSelected="1" zoomScale="75" zoomScaleNormal="75" zoomScaleSheetLayoutView="100" workbookViewId="0" topLeftCell="A1">
      <selection activeCell="G25" sqref="G25"/>
    </sheetView>
  </sheetViews>
  <sheetFormatPr defaultColWidth="9.00390625" defaultRowHeight="16.5"/>
  <cols>
    <col min="1" max="1" width="35.875" style="38" customWidth="1"/>
    <col min="2" max="2" width="16.625" style="38" customWidth="1"/>
    <col min="3" max="4" width="15.625" style="38" customWidth="1"/>
    <col min="5" max="5" width="15.875" style="38" customWidth="1"/>
    <col min="6" max="6" width="15.875" style="39" customWidth="1"/>
    <col min="7" max="7" width="15.375" style="38" customWidth="1"/>
    <col min="8" max="16384" width="5.875" style="38" customWidth="1"/>
  </cols>
  <sheetData>
    <row r="1" spans="1:7" s="1" customFormat="1" ht="26.25" customHeight="1">
      <c r="A1" s="40" t="s">
        <v>20</v>
      </c>
      <c r="B1" s="41"/>
      <c r="C1" s="41"/>
      <c r="D1" s="41"/>
      <c r="E1" s="41"/>
      <c r="F1" s="41"/>
      <c r="G1" s="42"/>
    </row>
    <row r="2" spans="3:8" s="1" customFormat="1" ht="15.75" customHeight="1">
      <c r="C2" s="2"/>
      <c r="D2" s="2"/>
      <c r="E2" s="2"/>
      <c r="F2" s="3"/>
      <c r="G2" s="4" t="s">
        <v>0</v>
      </c>
      <c r="H2" s="5"/>
    </row>
    <row r="3" spans="1:8" s="7" customFormat="1" ht="19.5" customHeight="1">
      <c r="A3" s="43" t="s">
        <v>21</v>
      </c>
      <c r="B3" s="47" t="s">
        <v>22</v>
      </c>
      <c r="C3" s="49" t="s">
        <v>23</v>
      </c>
      <c r="D3" s="50"/>
      <c r="E3" s="50"/>
      <c r="F3" s="50"/>
      <c r="G3" s="50"/>
      <c r="H3" s="6"/>
    </row>
    <row r="4" spans="1:8" s="7" customFormat="1" ht="33.75" customHeight="1">
      <c r="A4" s="44"/>
      <c r="B4" s="48"/>
      <c r="C4" s="8" t="s">
        <v>24</v>
      </c>
      <c r="D4" s="8" t="s">
        <v>25</v>
      </c>
      <c r="E4" s="8" t="s">
        <v>26</v>
      </c>
      <c r="F4" s="8" t="s">
        <v>27</v>
      </c>
      <c r="G4" s="8" t="s">
        <v>28</v>
      </c>
      <c r="H4" s="6"/>
    </row>
    <row r="5" spans="1:8" s="12" customFormat="1" ht="21" customHeight="1">
      <c r="A5" s="9" t="s">
        <v>1</v>
      </c>
      <c r="B5" s="10">
        <f>B6+B8+B16+B23+B30+B32</f>
        <v>139663</v>
      </c>
      <c r="C5" s="10">
        <f>C6+C8+C16+C23+C30+C32</f>
        <v>105092</v>
      </c>
      <c r="D5" s="10">
        <f>D6+D8+D16+D23+D30+D32</f>
        <v>176822</v>
      </c>
      <c r="E5" s="10">
        <f aca="true" t="shared" si="0" ref="E5:E33">D5-C5</f>
        <v>71730</v>
      </c>
      <c r="F5" s="10">
        <f aca="true" t="shared" si="1" ref="F5:F33">IF(C5*D5&gt;0,ABS((+E5/ABS(C5)*100)),IF(D5&gt;C5,"轉虧為盈","反盈為虧"))</f>
        <v>68.25448178738628</v>
      </c>
      <c r="G5" s="10">
        <f>D5/B5*100</f>
        <v>126.60618775194577</v>
      </c>
      <c r="H5" s="11"/>
    </row>
    <row r="6" spans="1:8" s="15" customFormat="1" ht="21" customHeight="1">
      <c r="A6" s="13" t="s">
        <v>2</v>
      </c>
      <c r="B6" s="10">
        <f>B7</f>
        <v>97028</v>
      </c>
      <c r="C6" s="10">
        <f>C7</f>
        <v>73796</v>
      </c>
      <c r="D6" s="10">
        <f>D7</f>
        <v>129280</v>
      </c>
      <c r="E6" s="10">
        <f t="shared" si="0"/>
        <v>55484</v>
      </c>
      <c r="F6" s="10">
        <f t="shared" si="1"/>
        <v>75.18564691853217</v>
      </c>
      <c r="G6" s="10">
        <f>D6/B6*100</f>
        <v>133.23988951642824</v>
      </c>
      <c r="H6" s="14"/>
    </row>
    <row r="7" spans="1:8" s="20" customFormat="1" ht="21" customHeight="1">
      <c r="A7" s="16" t="s">
        <v>3</v>
      </c>
      <c r="B7" s="17">
        <v>97028</v>
      </c>
      <c r="C7" s="17">
        <v>73796</v>
      </c>
      <c r="D7" s="17">
        <v>129280</v>
      </c>
      <c r="E7" s="18">
        <f t="shared" si="0"/>
        <v>55484</v>
      </c>
      <c r="F7" s="18">
        <f t="shared" si="1"/>
        <v>75.18564691853217</v>
      </c>
      <c r="G7" s="18">
        <f>D7/B7*100</f>
        <v>133.23988951642824</v>
      </c>
      <c r="H7" s="19"/>
    </row>
    <row r="8" spans="1:8" s="15" customFormat="1" ht="21" customHeight="1">
      <c r="A8" s="13" t="s">
        <v>4</v>
      </c>
      <c r="B8" s="10">
        <f>SUM(B9:B15)</f>
        <v>7645</v>
      </c>
      <c r="C8" s="10">
        <f>SUM(C9:C15)</f>
        <v>5785</v>
      </c>
      <c r="D8" s="10">
        <f>SUM(D9:D15)</f>
        <v>18526</v>
      </c>
      <c r="E8" s="10">
        <f t="shared" si="0"/>
        <v>12741</v>
      </c>
      <c r="F8" s="21">
        <f t="shared" si="1"/>
        <v>220.2420051858254</v>
      </c>
      <c r="G8" s="10">
        <f>D8/B8*100</f>
        <v>242.32831916285153</v>
      </c>
      <c r="H8" s="14"/>
    </row>
    <row r="9" spans="1:8" s="20" customFormat="1" ht="21" customHeight="1">
      <c r="A9" s="16" t="s">
        <v>5</v>
      </c>
      <c r="B9" s="18">
        <v>-1966</v>
      </c>
      <c r="C9" s="17">
        <v>-1676</v>
      </c>
      <c r="D9" s="17">
        <v>1991</v>
      </c>
      <c r="E9" s="18">
        <f t="shared" si="0"/>
        <v>3667</v>
      </c>
      <c r="F9" s="22" t="str">
        <f t="shared" si="1"/>
        <v>轉虧為盈</v>
      </c>
      <c r="G9" s="22" t="s">
        <v>6</v>
      </c>
      <c r="H9" s="19"/>
    </row>
    <row r="10" spans="1:8" s="20" customFormat="1" ht="21" customHeight="1">
      <c r="A10" s="16" t="s">
        <v>7</v>
      </c>
      <c r="B10" s="18">
        <v>243</v>
      </c>
      <c r="C10" s="17">
        <v>173</v>
      </c>
      <c r="D10" s="17">
        <v>445</v>
      </c>
      <c r="E10" s="18">
        <f t="shared" si="0"/>
        <v>272</v>
      </c>
      <c r="F10" s="18">
        <f t="shared" si="1"/>
        <v>157.22543352601156</v>
      </c>
      <c r="G10" s="18">
        <f>D10/B10*100</f>
        <v>183.1275720164609</v>
      </c>
      <c r="H10" s="19"/>
    </row>
    <row r="11" spans="1:8" s="20" customFormat="1" ht="21" customHeight="1">
      <c r="A11" s="16" t="s">
        <v>8</v>
      </c>
      <c r="B11" s="18">
        <v>14942</v>
      </c>
      <c r="C11" s="17">
        <v>11501</v>
      </c>
      <c r="D11" s="17">
        <v>11534</v>
      </c>
      <c r="E11" s="18">
        <f t="shared" si="0"/>
        <v>33</v>
      </c>
      <c r="F11" s="18">
        <f t="shared" si="1"/>
        <v>0.28693157116772455</v>
      </c>
      <c r="G11" s="18">
        <f>D11/B11*100</f>
        <v>77.19180832552537</v>
      </c>
      <c r="H11" s="19"/>
    </row>
    <row r="12" spans="1:8" s="20" customFormat="1" ht="21" customHeight="1">
      <c r="A12" s="16" t="s">
        <v>9</v>
      </c>
      <c r="B12" s="18">
        <v>-6114</v>
      </c>
      <c r="C12" s="17">
        <v>-4220</v>
      </c>
      <c r="D12" s="17">
        <v>3327</v>
      </c>
      <c r="E12" s="18">
        <f t="shared" si="0"/>
        <v>7547</v>
      </c>
      <c r="F12" s="22" t="str">
        <f t="shared" si="1"/>
        <v>轉虧為盈</v>
      </c>
      <c r="G12" s="22" t="s">
        <v>6</v>
      </c>
      <c r="H12" s="19"/>
    </row>
    <row r="13" spans="1:8" s="20" customFormat="1" ht="21" customHeight="1">
      <c r="A13" s="16" t="s">
        <v>10</v>
      </c>
      <c r="B13" s="18">
        <v>106</v>
      </c>
      <c r="C13" s="17">
        <v>-266</v>
      </c>
      <c r="D13" s="17">
        <v>-957</v>
      </c>
      <c r="E13" s="18">
        <f t="shared" si="0"/>
        <v>-691</v>
      </c>
      <c r="F13" s="22">
        <f t="shared" si="1"/>
        <v>259.77443609022555</v>
      </c>
      <c r="G13" s="18">
        <f>D13/B13*100</f>
        <v>-902.8301886792453</v>
      </c>
      <c r="H13" s="19"/>
    </row>
    <row r="14" spans="1:8" s="20" customFormat="1" ht="21" customHeight="1">
      <c r="A14" s="16" t="s">
        <v>11</v>
      </c>
      <c r="B14" s="18">
        <v>841</v>
      </c>
      <c r="C14" s="17">
        <v>631</v>
      </c>
      <c r="D14" s="17">
        <v>1210</v>
      </c>
      <c r="E14" s="18">
        <f t="shared" si="0"/>
        <v>579</v>
      </c>
      <c r="F14" s="18">
        <f t="shared" si="1"/>
        <v>91.75911251980983</v>
      </c>
      <c r="G14" s="18">
        <f>D14/B14*100</f>
        <v>143.87633769322235</v>
      </c>
      <c r="H14" s="19"/>
    </row>
    <row r="15" spans="1:8" s="20" customFormat="1" ht="21" customHeight="1">
      <c r="A15" s="16" t="s">
        <v>12</v>
      </c>
      <c r="B15" s="18">
        <v>-407</v>
      </c>
      <c r="C15" s="17">
        <v>-358</v>
      </c>
      <c r="D15" s="17">
        <v>976</v>
      </c>
      <c r="E15" s="18">
        <f t="shared" si="0"/>
        <v>1334</v>
      </c>
      <c r="F15" s="22" t="str">
        <f t="shared" si="1"/>
        <v>轉虧為盈</v>
      </c>
      <c r="G15" s="22" t="s">
        <v>6</v>
      </c>
      <c r="H15" s="19"/>
    </row>
    <row r="16" spans="1:8" s="15" customFormat="1" ht="21" customHeight="1">
      <c r="A16" s="13" t="s">
        <v>13</v>
      </c>
      <c r="B16" s="10">
        <f>SUM(B17:B22)</f>
        <v>28577</v>
      </c>
      <c r="C16" s="10">
        <f>SUM(C17:C22)</f>
        <v>20689</v>
      </c>
      <c r="D16" s="10">
        <f>SUM(D17:D22)</f>
        <v>22182</v>
      </c>
      <c r="E16" s="10">
        <f t="shared" si="0"/>
        <v>1493</v>
      </c>
      <c r="F16" s="10">
        <f t="shared" si="1"/>
        <v>7.216395185847552</v>
      </c>
      <c r="G16" s="10">
        <f aca="true" t="shared" si="2" ref="G16:G24">D16/B16*100</f>
        <v>77.62186373657137</v>
      </c>
      <c r="H16" s="14"/>
    </row>
    <row r="17" spans="1:8" s="20" customFormat="1" ht="21" customHeight="1">
      <c r="A17" s="16" t="s">
        <v>14</v>
      </c>
      <c r="B17" s="18">
        <v>497</v>
      </c>
      <c r="C17" s="17">
        <v>382</v>
      </c>
      <c r="D17" s="17">
        <v>411</v>
      </c>
      <c r="E17" s="18">
        <f t="shared" si="0"/>
        <v>29</v>
      </c>
      <c r="F17" s="18">
        <f t="shared" si="1"/>
        <v>7.591623036649215</v>
      </c>
      <c r="G17" s="18">
        <f t="shared" si="2"/>
        <v>82.69617706237425</v>
      </c>
      <c r="H17" s="19"/>
    </row>
    <row r="18" spans="1:8" s="20" customFormat="1" ht="21" customHeight="1">
      <c r="A18" s="16" t="s">
        <v>29</v>
      </c>
      <c r="B18" s="18">
        <v>1300</v>
      </c>
      <c r="C18" s="17">
        <v>952</v>
      </c>
      <c r="D18" s="17">
        <v>1230</v>
      </c>
      <c r="E18" s="18">
        <f t="shared" si="0"/>
        <v>278</v>
      </c>
      <c r="F18" s="18">
        <f t="shared" si="1"/>
        <v>29.20168067226891</v>
      </c>
      <c r="G18" s="18">
        <f t="shared" si="2"/>
        <v>94.61538461538461</v>
      </c>
      <c r="H18" s="19"/>
    </row>
    <row r="19" spans="1:8" s="20" customFormat="1" ht="21" customHeight="1">
      <c r="A19" s="16" t="s">
        <v>30</v>
      </c>
      <c r="B19" s="18">
        <v>14770</v>
      </c>
      <c r="C19" s="17">
        <v>10223</v>
      </c>
      <c r="D19" s="17">
        <v>10794</v>
      </c>
      <c r="E19" s="18">
        <f t="shared" si="0"/>
        <v>571</v>
      </c>
      <c r="F19" s="18">
        <f t="shared" si="1"/>
        <v>5.585444585738042</v>
      </c>
      <c r="G19" s="18">
        <f t="shared" si="2"/>
        <v>73.08056872037915</v>
      </c>
      <c r="H19" s="19"/>
    </row>
    <row r="20" spans="1:8" s="20" customFormat="1" ht="21" customHeight="1">
      <c r="A20" s="16" t="s">
        <v>31</v>
      </c>
      <c r="B20" s="18">
        <v>4454</v>
      </c>
      <c r="C20" s="17">
        <v>3341</v>
      </c>
      <c r="D20" s="17">
        <v>3686</v>
      </c>
      <c r="E20" s="18">
        <f t="shared" si="0"/>
        <v>345</v>
      </c>
      <c r="F20" s="18">
        <f t="shared" si="1"/>
        <v>10.32624962586052</v>
      </c>
      <c r="G20" s="18">
        <f t="shared" si="2"/>
        <v>82.75707229456668</v>
      </c>
      <c r="H20" s="19"/>
    </row>
    <row r="21" spans="1:8" s="20" customFormat="1" ht="21" customHeight="1">
      <c r="A21" s="16" t="s">
        <v>32</v>
      </c>
      <c r="B21" s="18">
        <v>116</v>
      </c>
      <c r="C21" s="17">
        <v>87</v>
      </c>
      <c r="D21" s="17">
        <v>127</v>
      </c>
      <c r="E21" s="18">
        <f t="shared" si="0"/>
        <v>40</v>
      </c>
      <c r="F21" s="18">
        <f t="shared" si="1"/>
        <v>45.97701149425287</v>
      </c>
      <c r="G21" s="18">
        <f t="shared" si="2"/>
        <v>109.48275862068965</v>
      </c>
      <c r="H21" s="19"/>
    </row>
    <row r="22" spans="1:8" s="20" customFormat="1" ht="21" customHeight="1">
      <c r="A22" s="16" t="s">
        <v>33</v>
      </c>
      <c r="B22" s="18">
        <v>7440</v>
      </c>
      <c r="C22" s="17">
        <v>5704</v>
      </c>
      <c r="D22" s="17">
        <v>5934</v>
      </c>
      <c r="E22" s="18">
        <f t="shared" si="0"/>
        <v>230</v>
      </c>
      <c r="F22" s="18">
        <f t="shared" si="1"/>
        <v>4.032258064516129</v>
      </c>
      <c r="G22" s="18">
        <f t="shared" si="2"/>
        <v>79.75806451612904</v>
      </c>
      <c r="H22" s="19"/>
    </row>
    <row r="23" spans="1:8" s="15" customFormat="1" ht="19.5" customHeight="1">
      <c r="A23" s="13" t="s">
        <v>15</v>
      </c>
      <c r="B23" s="10">
        <f>SUM(B24:B29)</f>
        <v>6180</v>
      </c>
      <c r="C23" s="10">
        <f>SUM(C24:C29)</f>
        <v>4958</v>
      </c>
      <c r="D23" s="10">
        <f>SUM(D24:D29)</f>
        <v>7595</v>
      </c>
      <c r="E23" s="10">
        <f t="shared" si="0"/>
        <v>2637</v>
      </c>
      <c r="F23" s="10">
        <f t="shared" si="1"/>
        <v>53.18676885841065</v>
      </c>
      <c r="G23" s="10">
        <f t="shared" si="2"/>
        <v>122.89644012944984</v>
      </c>
      <c r="H23" s="14"/>
    </row>
    <row r="24" spans="1:8" s="20" customFormat="1" ht="19.5" customHeight="1">
      <c r="A24" s="16" t="s">
        <v>34</v>
      </c>
      <c r="B24" s="18">
        <v>11272</v>
      </c>
      <c r="C24" s="17">
        <v>8768</v>
      </c>
      <c r="D24" s="17">
        <v>9055</v>
      </c>
      <c r="E24" s="18">
        <f t="shared" si="0"/>
        <v>287</v>
      </c>
      <c r="F24" s="22">
        <f t="shared" si="1"/>
        <v>3.2732664233576645</v>
      </c>
      <c r="G24" s="18">
        <f t="shared" si="2"/>
        <v>80.33179559971612</v>
      </c>
      <c r="H24" s="19"/>
    </row>
    <row r="25" spans="1:8" s="20" customFormat="1" ht="19.5" customHeight="1">
      <c r="A25" s="16" t="s">
        <v>35</v>
      </c>
      <c r="B25" s="18">
        <v>-9700</v>
      </c>
      <c r="C25" s="17">
        <v>-7324</v>
      </c>
      <c r="D25" s="17">
        <v>-6001</v>
      </c>
      <c r="E25" s="18">
        <f t="shared" si="0"/>
        <v>1323</v>
      </c>
      <c r="F25" s="18">
        <f t="shared" si="1"/>
        <v>18.06389950846532</v>
      </c>
      <c r="G25" s="22" t="s">
        <v>6</v>
      </c>
      <c r="H25" s="19"/>
    </row>
    <row r="26" spans="1:8" s="20" customFormat="1" ht="19.5" customHeight="1">
      <c r="A26" s="16" t="s">
        <v>36</v>
      </c>
      <c r="B26" s="18">
        <v>488</v>
      </c>
      <c r="C26" s="17">
        <v>361</v>
      </c>
      <c r="D26" s="17">
        <v>447</v>
      </c>
      <c r="E26" s="18">
        <f t="shared" si="0"/>
        <v>86</v>
      </c>
      <c r="F26" s="18">
        <f t="shared" si="1"/>
        <v>23.822714681440445</v>
      </c>
      <c r="G26" s="18">
        <f aca="true" t="shared" si="3" ref="G26:G33">D26/B26*100</f>
        <v>91.59836065573771</v>
      </c>
      <c r="H26" s="19"/>
    </row>
    <row r="27" spans="1:8" s="20" customFormat="1" ht="19.5" customHeight="1">
      <c r="A27" s="16" t="s">
        <v>37</v>
      </c>
      <c r="B27" s="18">
        <v>1118</v>
      </c>
      <c r="C27" s="17">
        <v>852</v>
      </c>
      <c r="D27" s="17">
        <v>1306</v>
      </c>
      <c r="E27" s="18">
        <f t="shared" si="0"/>
        <v>454</v>
      </c>
      <c r="F27" s="18">
        <f t="shared" si="1"/>
        <v>53.286384976525824</v>
      </c>
      <c r="G27" s="18">
        <f t="shared" si="3"/>
        <v>116.81574239713774</v>
      </c>
      <c r="H27" s="19"/>
    </row>
    <row r="28" spans="1:8" s="20" customFormat="1" ht="19.5" customHeight="1">
      <c r="A28" s="16" t="s">
        <v>38</v>
      </c>
      <c r="B28" s="18">
        <v>2970</v>
      </c>
      <c r="C28" s="17">
        <v>2270</v>
      </c>
      <c r="D28" s="17">
        <v>2719</v>
      </c>
      <c r="E28" s="18">
        <f t="shared" si="0"/>
        <v>449</v>
      </c>
      <c r="F28" s="18">
        <f t="shared" si="1"/>
        <v>19.779735682819382</v>
      </c>
      <c r="G28" s="18">
        <f t="shared" si="3"/>
        <v>91.54882154882155</v>
      </c>
      <c r="H28" s="19"/>
    </row>
    <row r="29" spans="1:8" s="20" customFormat="1" ht="19.5" customHeight="1">
      <c r="A29" s="16" t="s">
        <v>39</v>
      </c>
      <c r="B29" s="18">
        <v>32</v>
      </c>
      <c r="C29" s="23">
        <v>31</v>
      </c>
      <c r="D29" s="17">
        <v>69</v>
      </c>
      <c r="E29" s="18">
        <f t="shared" si="0"/>
        <v>38</v>
      </c>
      <c r="F29" s="18">
        <f t="shared" si="1"/>
        <v>122.58064516129032</v>
      </c>
      <c r="G29" s="18">
        <f t="shared" si="3"/>
        <v>215.625</v>
      </c>
      <c r="H29" s="19"/>
    </row>
    <row r="30" spans="1:8" s="15" customFormat="1" ht="19.5" customHeight="1">
      <c r="A30" s="13" t="s">
        <v>16</v>
      </c>
      <c r="B30" s="10">
        <f>B31</f>
        <v>232</v>
      </c>
      <c r="C30" s="10">
        <f>C31</f>
        <v>-135</v>
      </c>
      <c r="D30" s="10">
        <f>D31</f>
        <v>-818</v>
      </c>
      <c r="E30" s="10">
        <f t="shared" si="0"/>
        <v>-683</v>
      </c>
      <c r="F30" s="10">
        <f t="shared" si="1"/>
        <v>505.9259259259259</v>
      </c>
      <c r="G30" s="10">
        <f t="shared" si="3"/>
        <v>-352.58620689655174</v>
      </c>
      <c r="H30" s="14"/>
    </row>
    <row r="31" spans="1:8" s="20" customFormat="1" ht="19.5" customHeight="1">
      <c r="A31" s="16" t="s">
        <v>40</v>
      </c>
      <c r="B31" s="18">
        <v>232</v>
      </c>
      <c r="C31" s="17">
        <v>-135</v>
      </c>
      <c r="D31" s="17">
        <v>-818</v>
      </c>
      <c r="E31" s="18">
        <f t="shared" si="0"/>
        <v>-683</v>
      </c>
      <c r="F31" s="18">
        <f t="shared" si="1"/>
        <v>505.9259259259259</v>
      </c>
      <c r="G31" s="18">
        <f t="shared" si="3"/>
        <v>-352.58620689655174</v>
      </c>
      <c r="H31" s="19"/>
    </row>
    <row r="32" spans="1:8" s="15" customFormat="1" ht="19.5" customHeight="1">
      <c r="A32" s="13" t="s">
        <v>17</v>
      </c>
      <c r="B32" s="10">
        <f>B33</f>
        <v>1</v>
      </c>
      <c r="C32" s="10">
        <f>C33</f>
        <v>-1</v>
      </c>
      <c r="D32" s="10">
        <f>D33</f>
        <v>57</v>
      </c>
      <c r="E32" s="10">
        <f t="shared" si="0"/>
        <v>58</v>
      </c>
      <c r="F32" s="21" t="str">
        <f t="shared" si="1"/>
        <v>轉虧為盈</v>
      </c>
      <c r="G32" s="10">
        <f t="shared" si="3"/>
        <v>5700</v>
      </c>
      <c r="H32" s="14"/>
    </row>
    <row r="33" spans="1:8" s="20" customFormat="1" ht="19.5" customHeight="1">
      <c r="A33" s="16" t="s">
        <v>41</v>
      </c>
      <c r="B33" s="18">
        <v>1</v>
      </c>
      <c r="C33" s="17">
        <v>-1</v>
      </c>
      <c r="D33" s="17">
        <v>57</v>
      </c>
      <c r="E33" s="18">
        <f t="shared" si="0"/>
        <v>58</v>
      </c>
      <c r="F33" s="22" t="str">
        <f t="shared" si="1"/>
        <v>轉虧為盈</v>
      </c>
      <c r="G33" s="18">
        <f t="shared" si="3"/>
        <v>5700</v>
      </c>
      <c r="H33" s="24"/>
    </row>
    <row r="34" spans="1:8" s="20" customFormat="1" ht="19.5" customHeight="1">
      <c r="A34" s="16"/>
      <c r="B34" s="18"/>
      <c r="C34" s="17"/>
      <c r="D34" s="17"/>
      <c r="E34" s="18"/>
      <c r="F34" s="22"/>
      <c r="G34" s="18"/>
      <c r="H34" s="25"/>
    </row>
    <row r="35" spans="1:9" s="31" customFormat="1" ht="19.5" customHeight="1">
      <c r="A35" s="26" t="s">
        <v>18</v>
      </c>
      <c r="B35" s="27">
        <f>SUM(B36:B37)</f>
        <v>916</v>
      </c>
      <c r="C35" s="27">
        <f>SUM(C36:C37)</f>
        <v>665</v>
      </c>
      <c r="D35" s="27">
        <f>SUM(D36:D37)</f>
        <v>654</v>
      </c>
      <c r="E35" s="27">
        <f>D35-C35</f>
        <v>-11</v>
      </c>
      <c r="F35" s="28">
        <f>IF(C35*D35&gt;0,ABS((+E35/ABS(C35)*100)),IF(D35&gt;C35,"轉虧為盈","反盈為虧"))</f>
        <v>1.6541353383458646</v>
      </c>
      <c r="G35" s="27">
        <f>D35/B35*100</f>
        <v>71.39737991266377</v>
      </c>
      <c r="H35" s="29"/>
      <c r="I35" s="30"/>
    </row>
    <row r="36" spans="1:9" s="31" customFormat="1" ht="19.5" customHeight="1">
      <c r="A36" s="32" t="s">
        <v>42</v>
      </c>
      <c r="B36" s="17">
        <v>184</v>
      </c>
      <c r="C36" s="17">
        <v>138</v>
      </c>
      <c r="D36" s="17">
        <v>152</v>
      </c>
      <c r="E36" s="17">
        <f>D36-C36</f>
        <v>14</v>
      </c>
      <c r="F36" s="33">
        <f>IF(C36*D36&gt;0,ABS((+E36/ABS(C36)*100)),IF(D36&gt;C36,"轉虧為盈","反盈為虧"))</f>
        <v>10.144927536231885</v>
      </c>
      <c r="G36" s="17">
        <f>D36/B36*100</f>
        <v>82.6086956521739</v>
      </c>
      <c r="H36" s="34"/>
      <c r="I36" s="30"/>
    </row>
    <row r="37" spans="1:9" s="31" customFormat="1" ht="19.5" customHeight="1">
      <c r="A37" s="32" t="s">
        <v>43</v>
      </c>
      <c r="B37" s="17">
        <v>732</v>
      </c>
      <c r="C37" s="17">
        <v>527</v>
      </c>
      <c r="D37" s="17">
        <v>502</v>
      </c>
      <c r="E37" s="17">
        <f>D37-C37</f>
        <v>-25</v>
      </c>
      <c r="F37" s="33">
        <f>IF(C37*D37&gt;0,ABS((+E37/ABS(C37)*100)),IF(D37&gt;C37,"轉虧為盈","反盈為虧"))</f>
        <v>4.743833017077799</v>
      </c>
      <c r="G37" s="17">
        <f>D37/B37*100</f>
        <v>68.5792349726776</v>
      </c>
      <c r="H37" s="29"/>
      <c r="I37" s="30"/>
    </row>
    <row r="38" spans="1:8" s="36" customFormat="1" ht="19.5" customHeight="1">
      <c r="A38" s="13" t="s">
        <v>19</v>
      </c>
      <c r="B38" s="10">
        <f>SUM(B6+B8+B16+B23+B30+B32+B35)</f>
        <v>140579</v>
      </c>
      <c r="C38" s="10">
        <f>SUM(C6+C8+C16+C23+C30+C32+C35)</f>
        <v>105757</v>
      </c>
      <c r="D38" s="10">
        <f>SUM(D6+D8+D16+D23+D30+D32+D35)</f>
        <v>177476</v>
      </c>
      <c r="E38" s="10">
        <f>D38-C38</f>
        <v>71719</v>
      </c>
      <c r="F38" s="10">
        <f>IF(C38*D38&gt;0,ABS((+E38/ABS(C38)*100)),IF(D38&gt;C38,"轉虧為盈","反盈為虧"))</f>
        <v>67.81489641347618</v>
      </c>
      <c r="G38" s="10">
        <f>D38/B38*100</f>
        <v>126.24645217279964</v>
      </c>
      <c r="H38" s="35"/>
    </row>
    <row r="39" spans="1:7" s="25" customFormat="1" ht="62.25" customHeight="1">
      <c r="A39" s="45" t="s">
        <v>44</v>
      </c>
      <c r="B39" s="46"/>
      <c r="C39" s="46"/>
      <c r="D39" s="46"/>
      <c r="E39" s="46"/>
      <c r="F39" s="46"/>
      <c r="G39" s="46"/>
    </row>
    <row r="40" ht="15">
      <c r="A40" s="37"/>
    </row>
  </sheetData>
  <mergeCells count="5">
    <mergeCell ref="A1:G1"/>
    <mergeCell ref="A3:A4"/>
    <mergeCell ref="A39:G39"/>
    <mergeCell ref="B3:B4"/>
    <mergeCell ref="C3:G3"/>
  </mergeCells>
  <printOptions horizontalCentered="1"/>
  <pageMargins left="0.1968503937007874" right="0.1968503937007874" top="0.7874015748031497" bottom="0.5118110236220472" header="0.7086614173228347" footer="0.2755905511811024"/>
  <pageSetup horizontalDpi="600" verticalDpi="600" orientation="landscape" paperSize="9" scale="99" r:id="rId1"/>
  <headerFooter alignWithMargins="0">
    <oddHeader>&amp;L&amp;"標楷體,標準"&amp;17附表&amp;"Times New Roman,標準"4</oddHeader>
    <oddFooter>&amp;C&amp;"Times New Roman,標準"&amp;13&amp;P+11</oddFooter>
  </headerFooter>
  <rowBreaks count="1" manualBreakCount="1">
    <brk id="2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表四</dc:title>
  <dc:subject>表四</dc:subject>
  <dc:creator>行政院主計處</dc:creator>
  <cp:keywords/>
  <dc:description> </dc:description>
  <cp:lastModifiedBy>Administrator</cp:lastModifiedBy>
  <dcterms:created xsi:type="dcterms:W3CDTF">2005-12-12T07:27:18Z</dcterms:created>
  <dcterms:modified xsi:type="dcterms:W3CDTF">2008-11-14T05:45:53Z</dcterms:modified>
  <cp:category>I14</cp:category>
  <cp:version/>
  <cp:contentType/>
  <cp:contentStatus/>
</cp:coreProperties>
</file>