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activeTab="0"/>
  </bookViews>
  <sheets>
    <sheet name="用途別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<sst xmlns="http://schemas.openxmlformats.org/spreadsheetml/2006/main" count="44" uniqueCount="38">
  <si>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410100</t>
  </si>
  <si>
    <t>410200</t>
  </si>
  <si>
    <t>410500</t>
  </si>
  <si>
    <t>節</t>
  </si>
  <si>
    <t>科目</t>
  </si>
  <si>
    <t>經常支出</t>
  </si>
  <si>
    <t>總計</t>
  </si>
  <si>
    <t>款</t>
  </si>
  <si>
    <t>項</t>
  </si>
  <si>
    <t>目</t>
  </si>
  <si>
    <t>名稱</t>
  </si>
  <si>
    <t>人事費</t>
  </si>
  <si>
    <t>業務費</t>
  </si>
  <si>
    <t>小計</t>
  </si>
  <si>
    <t>維護費</t>
  </si>
  <si>
    <t>旅運費</t>
  </si>
  <si>
    <t>設備及投資</t>
  </si>
  <si>
    <t>補助及捐助</t>
  </si>
  <si>
    <t>國防部所屬</t>
  </si>
  <si>
    <t>資本支出</t>
  </si>
  <si>
    <t>獎助及損失</t>
  </si>
  <si>
    <t>國防部主管</t>
  </si>
  <si>
    <t xml:space="preserve"> </t>
  </si>
  <si>
    <t xml:space="preserve"> </t>
  </si>
  <si>
    <t>輔助原眷戶購宅</t>
  </si>
  <si>
    <t>國軍老舊眷村改建基金</t>
  </si>
  <si>
    <t>國軍不適用營地週轉金</t>
  </si>
  <si>
    <t>土地處理作業費</t>
  </si>
  <si>
    <t>國軍老舊眷村土地處理作業費</t>
  </si>
  <si>
    <t>國軍不適用營地處理作業費</t>
  </si>
  <si>
    <r>
      <t xml:space="preserve">          </t>
    </r>
    <r>
      <rPr>
        <sz val="12"/>
        <rFont val="新細明體"/>
        <family val="1"/>
      </rPr>
      <t>中華民國86年6月</t>
    </r>
  </si>
  <si>
    <t xml:space="preserve">中  央 </t>
  </si>
  <si>
    <t xml:space="preserve"> 政  府</t>
  </si>
  <si>
    <t>改建特別決算</t>
  </si>
  <si>
    <t>決算分析表</t>
  </si>
  <si>
    <r>
      <t>18</t>
    </r>
    <r>
      <rPr>
        <sz val="12"/>
        <rFont val="細明體"/>
        <family val="3"/>
      </rPr>
      <t>日至</t>
    </r>
    <r>
      <rPr>
        <sz val="12"/>
        <rFont val="Times New Roman"/>
        <family val="1"/>
      </rP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30</t>
    </r>
    <r>
      <rPr>
        <sz val="12"/>
        <rFont val="細明體"/>
        <family val="3"/>
      </rPr>
      <t>日</t>
    </r>
  </si>
  <si>
    <r>
      <t xml:space="preserve">         </t>
    </r>
    <r>
      <rPr>
        <b/>
        <u val="single"/>
        <sz val="18"/>
        <rFont val="新細明體"/>
        <family val="1"/>
      </rPr>
      <t>歲出用途別</t>
    </r>
  </si>
  <si>
    <r>
      <t xml:space="preserve">         </t>
    </r>
    <r>
      <rPr>
        <b/>
        <u val="single"/>
        <sz val="18"/>
        <rFont val="新細明體"/>
        <family val="1"/>
      </rPr>
      <t>國軍老舊眷村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</si>
</sst>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#,##0\ "/>
    <numFmt numFmtId="179" formatCode="#,###\ "/>
    <numFmt numFmtId="180" formatCode="0.00_ "/>
    <numFmt numFmtId="181" formatCode="#,###"/>
    <numFmt numFmtId="182" formatCode="#,##0.00_);[Red]\(#,##0.00\)"/>
  </numFmts>
  <fonts count="19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7"/>
      <name val="新細明體"/>
      <family val="1"/>
    </font>
    <font>
      <b/>
      <sz val="7"/>
      <name val="新細明體"/>
      <family val="1"/>
    </font>
    <font>
      <b/>
      <u val="single"/>
      <sz val="18"/>
      <name val="新細明體"/>
      <family val="1"/>
    </font>
    <font>
      <sz val="11"/>
      <name val="新細明體"/>
      <family val="1"/>
    </font>
    <font>
      <b/>
      <sz val="14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9"/>
      <name val="Times New Roman"/>
      <family val="1"/>
    </font>
    <font>
      <b/>
      <sz val="18"/>
      <name val="新細明體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9" fillId="0" borderId="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 wrapText="1"/>
    </xf>
    <xf numFmtId="182" fontId="16" fillId="0" borderId="3" xfId="0" applyNumberFormat="1" applyFont="1" applyBorder="1" applyAlignment="1">
      <alignment horizontal="right" vertical="center" wrapText="1"/>
    </xf>
    <xf numFmtId="182" fontId="16" fillId="0" borderId="1" xfId="0" applyNumberFormat="1" applyFont="1" applyBorder="1" applyAlignment="1">
      <alignment horizontal="right" vertical="center" wrapText="1"/>
    </xf>
    <xf numFmtId="182" fontId="7" fillId="0" borderId="1" xfId="0" applyNumberFormat="1" applyFont="1" applyBorder="1" applyAlignment="1">
      <alignment horizontal="right" vertical="center" wrapText="1"/>
    </xf>
    <xf numFmtId="182" fontId="7" fillId="0" borderId="1" xfId="0" applyNumberFormat="1" applyFont="1" applyBorder="1" applyAlignment="1">
      <alignment vertical="center" wrapText="1"/>
    </xf>
    <xf numFmtId="182" fontId="7" fillId="0" borderId="1" xfId="0" applyNumberFormat="1" applyFont="1" applyBorder="1" applyAlignment="1">
      <alignment/>
    </xf>
    <xf numFmtId="182" fontId="7" fillId="0" borderId="1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/>
    </xf>
    <xf numFmtId="182" fontId="7" fillId="0" borderId="2" xfId="0" applyNumberFormat="1" applyFont="1" applyBorder="1" applyAlignment="1">
      <alignment/>
    </xf>
    <xf numFmtId="0" fontId="15" fillId="0" borderId="5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43" fontId="7" fillId="0" borderId="1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18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3</xdr:row>
      <xdr:rowOff>66675</xdr:rowOff>
    </xdr:from>
    <xdr:to>
      <xdr:col>18</xdr:col>
      <xdr:colOff>323850</xdr:colOff>
      <xdr:row>3</xdr:row>
      <xdr:rowOff>276225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2411075" y="1152525"/>
          <a:ext cx="21050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Zeros="0" tabSelected="1" zoomScale="75" zoomScaleNormal="75" workbookViewId="0" topLeftCell="A1">
      <selection activeCell="S3" sqref="S3"/>
    </sheetView>
  </sheetViews>
  <sheetFormatPr defaultColWidth="9.00390625" defaultRowHeight="16.5"/>
  <cols>
    <col min="1" max="4" width="3.00390625" style="1" bestFit="1" customWidth="1"/>
    <col min="5" max="5" width="0" style="1" hidden="1" customWidth="1"/>
    <col min="6" max="6" width="22.125" style="1" customWidth="1"/>
    <col min="7" max="7" width="11.25390625" style="1" customWidth="1"/>
    <col min="8" max="8" width="13.00390625" style="1" customWidth="1"/>
    <col min="9" max="9" width="12.00390625" style="1" customWidth="1"/>
    <col min="10" max="10" width="10.75390625" style="1" customWidth="1"/>
    <col min="11" max="11" width="11.75390625" style="1" customWidth="1"/>
    <col min="12" max="12" width="13.00390625" style="1" customWidth="1"/>
    <col min="13" max="13" width="12.75390625" style="1" customWidth="1"/>
    <col min="14" max="14" width="15.00390625" style="1" customWidth="1"/>
    <col min="15" max="16" width="14.50390625" style="1" customWidth="1"/>
    <col min="17" max="17" width="14.625" style="1" customWidth="1"/>
    <col min="18" max="16384" width="9.00390625" style="1" customWidth="1"/>
  </cols>
  <sheetData>
    <row r="1" spans="1:17" s="36" customFormat="1" ht="28.5" customHeight="1">
      <c r="A1" s="48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6" t="s">
        <v>32</v>
      </c>
      <c r="M1" s="46"/>
      <c r="N1" s="46"/>
      <c r="O1" s="46"/>
      <c r="P1" s="46"/>
      <c r="Q1" s="46"/>
    </row>
    <row r="2" spans="1:17" s="37" customFormat="1" ht="28.5" customHeight="1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6" t="s">
        <v>33</v>
      </c>
      <c r="M2" s="46"/>
      <c r="N2" s="46"/>
      <c r="O2" s="46"/>
      <c r="P2" s="46"/>
      <c r="Q2" s="46"/>
    </row>
    <row r="3" spans="1:17" s="37" customFormat="1" ht="28.5" customHeight="1">
      <c r="A3" s="49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6" t="s">
        <v>34</v>
      </c>
      <c r="M3" s="46"/>
      <c r="N3" s="46"/>
      <c r="O3" s="46"/>
      <c r="P3" s="46"/>
      <c r="Q3" s="46"/>
    </row>
    <row r="4" spans="1:17" s="35" customFormat="1" ht="24.75" customHeight="1">
      <c r="A4" s="44" t="s">
        <v>30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7" t="s">
        <v>35</v>
      </c>
      <c r="M4" s="47"/>
      <c r="N4" s="47"/>
      <c r="O4" s="47"/>
      <c r="P4" s="47"/>
      <c r="Q4" s="47"/>
    </row>
    <row r="5" spans="1:17" s="18" customFormat="1" ht="19.5" customHeight="1">
      <c r="A5" s="41" t="s">
        <v>4</v>
      </c>
      <c r="B5" s="42"/>
      <c r="C5" s="42"/>
      <c r="D5" s="42"/>
      <c r="E5" s="42"/>
      <c r="F5" s="43"/>
      <c r="G5" s="41" t="s">
        <v>5</v>
      </c>
      <c r="H5" s="42"/>
      <c r="I5" s="42"/>
      <c r="J5" s="42"/>
      <c r="K5" s="42"/>
      <c r="L5" s="42"/>
      <c r="M5" s="43"/>
      <c r="N5" s="42" t="s">
        <v>19</v>
      </c>
      <c r="O5" s="42"/>
      <c r="P5" s="43"/>
      <c r="Q5" s="39" t="s">
        <v>6</v>
      </c>
    </row>
    <row r="6" spans="1:17" s="18" customFormat="1" ht="30" customHeight="1">
      <c r="A6" s="24" t="s">
        <v>7</v>
      </c>
      <c r="B6" s="24" t="s">
        <v>8</v>
      </c>
      <c r="C6" s="24" t="s">
        <v>9</v>
      </c>
      <c r="D6" s="24" t="s">
        <v>3</v>
      </c>
      <c r="E6" s="24"/>
      <c r="F6" s="24" t="s">
        <v>10</v>
      </c>
      <c r="G6" s="24" t="s">
        <v>11</v>
      </c>
      <c r="H6" s="24" t="s">
        <v>12</v>
      </c>
      <c r="I6" s="24" t="s">
        <v>14</v>
      </c>
      <c r="J6" s="24" t="s">
        <v>15</v>
      </c>
      <c r="K6" s="24" t="s">
        <v>17</v>
      </c>
      <c r="L6" s="25" t="s">
        <v>20</v>
      </c>
      <c r="M6" s="24" t="s">
        <v>13</v>
      </c>
      <c r="N6" s="24" t="s">
        <v>16</v>
      </c>
      <c r="O6" s="24" t="s">
        <v>17</v>
      </c>
      <c r="P6" s="24" t="s">
        <v>13</v>
      </c>
      <c r="Q6" s="40"/>
    </row>
    <row r="7" spans="1:17" s="15" customFormat="1" ht="25.5" customHeight="1">
      <c r="A7" s="21">
        <v>1</v>
      </c>
      <c r="B7" s="21"/>
      <c r="C7" s="21"/>
      <c r="D7" s="21"/>
      <c r="E7" s="14"/>
      <c r="F7" s="20" t="s">
        <v>21</v>
      </c>
      <c r="G7" s="26">
        <f>G8</f>
        <v>19208500</v>
      </c>
      <c r="H7" s="26">
        <f aca="true" t="shared" si="0" ref="H7:O7">H8</f>
        <v>1372645500</v>
      </c>
      <c r="I7" s="26">
        <f t="shared" si="0"/>
        <v>804014000</v>
      </c>
      <c r="J7" s="26">
        <f t="shared" si="0"/>
        <v>23713000</v>
      </c>
      <c r="K7" s="26">
        <f t="shared" si="0"/>
        <v>106357000</v>
      </c>
      <c r="L7" s="26">
        <f t="shared" si="0"/>
        <v>21160000</v>
      </c>
      <c r="M7" s="26">
        <f t="shared" si="0"/>
        <v>2347098000</v>
      </c>
      <c r="N7" s="26">
        <f t="shared" si="0"/>
        <v>324491396000</v>
      </c>
      <c r="O7" s="26">
        <f t="shared" si="0"/>
        <v>189780579000</v>
      </c>
      <c r="P7" s="26">
        <f>P8</f>
        <v>514271975000</v>
      </c>
      <c r="Q7" s="27">
        <f>Q8</f>
        <v>516619073000</v>
      </c>
    </row>
    <row r="8" spans="1:17" s="15" customFormat="1" ht="25.5" customHeight="1">
      <c r="A8" s="22"/>
      <c r="B8" s="22">
        <v>1</v>
      </c>
      <c r="C8" s="22"/>
      <c r="D8" s="22"/>
      <c r="E8" s="16"/>
      <c r="F8" s="19" t="s">
        <v>18</v>
      </c>
      <c r="G8" s="27">
        <f aca="true" t="shared" si="1" ref="G8:Q8">SUM(G9:G12)</f>
        <v>19208500</v>
      </c>
      <c r="H8" s="27">
        <f t="shared" si="1"/>
        <v>1372645500</v>
      </c>
      <c r="I8" s="27">
        <f t="shared" si="1"/>
        <v>804014000</v>
      </c>
      <c r="J8" s="27">
        <f t="shared" si="1"/>
        <v>23713000</v>
      </c>
      <c r="K8" s="27">
        <f>SUM(K9:K12)</f>
        <v>106357000</v>
      </c>
      <c r="L8" s="27">
        <f t="shared" si="1"/>
        <v>21160000</v>
      </c>
      <c r="M8" s="27">
        <f t="shared" si="1"/>
        <v>2347098000</v>
      </c>
      <c r="N8" s="27">
        <f t="shared" si="1"/>
        <v>324491396000</v>
      </c>
      <c r="O8" s="27">
        <f t="shared" si="1"/>
        <v>189780579000</v>
      </c>
      <c r="P8" s="27">
        <f t="shared" si="1"/>
        <v>514271975000</v>
      </c>
      <c r="Q8" s="27">
        <f t="shared" si="1"/>
        <v>516619073000</v>
      </c>
    </row>
    <row r="9" spans="1:17" s="15" customFormat="1" ht="24" customHeight="1">
      <c r="A9" s="23"/>
      <c r="B9" s="23"/>
      <c r="C9" s="23">
        <v>1</v>
      </c>
      <c r="D9" s="23"/>
      <c r="E9" s="17"/>
      <c r="F9" s="34" t="s">
        <v>24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f aca="true" t="shared" si="2" ref="M9:M14">SUM(G9:L9)</f>
        <v>0</v>
      </c>
      <c r="N9" s="28">
        <v>0</v>
      </c>
      <c r="O9" s="28">
        <v>189780579000</v>
      </c>
      <c r="P9" s="28">
        <f aca="true" t="shared" si="3" ref="P9:P14">SUM(N9:O9)</f>
        <v>189780579000</v>
      </c>
      <c r="Q9" s="29">
        <f aca="true" t="shared" si="4" ref="Q9:Q14">SUM(M9+P9)</f>
        <v>189780579000</v>
      </c>
    </row>
    <row r="10" spans="1:17" s="15" customFormat="1" ht="35.25" customHeight="1">
      <c r="A10" s="23"/>
      <c r="B10" s="23"/>
      <c r="C10" s="23">
        <v>2</v>
      </c>
      <c r="D10" s="23" t="s">
        <v>22</v>
      </c>
      <c r="E10" s="17" t="s">
        <v>0</v>
      </c>
      <c r="F10" s="34" t="s">
        <v>25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f t="shared" si="2"/>
        <v>0</v>
      </c>
      <c r="N10" s="28">
        <f>21161830969+209442758031</f>
        <v>230604589000</v>
      </c>
      <c r="O10" s="38">
        <v>0</v>
      </c>
      <c r="P10" s="28">
        <f t="shared" si="3"/>
        <v>230604589000</v>
      </c>
      <c r="Q10" s="29">
        <f t="shared" si="4"/>
        <v>230604589000</v>
      </c>
    </row>
    <row r="11" spans="1:17" s="15" customFormat="1" ht="37.5" customHeight="1">
      <c r="A11" s="23"/>
      <c r="B11" s="23"/>
      <c r="C11" s="23">
        <v>3</v>
      </c>
      <c r="D11" s="23" t="s">
        <v>22</v>
      </c>
      <c r="E11" s="17" t="s">
        <v>1</v>
      </c>
      <c r="F11" s="34" t="s">
        <v>26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f t="shared" si="2"/>
        <v>0</v>
      </c>
      <c r="N11" s="28">
        <f>55916646154+37970160846</f>
        <v>93886807000</v>
      </c>
      <c r="O11" s="38">
        <v>0</v>
      </c>
      <c r="P11" s="28">
        <f t="shared" si="3"/>
        <v>93886807000</v>
      </c>
      <c r="Q11" s="29">
        <f t="shared" si="4"/>
        <v>93886807000</v>
      </c>
    </row>
    <row r="12" spans="1:17" s="15" customFormat="1" ht="24" customHeight="1">
      <c r="A12" s="23"/>
      <c r="B12" s="23"/>
      <c r="C12" s="23">
        <v>4</v>
      </c>
      <c r="D12" s="23" t="s">
        <v>22</v>
      </c>
      <c r="E12" s="17" t="s">
        <v>2</v>
      </c>
      <c r="F12" s="34" t="s">
        <v>27</v>
      </c>
      <c r="G12" s="28">
        <f aca="true" t="shared" si="5" ref="G12:L12">SUM(G13:G14)</f>
        <v>19208500</v>
      </c>
      <c r="H12" s="28">
        <f t="shared" si="5"/>
        <v>1372645500</v>
      </c>
      <c r="I12" s="28">
        <f t="shared" si="5"/>
        <v>804014000</v>
      </c>
      <c r="J12" s="28">
        <f t="shared" si="5"/>
        <v>23713000</v>
      </c>
      <c r="K12" s="28">
        <f t="shared" si="5"/>
        <v>106357000</v>
      </c>
      <c r="L12" s="28">
        <f t="shared" si="5"/>
        <v>21160000</v>
      </c>
      <c r="M12" s="29">
        <f t="shared" si="2"/>
        <v>2347098000</v>
      </c>
      <c r="N12" s="38">
        <f>SUM(N13:N14)</f>
        <v>0</v>
      </c>
      <c r="O12" s="38">
        <f>SUM(O13:O14)</f>
        <v>0</v>
      </c>
      <c r="P12" s="38">
        <f t="shared" si="3"/>
        <v>0</v>
      </c>
      <c r="Q12" s="29">
        <f t="shared" si="4"/>
        <v>2347098000</v>
      </c>
    </row>
    <row r="13" spans="1:17" s="15" customFormat="1" ht="44.25" customHeight="1">
      <c r="A13" s="23"/>
      <c r="B13" s="23"/>
      <c r="C13" s="23" t="s">
        <v>22</v>
      </c>
      <c r="D13" s="23">
        <v>1</v>
      </c>
      <c r="E13" s="17"/>
      <c r="F13" s="34" t="s">
        <v>28</v>
      </c>
      <c r="G13" s="28">
        <f>1421220+11455780</f>
        <v>12877000</v>
      </c>
      <c r="H13" s="29">
        <f>44197870+1033774130</f>
        <v>1077972000</v>
      </c>
      <c r="I13" s="28">
        <f>138237190+604994810</f>
        <v>743232000</v>
      </c>
      <c r="J13" s="28">
        <f>5535389+11661611</f>
        <v>17197000</v>
      </c>
      <c r="K13" s="28">
        <v>84957000</v>
      </c>
      <c r="L13" s="28">
        <f>2397320+15012680</f>
        <v>17410000</v>
      </c>
      <c r="M13" s="28">
        <f t="shared" si="2"/>
        <v>1953645000</v>
      </c>
      <c r="N13" s="38">
        <v>0</v>
      </c>
      <c r="O13" s="38">
        <v>0</v>
      </c>
      <c r="P13" s="38">
        <f t="shared" si="3"/>
        <v>0</v>
      </c>
      <c r="Q13" s="29">
        <f t="shared" si="4"/>
        <v>1953645000</v>
      </c>
    </row>
    <row r="14" spans="1:17" s="15" customFormat="1" ht="46.5" customHeight="1">
      <c r="A14" s="23"/>
      <c r="B14" s="23"/>
      <c r="C14" s="23" t="s">
        <v>22</v>
      </c>
      <c r="D14" s="23">
        <v>2</v>
      </c>
      <c r="E14" s="17"/>
      <c r="F14" s="34" t="s">
        <v>29</v>
      </c>
      <c r="G14" s="29">
        <f>607054+5724446</f>
        <v>6331500</v>
      </c>
      <c r="H14" s="29">
        <f>266744140+27929360</f>
        <v>294673500</v>
      </c>
      <c r="I14" s="28">
        <f>21466812+39315188</f>
        <v>60782000</v>
      </c>
      <c r="J14" s="28">
        <f>1006998+5509002</f>
        <v>6516000</v>
      </c>
      <c r="K14" s="28">
        <v>21400000</v>
      </c>
      <c r="L14" s="28">
        <f>859200+2890800</f>
        <v>3750000</v>
      </c>
      <c r="M14" s="28">
        <f t="shared" si="2"/>
        <v>393453000</v>
      </c>
      <c r="N14" s="38">
        <v>0</v>
      </c>
      <c r="O14" s="38">
        <v>0</v>
      </c>
      <c r="P14" s="38">
        <f t="shared" si="3"/>
        <v>0</v>
      </c>
      <c r="Q14" s="29">
        <f t="shared" si="4"/>
        <v>393453000</v>
      </c>
    </row>
    <row r="15" spans="1:17" s="7" customFormat="1" ht="19.5" customHeight="1">
      <c r="A15" s="4"/>
      <c r="B15" s="4"/>
      <c r="C15" s="4"/>
      <c r="D15" s="4"/>
      <c r="E15" s="5"/>
      <c r="F15" s="6"/>
      <c r="G15" s="30"/>
      <c r="H15" s="30"/>
      <c r="I15" s="31"/>
      <c r="J15" s="31"/>
      <c r="K15" s="31"/>
      <c r="L15" s="31"/>
      <c r="M15" s="32"/>
      <c r="N15" s="31"/>
      <c r="O15" s="31" t="s">
        <v>23</v>
      </c>
      <c r="P15" s="31"/>
      <c r="Q15" s="32"/>
    </row>
    <row r="16" spans="1:17" s="7" customFormat="1" ht="19.5" customHeight="1">
      <c r="A16" s="4"/>
      <c r="B16" s="4"/>
      <c r="C16" s="4"/>
      <c r="D16" s="4"/>
      <c r="E16" s="5"/>
      <c r="F16" s="6"/>
      <c r="G16" s="30"/>
      <c r="H16" s="30"/>
      <c r="I16" s="31"/>
      <c r="J16" s="31"/>
      <c r="K16" s="31"/>
      <c r="L16" s="31"/>
      <c r="M16" s="32"/>
      <c r="N16" s="31"/>
      <c r="O16" s="31"/>
      <c r="P16" s="31"/>
      <c r="Q16" s="32"/>
    </row>
    <row r="17" spans="1:17" s="7" customFormat="1" ht="19.5" customHeight="1">
      <c r="A17" s="4"/>
      <c r="B17" s="4"/>
      <c r="C17" s="4"/>
      <c r="D17" s="4"/>
      <c r="E17" s="5"/>
      <c r="F17" s="6"/>
      <c r="G17" s="30"/>
      <c r="H17" s="30"/>
      <c r="I17" s="31"/>
      <c r="J17" s="31"/>
      <c r="K17" s="31"/>
      <c r="L17" s="31"/>
      <c r="M17" s="32"/>
      <c r="N17" s="31"/>
      <c r="O17" s="31"/>
      <c r="P17" s="31"/>
      <c r="Q17" s="32"/>
    </row>
    <row r="18" spans="1:17" s="7" customFormat="1" ht="19.5" customHeight="1">
      <c r="A18" s="4"/>
      <c r="B18" s="4"/>
      <c r="C18" s="4"/>
      <c r="D18" s="4"/>
      <c r="E18" s="5"/>
      <c r="F18" s="6"/>
      <c r="G18" s="30"/>
      <c r="H18" s="31"/>
      <c r="I18" s="31"/>
      <c r="J18" s="31"/>
      <c r="K18" s="31"/>
      <c r="L18" s="31"/>
      <c r="M18" s="32"/>
      <c r="N18" s="31"/>
      <c r="O18" s="31"/>
      <c r="P18" s="31"/>
      <c r="Q18" s="32"/>
    </row>
    <row r="19" spans="1:17" s="7" customFormat="1" ht="19.5" customHeight="1">
      <c r="A19" s="4"/>
      <c r="B19" s="4"/>
      <c r="C19" s="4"/>
      <c r="D19" s="4"/>
      <c r="E19" s="5"/>
      <c r="F19" s="6"/>
      <c r="G19" s="30"/>
      <c r="H19" s="30"/>
      <c r="I19" s="32"/>
      <c r="J19" s="31"/>
      <c r="K19" s="31"/>
      <c r="L19" s="31"/>
      <c r="M19" s="32"/>
      <c r="N19" s="31"/>
      <c r="O19" s="31"/>
      <c r="P19" s="31"/>
      <c r="Q19" s="32"/>
    </row>
    <row r="20" spans="1:17" s="7" customFormat="1" ht="19.5" customHeight="1">
      <c r="A20" s="4"/>
      <c r="B20" s="4"/>
      <c r="C20" s="4"/>
      <c r="D20" s="4"/>
      <c r="E20" s="5"/>
      <c r="F20" s="6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2"/>
    </row>
    <row r="21" spans="1:17" s="10" customFormat="1" ht="19.5" customHeight="1">
      <c r="A21" s="8"/>
      <c r="B21" s="8"/>
      <c r="C21" s="8"/>
      <c r="D21" s="8"/>
      <c r="E21" s="9"/>
      <c r="F21" s="3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7" customFormat="1" ht="19.5" customHeight="1">
      <c r="A22" s="4"/>
      <c r="B22" s="4"/>
      <c r="C22" s="4"/>
      <c r="D22" s="4"/>
      <c r="E22" s="5"/>
      <c r="F22" s="6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32"/>
    </row>
    <row r="23" spans="1:17" s="7" customFormat="1" ht="19.5" customHeight="1">
      <c r="A23" s="4"/>
      <c r="B23" s="4"/>
      <c r="C23" s="4"/>
      <c r="D23" s="4"/>
      <c r="E23" s="5"/>
      <c r="F23" s="6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7" customFormat="1" ht="19.5" customHeight="1">
      <c r="A24" s="4"/>
      <c r="B24" s="4"/>
      <c r="C24" s="4"/>
      <c r="D24" s="4"/>
      <c r="E24" s="5"/>
      <c r="F24" s="6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s="7" customFormat="1" ht="19.5" customHeight="1">
      <c r="A25" s="11"/>
      <c r="B25" s="11"/>
      <c r="C25" s="11"/>
      <c r="D25" s="11"/>
      <c r="E25" s="5"/>
      <c r="F25" s="5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s="7" customFormat="1" ht="19.5" customHeight="1">
      <c r="A26" s="11"/>
      <c r="B26" s="11"/>
      <c r="C26" s="11"/>
      <c r="D26" s="11"/>
      <c r="E26" s="5"/>
      <c r="F26" s="5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s="7" customFormat="1" ht="19.5" customHeight="1">
      <c r="A27" s="11"/>
      <c r="B27" s="11"/>
      <c r="C27" s="11"/>
      <c r="D27" s="11"/>
      <c r="E27" s="5"/>
      <c r="F27" s="5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s="7" customFormat="1" ht="19.5" customHeight="1">
      <c r="A28" s="11"/>
      <c r="B28" s="11"/>
      <c r="C28" s="11"/>
      <c r="D28" s="11"/>
      <c r="E28" s="5"/>
      <c r="F28" s="5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s="7" customFormat="1" ht="19.5" customHeight="1">
      <c r="A29" s="11"/>
      <c r="B29" s="11"/>
      <c r="C29" s="11"/>
      <c r="D29" s="11"/>
      <c r="E29" s="5"/>
      <c r="F29" s="5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s="7" customFormat="1" ht="19.5" customHeight="1">
      <c r="A30" s="11"/>
      <c r="B30" s="11"/>
      <c r="C30" s="11"/>
      <c r="D30" s="11"/>
      <c r="E30" s="5"/>
      <c r="F30" s="5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s="7" customFormat="1" ht="19.5" customHeight="1">
      <c r="A31" s="12"/>
      <c r="B31" s="12"/>
      <c r="C31" s="12"/>
      <c r="D31" s="12"/>
      <c r="E31" s="13"/>
      <c r="F31" s="1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="7" customFormat="1" ht="11.25"/>
    <row r="33" s="7" customFormat="1" ht="11.25"/>
    <row r="34" s="7" customFormat="1" ht="11.25"/>
    <row r="35" s="2" customFormat="1" ht="16.5"/>
    <row r="36" s="2" customFormat="1" ht="16.5"/>
    <row r="37" s="2" customFormat="1" ht="16.5"/>
    <row r="38" s="2" customFormat="1" ht="16.5"/>
    <row r="39" s="2" customFormat="1" ht="16.5"/>
    <row r="40" s="2" customFormat="1" ht="16.5"/>
    <row r="41" s="2" customFormat="1" ht="16.5"/>
    <row r="42" s="2" customFormat="1" ht="16.5"/>
    <row r="43" s="2" customFormat="1" ht="16.5"/>
    <row r="44" s="2" customFormat="1" ht="16.5"/>
    <row r="45" s="2" customFormat="1" ht="16.5"/>
    <row r="46" s="2" customFormat="1" ht="16.5"/>
    <row r="47" s="2" customFormat="1" ht="16.5"/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  <row r="58" s="2" customFormat="1" ht="16.5"/>
    <row r="59" s="2" customFormat="1" ht="16.5"/>
    <row r="60" s="2" customFormat="1" ht="16.5"/>
    <row r="61" s="2" customFormat="1" ht="16.5"/>
    <row r="62" s="2" customFormat="1" ht="16.5"/>
    <row r="63" s="2" customFormat="1" ht="16.5"/>
    <row r="64" s="2" customFormat="1" ht="16.5"/>
    <row r="65" s="2" customFormat="1" ht="16.5"/>
    <row r="66" s="2" customFormat="1" ht="16.5"/>
    <row r="67" s="2" customFormat="1" ht="16.5"/>
    <row r="68" s="2" customFormat="1" ht="16.5"/>
    <row r="69" s="2" customFormat="1" ht="16.5"/>
    <row r="70" s="2" customFormat="1" ht="16.5"/>
    <row r="71" s="2" customFormat="1" ht="16.5"/>
    <row r="72" s="2" customFormat="1" ht="16.5"/>
    <row r="73" s="2" customFormat="1" ht="16.5"/>
    <row r="74" s="2" customFormat="1" ht="16.5"/>
    <row r="75" s="2" customFormat="1" ht="16.5"/>
    <row r="76" s="2" customFormat="1" ht="16.5"/>
    <row r="77" s="2" customFormat="1" ht="16.5"/>
    <row r="78" s="2" customFormat="1" ht="16.5"/>
    <row r="79" s="2" customFormat="1" ht="16.5"/>
    <row r="80" s="2" customFormat="1" ht="16.5"/>
    <row r="81" s="2" customFormat="1" ht="16.5"/>
  </sheetData>
  <mergeCells count="12">
    <mergeCell ref="A4:K4"/>
    <mergeCell ref="L1:Q1"/>
    <mergeCell ref="L2:Q2"/>
    <mergeCell ref="L3:Q3"/>
    <mergeCell ref="L4:Q4"/>
    <mergeCell ref="A1:K1"/>
    <mergeCell ref="A2:K2"/>
    <mergeCell ref="A3:K3"/>
    <mergeCell ref="Q5:Q6"/>
    <mergeCell ref="A5:F5"/>
    <mergeCell ref="N5:P5"/>
    <mergeCell ref="G5:M5"/>
  </mergeCells>
  <printOptions horizontalCentered="1"/>
  <pageMargins left="0.5905511811023623" right="0.5905511811023623" top="0.6299212598425197" bottom="0.6692913385826772" header="0.3937007874015748" footer="0.31496062992125984"/>
  <pageSetup horizontalDpi="600" verticalDpi="600" orientation="portrait" paperSize="9" r:id="rId2"/>
  <headerFooter alignWithMargins="0">
    <oddFooter>&amp;C&amp;P+21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</dc:title>
  <dc:subject>8</dc:subject>
  <dc:creator>行政院主計處</dc:creator>
  <cp:keywords/>
  <dc:description> </dc:description>
  <cp:lastModifiedBy>Administrator</cp:lastModifiedBy>
  <cp:lastPrinted>2005-08-26T01:37:55Z</cp:lastPrinted>
  <dcterms:created xsi:type="dcterms:W3CDTF">2003-01-20T07:57:55Z</dcterms:created>
  <dcterms:modified xsi:type="dcterms:W3CDTF">2008-11-14T05:50:35Z</dcterms:modified>
  <cp:category>I14</cp:category>
  <cp:version/>
  <cp:contentType/>
  <cp:contentStatus/>
</cp:coreProperties>
</file>