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480" windowHeight="11040" tabRatio="805" activeTab="0"/>
  </bookViews>
  <sheets>
    <sheet name="歲入總併" sheetId="1" r:id="rId1"/>
    <sheet name="歲入總資" sheetId="2" r:id="rId2"/>
    <sheet name="歲入明細" sheetId="3" r:id="rId3"/>
    <sheet name="歲出總併" sheetId="4" r:id="rId4"/>
    <sheet name="歲出總經" sheetId="5" r:id="rId5"/>
    <sheet name="歲出總資" sheetId="6" r:id="rId6"/>
    <sheet name="國軍眷村出(資本)" sheetId="7" state="hidden" r:id="rId7"/>
    <sheet name="國軍眷村出(經常)" sheetId="8" state="hidden" r:id="rId8"/>
    <sheet name="歲出明細" sheetId="9" r:id="rId9"/>
  </sheets>
  <definedNames>
    <definedName name="_xlnm.Print_Area" localSheetId="7">'國軍眷村出(經常)'!$A:$IV</definedName>
    <definedName name="_xlnm.Print_Area" localSheetId="6">'國軍眷村出(資本)'!$A:$IV</definedName>
    <definedName name="_xlnm.Print_Area" localSheetId="8">'歲出明細'!$A$1:$P$35</definedName>
  </definedNames>
  <calcPr fullCalcOnLoad="1"/>
</workbook>
</file>

<file path=xl/comments9.xml><?xml version="1.0" encoding="utf-8"?>
<comments xmlns="http://schemas.openxmlformats.org/spreadsheetml/2006/main">
  <authors>
    <author>z00sp</author>
  </authors>
  <commentList>
    <comment ref="H15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經常門
</t>
        </r>
      </text>
    </comment>
  </commentList>
</comments>
</file>

<file path=xl/sharedStrings.xml><?xml version="1.0" encoding="utf-8"?>
<sst xmlns="http://schemas.openxmlformats.org/spreadsheetml/2006/main" count="344" uniqueCount="123">
  <si>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</si>
  <si>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</si>
  <si>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</si>
  <si>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</si>
  <si>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</si>
  <si>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</si>
  <si>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</si>
  <si>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</si>
  <si>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</si>
  <si>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</si>
  <si>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國軍不適用營地週轉金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</si>
  <si>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</si>
  <si>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</si>
  <si>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</si>
  <si>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</si>
  <si>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</si>
  <si>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</si>
  <si>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</si>
  <si>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</si>
  <si>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</si>
  <si>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</si>
  <si>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</si>
  <si>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</si>
  <si>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</si>
  <si>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</si>
  <si>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</si>
  <si>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</si>
  <si>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</si>
  <si>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</si>
  <si>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</si>
  <si>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</si>
  <si>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</si>
  <si>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</si>
  <si>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</si>
  <si>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</si>
  <si>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</si>
  <si>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</si>
  <si>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</si>
  <si>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</si>
  <si>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</si>
  <si>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</si>
  <si>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</si>
  <si>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</si>
  <si>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</si>
  <si>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</si>
  <si>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</si>
  <si>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</si>
  <si>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</si>
  <si>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</si>
  <si>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</si>
  <si>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</si>
  <si>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</si>
  <si>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</si>
  <si>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</si>
  <si>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</si>
  <si>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</si>
  <si>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</si>
  <si>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</si>
  <si>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</si>
  <si>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</si>
  <si>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</si>
  <si>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</si>
  <si>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</si>
  <si>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</si>
  <si>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</si>
  <si>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t>年度別</t>
  </si>
  <si>
    <t>應收數</t>
  </si>
  <si>
    <t>保留數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</si>
  <si>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</si>
  <si>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</si>
  <si>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</si>
  <si>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</si>
  <si>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</si>
  <si>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t>經常門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</si>
  <si>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</si>
  <si>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國防部主管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</si>
  <si>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</si>
  <si>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</si>
  <si>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</t>
  </si>
  <si>
    <t>總 決 算</t>
  </si>
  <si>
    <t>以前年度歲入保留</t>
  </si>
  <si>
    <t xml:space="preserve">轉入數決算總表 </t>
  </si>
  <si>
    <t xml:space="preserve">中  華  民  國 </t>
  </si>
  <si>
    <t>以前年度歲入保留</t>
  </si>
  <si>
    <t>中 央 政 府</t>
  </si>
  <si>
    <t>總 決 算</t>
  </si>
  <si>
    <t>經資小計</t>
  </si>
  <si>
    <t>輔助原眷戶購宅</t>
  </si>
  <si>
    <t>國軍老舊眷村土地處理作業費</t>
  </si>
  <si>
    <t>國軍不適用營地處理作業費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</si>
  <si>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</si>
  <si>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</si>
  <si>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</si>
  <si>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</si>
  <si>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國防部所屬</t>
  </si>
  <si>
    <t>以前年度歲出保留</t>
  </si>
  <si>
    <t>│</t>
  </si>
  <si>
    <t>經資門併計</t>
  </si>
  <si>
    <t>資本門</t>
  </si>
  <si>
    <t>經資門併計</t>
  </si>
  <si>
    <t>│</t>
  </si>
  <si>
    <t>國防部主管</t>
  </si>
  <si>
    <t>│</t>
  </si>
  <si>
    <t>國防部主管</t>
  </si>
  <si>
    <t>財產收入</t>
  </si>
  <si>
    <t>國防部所屬</t>
  </si>
  <si>
    <t>財產售價</t>
  </si>
  <si>
    <t>老舊眷村土地處理收入</t>
  </si>
  <si>
    <t>國軍不適用營地處理收入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</si>
  <si>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</si>
  <si>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</si>
  <si>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</si>
  <si>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</si>
  <si>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</si>
  <si>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合                     計</t>
  </si>
  <si>
    <t>名　　　　稱</t>
  </si>
  <si>
    <t>中央政府國軍老舊</t>
  </si>
  <si>
    <r>
      <t>眷村改建特別決算</t>
    </r>
    <r>
      <rPr>
        <b/>
        <u val="single"/>
        <sz val="18"/>
        <rFont val="Times New Roman"/>
        <family val="1"/>
      </rPr>
      <t xml:space="preserve"> </t>
    </r>
  </si>
  <si>
    <t>土地處理作業費</t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</si>
  <si>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</si>
  <si>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年  度</t>
    </r>
  </si>
  <si>
    <t>以前年度歲出保</t>
  </si>
  <si>
    <t xml:space="preserve">留轉入數決算表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</si>
</sst>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_-\ #,##0.00_-;\-\ #,##0.00_-;_-* &quot;-&quot;\ _-;_-@_-"/>
    <numFmt numFmtId="190" formatCode="_-\ #,##0.00_-;\-* #,##0.00_-;_-\ &quot;-&quot;\ _-;_-@_-"/>
    <numFmt numFmtId="191" formatCode="_-\ #,##0.00;\-\ #,##0.00_-;_-* &quot;-&quot;\ _-;_-@_-"/>
    <numFmt numFmtId="192" formatCode="_-\ #,##0.00_-;\-\ #,##0.00_-;_-\ &quot;-&quot;??_-;_-@_-"/>
    <numFmt numFmtId="193" formatCode="_-* #,##0_-;\-* #,##0_-;_-* &quot;-&quot;??_-;_-@_-"/>
  </numFmts>
  <fonts count="42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新細明體"/>
      <family val="1"/>
    </font>
    <font>
      <b/>
      <sz val="12"/>
      <name val="細明體"/>
      <family val="3"/>
    </font>
    <font>
      <i/>
      <sz val="12"/>
      <color indexed="12"/>
      <name val="新細明體"/>
      <family val="1"/>
    </font>
    <font>
      <b/>
      <i/>
      <sz val="12"/>
      <color indexed="12"/>
      <name val="新細明體"/>
      <family val="1"/>
    </font>
    <font>
      <i/>
      <sz val="9"/>
      <color indexed="12"/>
      <name val="新細明體"/>
      <family val="1"/>
    </font>
    <font>
      <b/>
      <i/>
      <sz val="12"/>
      <color indexed="12"/>
      <name val="標楷體"/>
      <family val="4"/>
    </font>
    <font>
      <sz val="12"/>
      <name val="細明體"/>
      <family val="3"/>
    </font>
    <font>
      <b/>
      <u val="single"/>
      <sz val="12"/>
      <name val="新細明體"/>
      <family val="1"/>
    </font>
    <font>
      <b/>
      <u val="single"/>
      <sz val="12"/>
      <name val="Times New Roman"/>
      <family val="1"/>
    </font>
    <font>
      <b/>
      <u val="single"/>
      <sz val="11"/>
      <name val="新細明體"/>
      <family val="1"/>
    </font>
    <font>
      <b/>
      <sz val="12.5"/>
      <name val="新細明體"/>
      <family val="1"/>
    </font>
    <font>
      <b/>
      <sz val="9.5"/>
      <name val="Arial"/>
      <family val="2"/>
    </font>
    <font>
      <sz val="9.5"/>
      <name val="Arial"/>
      <family val="2"/>
    </font>
    <font>
      <b/>
      <i/>
      <sz val="9.5"/>
      <color indexed="12"/>
      <name val="Arial"/>
      <family val="2"/>
    </font>
    <font>
      <i/>
      <sz val="9.5"/>
      <color indexed="12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80" fontId="15" fillId="0" borderId="4" xfId="0" applyNumberFormat="1" applyFont="1" applyBorder="1" applyAlignment="1">
      <alignment horizontal="right" vertical="center"/>
    </xf>
    <xf numFmtId="180" fontId="18" fillId="0" borderId="4" xfId="0" applyNumberFormat="1" applyFont="1" applyBorder="1" applyAlignment="1">
      <alignment horizontal="right" vertical="center"/>
    </xf>
    <xf numFmtId="180" fontId="15" fillId="0" borderId="10" xfId="0" applyNumberFormat="1" applyFont="1" applyBorder="1" applyAlignment="1">
      <alignment horizontal="right" vertical="center"/>
    </xf>
    <xf numFmtId="180" fontId="15" fillId="0" borderId="11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0" fontId="18" fillId="0" borderId="3" xfId="0" applyNumberFormat="1" applyFont="1" applyFill="1" applyBorder="1" applyAlignment="1">
      <alignment horizontal="right" vertical="center"/>
    </xf>
    <xf numFmtId="180" fontId="18" fillId="0" borderId="2" xfId="0" applyNumberFormat="1" applyFont="1" applyFill="1" applyBorder="1" applyAlignment="1">
      <alignment horizontal="right" vertical="center"/>
    </xf>
    <xf numFmtId="180" fontId="18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2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8" fontId="18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top" wrapText="1"/>
    </xf>
    <xf numFmtId="4" fontId="24" fillId="0" borderId="3" xfId="0" applyNumberFormat="1" applyFont="1" applyBorder="1" applyAlignment="1">
      <alignment horizontal="right" vertical="top"/>
    </xf>
    <xf numFmtId="4" fontId="24" fillId="0" borderId="2" xfId="0" applyNumberFormat="1" applyFont="1" applyBorder="1" applyAlignment="1">
      <alignment horizontal="right" vertical="top"/>
    </xf>
    <xf numFmtId="4" fontId="24" fillId="0" borderId="4" xfId="0" applyNumberFormat="1" applyFont="1" applyBorder="1" applyAlignment="1">
      <alignment horizontal="right" vertical="top"/>
    </xf>
    <xf numFmtId="0" fontId="24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4" fontId="25" fillId="0" borderId="3" xfId="0" applyNumberFormat="1" applyFont="1" applyBorder="1" applyAlignment="1">
      <alignment horizontal="right" vertical="top"/>
    </xf>
    <xf numFmtId="4" fontId="25" fillId="0" borderId="2" xfId="0" applyNumberFormat="1" applyFont="1" applyBorder="1" applyAlignment="1">
      <alignment horizontal="right" vertical="top"/>
    </xf>
    <xf numFmtId="4" fontId="25" fillId="0" borderId="4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 wrapText="1"/>
    </xf>
    <xf numFmtId="4" fontId="24" fillId="0" borderId="6" xfId="0" applyNumberFormat="1" applyFont="1" applyBorder="1" applyAlignment="1">
      <alignment horizontal="right" vertical="top"/>
    </xf>
    <xf numFmtId="4" fontId="24" fillId="0" borderId="5" xfId="0" applyNumberFormat="1" applyFont="1" applyBorder="1" applyAlignment="1">
      <alignment horizontal="right" vertical="top"/>
    </xf>
    <xf numFmtId="4" fontId="24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26" fillId="0" borderId="3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26" fillId="0" borderId="3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/>
    </xf>
    <xf numFmtId="0" fontId="3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4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36" fillId="0" borderId="3" xfId="15" applyNumberFormat="1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 indent="1"/>
    </xf>
    <xf numFmtId="0" fontId="0" fillId="0" borderId="3" xfId="0" applyFont="1" applyBorder="1" applyAlignment="1">
      <alignment horizontal="left" vertical="top" wrapText="1" indent="2"/>
    </xf>
    <xf numFmtId="178" fontId="37" fillId="0" borderId="3" xfId="0" applyNumberFormat="1" applyFont="1" applyBorder="1" applyAlignment="1">
      <alignment horizontal="right" vertical="center"/>
    </xf>
    <xf numFmtId="180" fontId="37" fillId="0" borderId="3" xfId="0" applyNumberFormat="1" applyFont="1" applyBorder="1" applyAlignment="1">
      <alignment horizontal="right" vertical="center"/>
    </xf>
    <xf numFmtId="178" fontId="37" fillId="0" borderId="10" xfId="0" applyNumberFormat="1" applyFont="1" applyBorder="1" applyAlignment="1">
      <alignment horizontal="right" vertical="center"/>
    </xf>
    <xf numFmtId="189" fontId="37" fillId="0" borderId="3" xfId="0" applyNumberFormat="1" applyFont="1" applyBorder="1" applyAlignment="1">
      <alignment horizontal="right" vertical="center"/>
    </xf>
    <xf numFmtId="178" fontId="37" fillId="0" borderId="11" xfId="0" applyNumberFormat="1" applyFont="1" applyBorder="1" applyAlignment="1">
      <alignment horizontal="right" vertical="center"/>
    </xf>
    <xf numFmtId="178" fontId="37" fillId="0" borderId="2" xfId="0" applyNumberFormat="1" applyFont="1" applyBorder="1" applyAlignment="1">
      <alignment horizontal="right" vertical="center"/>
    </xf>
    <xf numFmtId="178" fontId="37" fillId="0" borderId="4" xfId="0" applyNumberFormat="1" applyFont="1" applyBorder="1" applyAlignment="1">
      <alignment horizontal="right" vertical="center"/>
    </xf>
    <xf numFmtId="178" fontId="37" fillId="0" borderId="3" xfId="0" applyNumberFormat="1" applyFont="1" applyBorder="1" applyAlignment="1">
      <alignment horizontal="right" vertical="top"/>
    </xf>
    <xf numFmtId="178" fontId="37" fillId="0" borderId="2" xfId="0" applyNumberFormat="1" applyFont="1" applyBorder="1" applyAlignment="1">
      <alignment horizontal="right" vertical="top"/>
    </xf>
    <xf numFmtId="178" fontId="37" fillId="0" borderId="4" xfId="0" applyNumberFormat="1" applyFont="1" applyBorder="1" applyAlignment="1">
      <alignment horizontal="right" vertical="top"/>
    </xf>
    <xf numFmtId="178" fontId="38" fillId="0" borderId="3" xfId="0" applyNumberFormat="1" applyFont="1" applyBorder="1" applyAlignment="1">
      <alignment horizontal="right" vertical="top"/>
    </xf>
    <xf numFmtId="178" fontId="38" fillId="0" borderId="2" xfId="0" applyNumberFormat="1" applyFont="1" applyBorder="1" applyAlignment="1">
      <alignment horizontal="right" vertical="top"/>
    </xf>
    <xf numFmtId="189" fontId="38" fillId="0" borderId="3" xfId="0" applyNumberFormat="1" applyFont="1" applyBorder="1" applyAlignment="1">
      <alignment horizontal="right" vertical="top"/>
    </xf>
    <xf numFmtId="178" fontId="38" fillId="0" borderId="4" xfId="0" applyNumberFormat="1" applyFont="1" applyBorder="1" applyAlignment="1">
      <alignment horizontal="right" vertical="top"/>
    </xf>
    <xf numFmtId="180" fontId="37" fillId="0" borderId="12" xfId="0" applyNumberFormat="1" applyFont="1" applyBorder="1" applyAlignment="1">
      <alignment horizontal="right" vertical="center"/>
    </xf>
    <xf numFmtId="180" fontId="37" fillId="0" borderId="10" xfId="0" applyNumberFormat="1" applyFont="1" applyBorder="1" applyAlignment="1">
      <alignment horizontal="right" vertical="center"/>
    </xf>
    <xf numFmtId="180" fontId="37" fillId="0" borderId="2" xfId="0" applyNumberFormat="1" applyFont="1" applyBorder="1" applyAlignment="1">
      <alignment horizontal="right" vertical="center"/>
    </xf>
    <xf numFmtId="180" fontId="37" fillId="0" borderId="4" xfId="0" applyNumberFormat="1" applyFont="1" applyBorder="1" applyAlignment="1">
      <alignment horizontal="right" vertical="center"/>
    </xf>
    <xf numFmtId="0" fontId="3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2" fillId="0" borderId="1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180" fontId="37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vertical="top"/>
    </xf>
    <xf numFmtId="180" fontId="37" fillId="0" borderId="3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2" xfId="0" applyFont="1" applyFill="1" applyBorder="1" applyAlignment="1">
      <alignment horizontal="center" vertical="top"/>
    </xf>
    <xf numFmtId="0" fontId="28" fillId="0" borderId="3" xfId="0" applyFont="1" applyFill="1" applyBorder="1" applyAlignment="1">
      <alignment horizontal="center" vertical="top"/>
    </xf>
    <xf numFmtId="49" fontId="31" fillId="0" borderId="3" xfId="15" applyNumberFormat="1" applyFont="1" applyFill="1" applyBorder="1" applyAlignment="1">
      <alignment horizontal="left" vertical="top" wrapText="1"/>
    </xf>
    <xf numFmtId="180" fontId="39" fillId="0" borderId="3" xfId="0" applyNumberFormat="1" applyFont="1" applyFill="1" applyBorder="1" applyAlignment="1">
      <alignment horizontal="right" vertical="top"/>
    </xf>
    <xf numFmtId="180" fontId="39" fillId="0" borderId="2" xfId="0" applyNumberFormat="1" applyFont="1" applyFill="1" applyBorder="1" applyAlignment="1">
      <alignment horizontal="right" vertical="top"/>
    </xf>
    <xf numFmtId="180" fontId="39" fillId="0" borderId="4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49" fontId="28" fillId="0" borderId="3" xfId="15" applyNumberFormat="1" applyFont="1" applyFill="1" applyBorder="1" applyAlignment="1">
      <alignment horizontal="left" vertical="top" wrapText="1"/>
    </xf>
    <xf numFmtId="180" fontId="40" fillId="0" borderId="3" xfId="0" applyNumberFormat="1" applyFont="1" applyFill="1" applyBorder="1" applyAlignment="1">
      <alignment horizontal="right" vertical="top"/>
    </xf>
    <xf numFmtId="180" fontId="40" fillId="0" borderId="2" xfId="0" applyNumberFormat="1" applyFont="1" applyFill="1" applyBorder="1" applyAlignment="1">
      <alignment horizontal="right" vertical="top"/>
    </xf>
    <xf numFmtId="180" fontId="40" fillId="0" borderId="4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32" fillId="0" borderId="3" xfId="0" applyFont="1" applyFill="1" applyBorder="1" applyAlignment="1">
      <alignment horizontal="left" vertical="top" wrapText="1" indent="1"/>
    </xf>
    <xf numFmtId="180" fontId="38" fillId="0" borderId="3" xfId="0" applyNumberFormat="1" applyFont="1" applyFill="1" applyBorder="1" applyAlignment="1">
      <alignment horizontal="right" vertical="top"/>
    </xf>
    <xf numFmtId="180" fontId="38" fillId="0" borderId="2" xfId="0" applyNumberFormat="1" applyFont="1" applyFill="1" applyBorder="1" applyAlignment="1">
      <alignment horizontal="right" vertical="top"/>
    </xf>
    <xf numFmtId="191" fontId="38" fillId="0" borderId="3" xfId="0" applyNumberFormat="1" applyFont="1" applyFill="1" applyBorder="1" applyAlignment="1">
      <alignment horizontal="right" vertical="top"/>
    </xf>
    <xf numFmtId="180" fontId="38" fillId="0" borderId="4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left" vertical="top" wrapText="1" indent="2"/>
    </xf>
    <xf numFmtId="0" fontId="17" fillId="0" borderId="3" xfId="0" applyFont="1" applyFill="1" applyBorder="1" applyAlignment="1">
      <alignment vertical="top" wrapText="1"/>
    </xf>
    <xf numFmtId="180" fontId="18" fillId="0" borderId="3" xfId="0" applyNumberFormat="1" applyFont="1" applyFill="1" applyBorder="1" applyAlignment="1">
      <alignment horizontal="right" vertical="top"/>
    </xf>
    <xf numFmtId="180" fontId="18" fillId="0" borderId="2" xfId="0" applyNumberFormat="1" applyFont="1" applyFill="1" applyBorder="1" applyAlignment="1">
      <alignment horizontal="right" vertical="top"/>
    </xf>
    <xf numFmtId="180" fontId="18" fillId="0" borderId="4" xfId="0" applyNumberFormat="1" applyFont="1" applyFill="1" applyBorder="1" applyAlignment="1">
      <alignment horizontal="right" vertical="top"/>
    </xf>
    <xf numFmtId="0" fontId="16" fillId="0" borderId="3" xfId="0" applyFont="1" applyFill="1" applyBorder="1" applyAlignment="1">
      <alignment vertical="top" wrapText="1"/>
    </xf>
    <xf numFmtId="178" fontId="18" fillId="0" borderId="3" xfId="0" applyNumberFormat="1" applyFont="1" applyFill="1" applyBorder="1" applyAlignment="1">
      <alignment horizontal="right" vertical="top"/>
    </xf>
    <xf numFmtId="178" fontId="18" fillId="0" borderId="4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vertical="top" wrapText="1"/>
    </xf>
    <xf numFmtId="180" fontId="18" fillId="0" borderId="6" xfId="0" applyNumberFormat="1" applyFont="1" applyFill="1" applyBorder="1" applyAlignment="1">
      <alignment horizontal="right" vertical="top"/>
    </xf>
    <xf numFmtId="178" fontId="18" fillId="0" borderId="6" xfId="0" applyNumberFormat="1" applyFont="1" applyFill="1" applyBorder="1" applyAlignment="1">
      <alignment horizontal="right" vertical="top"/>
    </xf>
    <xf numFmtId="180" fontId="18" fillId="0" borderId="5" xfId="0" applyNumberFormat="1" applyFont="1" applyFill="1" applyBorder="1" applyAlignment="1">
      <alignment horizontal="right" vertical="top"/>
    </xf>
    <xf numFmtId="178" fontId="18" fillId="0" borderId="7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43" fontId="1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80" fontId="37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0" fontId="1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37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80" fontId="37" fillId="0" borderId="11" xfId="0" applyNumberFormat="1" applyFont="1" applyBorder="1" applyAlignment="1">
      <alignment horizontal="right" vertical="center"/>
    </xf>
    <xf numFmtId="180" fontId="37" fillId="0" borderId="4" xfId="0" applyNumberFormat="1" applyFont="1" applyFill="1" applyBorder="1" applyAlignment="1">
      <alignment horizontal="right" vertical="top"/>
    </xf>
    <xf numFmtId="180" fontId="37" fillId="0" borderId="10" xfId="0" applyNumberFormat="1" applyFont="1" applyFill="1" applyBorder="1" applyAlignment="1">
      <alignment horizontal="right" vertical="center"/>
    </xf>
    <xf numFmtId="180" fontId="37" fillId="0" borderId="2" xfId="0" applyNumberFormat="1" applyFont="1" applyFill="1" applyBorder="1" applyAlignment="1">
      <alignment horizontal="right" vertical="top"/>
    </xf>
    <xf numFmtId="180" fontId="37" fillId="0" borderId="12" xfId="0" applyNumberFormat="1" applyFont="1" applyFill="1" applyBorder="1" applyAlignment="1">
      <alignment horizontal="right" vertical="center"/>
    </xf>
    <xf numFmtId="180" fontId="37" fillId="0" borderId="11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12" fillId="0" borderId="1" xfId="0" applyNumberFormat="1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2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8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2" fillId="0" borderId="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2" sqref="F12"/>
    </sheetView>
  </sheetViews>
  <sheetFormatPr defaultColWidth="9.00390625" defaultRowHeight="16.5"/>
  <cols>
    <col min="1" max="5" width="2.625" style="118" customWidth="1"/>
    <col min="6" max="6" width="19.625" style="42" customWidth="1"/>
    <col min="7" max="7" width="16.50390625" style="0" customWidth="1"/>
    <col min="8" max="8" width="18.25390625" style="0" customWidth="1"/>
    <col min="9" max="10" width="11.625" style="0" customWidth="1"/>
    <col min="11" max="11" width="16.875" style="0" customWidth="1"/>
    <col min="12" max="12" width="7.375" style="0" customWidth="1"/>
    <col min="13" max="14" width="17.50390625" style="0" customWidth="1"/>
    <col min="15" max="15" width="15.875" style="0" customWidth="1"/>
    <col min="16" max="16" width="18.00390625" style="0" customWidth="1"/>
  </cols>
  <sheetData>
    <row r="1" spans="1:11" s="3" customFormat="1" ht="15.75" customHeight="1">
      <c r="A1" s="107"/>
      <c r="B1" s="108"/>
      <c r="C1" s="108"/>
      <c r="D1" s="108"/>
      <c r="E1" s="108"/>
      <c r="F1" s="2"/>
      <c r="G1" s="2"/>
      <c r="H1" s="2"/>
      <c r="I1" s="2"/>
      <c r="J1" s="62" t="s">
        <v>78</v>
      </c>
      <c r="K1" s="5" t="s">
        <v>79</v>
      </c>
    </row>
    <row r="2" spans="1:11" s="7" customFormat="1" ht="25.5" customHeight="1">
      <c r="A2" s="107"/>
      <c r="B2" s="107"/>
      <c r="C2" s="107"/>
      <c r="D2" s="107"/>
      <c r="E2" s="107"/>
      <c r="F2" s="6"/>
      <c r="G2" s="6"/>
      <c r="H2" s="6"/>
      <c r="I2" s="6"/>
      <c r="J2" s="8" t="s">
        <v>116</v>
      </c>
      <c r="K2" s="9" t="s">
        <v>117</v>
      </c>
    </row>
    <row r="3" spans="1:11" s="7" customFormat="1" ht="25.5" customHeight="1">
      <c r="A3" s="127"/>
      <c r="B3" s="120"/>
      <c r="C3" s="107"/>
      <c r="D3" s="107"/>
      <c r="E3" s="107"/>
      <c r="F3" s="6"/>
      <c r="G3" s="6"/>
      <c r="H3" s="6"/>
      <c r="I3" s="6"/>
      <c r="J3" s="8" t="s">
        <v>80</v>
      </c>
      <c r="K3" s="9" t="s">
        <v>81</v>
      </c>
    </row>
    <row r="4" spans="1:16" s="63" customFormat="1" ht="16.5" customHeight="1" thickBot="1">
      <c r="A4" s="250" t="s">
        <v>99</v>
      </c>
      <c r="B4" s="250"/>
      <c r="C4" s="250"/>
      <c r="D4" s="250"/>
      <c r="E4" s="250"/>
      <c r="G4" s="64"/>
      <c r="H4" s="64"/>
      <c r="I4" s="64"/>
      <c r="J4" s="65" t="s">
        <v>82</v>
      </c>
      <c r="K4" s="66" t="s">
        <v>119</v>
      </c>
      <c r="P4" s="65" t="s">
        <v>0</v>
      </c>
    </row>
    <row r="5" spans="1:16" ht="24" customHeight="1">
      <c r="A5" s="254" t="s">
        <v>65</v>
      </c>
      <c r="B5" s="256" t="s">
        <v>110</v>
      </c>
      <c r="C5" s="257"/>
      <c r="D5" s="257"/>
      <c r="E5" s="257"/>
      <c r="F5" s="258"/>
      <c r="G5" s="253" t="s">
        <v>1</v>
      </c>
      <c r="H5" s="252"/>
      <c r="I5" s="253" t="s">
        <v>74</v>
      </c>
      <c r="J5" s="252"/>
      <c r="K5" s="251" t="s">
        <v>2</v>
      </c>
      <c r="L5" s="252"/>
      <c r="M5" s="253" t="s">
        <v>3</v>
      </c>
      <c r="N5" s="252"/>
      <c r="O5" s="253" t="s">
        <v>4</v>
      </c>
      <c r="P5" s="251"/>
    </row>
    <row r="6" spans="1:16" ht="24" customHeight="1">
      <c r="A6" s="255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67" t="s">
        <v>66</v>
      </c>
      <c r="H6" s="67" t="s">
        <v>67</v>
      </c>
      <c r="I6" s="67" t="s">
        <v>66</v>
      </c>
      <c r="J6" s="68" t="s">
        <v>67</v>
      </c>
      <c r="K6" s="69" t="s">
        <v>66</v>
      </c>
      <c r="L6" s="67" t="s">
        <v>67</v>
      </c>
      <c r="M6" s="67" t="s">
        <v>66</v>
      </c>
      <c r="N6" s="67" t="s">
        <v>67</v>
      </c>
      <c r="O6" s="67" t="s">
        <v>66</v>
      </c>
      <c r="P6" s="70" t="s">
        <v>67</v>
      </c>
    </row>
    <row r="7" spans="1:16" s="23" customFormat="1" ht="23.25" customHeight="1">
      <c r="A7" s="112">
        <v>86</v>
      </c>
      <c r="B7" s="109"/>
      <c r="C7" s="109"/>
      <c r="D7" s="109"/>
      <c r="E7" s="109"/>
      <c r="F7" s="131" t="s">
        <v>109</v>
      </c>
      <c r="G7" s="139">
        <f aca="true" t="shared" si="0" ref="G7:P7">G8</f>
        <v>5787639363</v>
      </c>
      <c r="H7" s="139">
        <f t="shared" si="0"/>
        <v>125114495625</v>
      </c>
      <c r="I7" s="140">
        <f t="shared" si="0"/>
        <v>0</v>
      </c>
      <c r="J7" s="139">
        <f t="shared" si="0"/>
        <v>0</v>
      </c>
      <c r="K7" s="141">
        <f t="shared" si="0"/>
        <v>22152884687</v>
      </c>
      <c r="L7" s="139">
        <f t="shared" si="0"/>
        <v>0</v>
      </c>
      <c r="M7" s="142">
        <f t="shared" si="0"/>
        <v>23856412764</v>
      </c>
      <c r="N7" s="139">
        <f t="shared" si="0"/>
        <v>-23856412764</v>
      </c>
      <c r="O7" s="139">
        <f t="shared" si="0"/>
        <v>7491167440</v>
      </c>
      <c r="P7" s="143">
        <f t="shared" si="0"/>
        <v>101258082861</v>
      </c>
    </row>
    <row r="8" spans="1:16" s="74" customFormat="1" ht="23.25" customHeight="1">
      <c r="A8" s="115" t="s">
        <v>100</v>
      </c>
      <c r="B8" s="116">
        <v>1</v>
      </c>
      <c r="C8" s="128"/>
      <c r="D8" s="128"/>
      <c r="E8" s="128"/>
      <c r="F8" s="92" t="s">
        <v>101</v>
      </c>
      <c r="G8" s="139">
        <f>'歲入明細'!G9</f>
        <v>5787639363</v>
      </c>
      <c r="H8" s="139">
        <f>'歲入明細'!H9</f>
        <v>125114495625</v>
      </c>
      <c r="I8" s="139">
        <f>'歲入明細'!I9</f>
        <v>0</v>
      </c>
      <c r="J8" s="139">
        <f>'歲入明細'!J9</f>
        <v>0</v>
      </c>
      <c r="K8" s="144">
        <f>'歲入明細'!K9</f>
        <v>22152884687</v>
      </c>
      <c r="L8" s="139">
        <f>'歲入明細'!L9</f>
        <v>0</v>
      </c>
      <c r="M8" s="142">
        <f>'歲入明細'!M9</f>
        <v>23856412764</v>
      </c>
      <c r="N8" s="139">
        <f>'歲入明細'!N9</f>
        <v>-23856412764</v>
      </c>
      <c r="O8" s="139">
        <f>G8-I8-K8+M8</f>
        <v>7491167440</v>
      </c>
      <c r="P8" s="145">
        <f>H8-J8-L8+N8</f>
        <v>101258082861</v>
      </c>
    </row>
    <row r="9" spans="1:16" s="74" customFormat="1" ht="23.25" customHeight="1">
      <c r="A9" s="113">
        <v>94</v>
      </c>
      <c r="B9" s="128"/>
      <c r="C9" s="116"/>
      <c r="D9" s="128"/>
      <c r="E9" s="128"/>
      <c r="F9" s="129"/>
      <c r="G9" s="71"/>
      <c r="H9" s="71"/>
      <c r="I9" s="71"/>
      <c r="J9" s="71"/>
      <c r="K9" s="72"/>
      <c r="L9" s="71"/>
      <c r="M9" s="71"/>
      <c r="N9" s="71"/>
      <c r="O9" s="71"/>
      <c r="P9" s="73"/>
    </row>
    <row r="10" spans="1:16" s="26" customFormat="1" ht="23.25" customHeight="1">
      <c r="A10" s="110"/>
      <c r="B10" s="116"/>
      <c r="C10" s="116"/>
      <c r="D10" s="116"/>
      <c r="E10" s="116"/>
      <c r="F10" s="31"/>
      <c r="G10" s="32"/>
      <c r="H10" s="32"/>
      <c r="I10" s="32"/>
      <c r="J10" s="32"/>
      <c r="K10" s="75"/>
      <c r="L10" s="32"/>
      <c r="M10" s="32"/>
      <c r="N10" s="32"/>
      <c r="O10" s="32"/>
      <c r="P10" s="29"/>
    </row>
    <row r="11" spans="1:16" s="26" customFormat="1" ht="23.25" customHeight="1">
      <c r="A11" s="113"/>
      <c r="B11" s="116"/>
      <c r="C11" s="116"/>
      <c r="D11" s="116"/>
      <c r="E11" s="116"/>
      <c r="F11" s="31"/>
      <c r="G11" s="32"/>
      <c r="H11" s="32"/>
      <c r="I11" s="32"/>
      <c r="J11" s="32"/>
      <c r="K11" s="75"/>
      <c r="L11" s="32"/>
      <c r="M11" s="32"/>
      <c r="N11" s="32"/>
      <c r="O11" s="32"/>
      <c r="P11" s="29"/>
    </row>
    <row r="12" spans="1:16" s="26" customFormat="1" ht="23.25" customHeight="1">
      <c r="A12" s="113"/>
      <c r="B12" s="116"/>
      <c r="C12" s="116"/>
      <c r="D12" s="116"/>
      <c r="E12" s="116"/>
      <c r="F12" s="31"/>
      <c r="G12" s="32"/>
      <c r="H12" s="32"/>
      <c r="I12" s="32"/>
      <c r="J12" s="32"/>
      <c r="K12" s="75"/>
      <c r="L12" s="32"/>
      <c r="M12" s="32"/>
      <c r="N12" s="32"/>
      <c r="O12" s="32"/>
      <c r="P12" s="29"/>
    </row>
    <row r="13" spans="1:16" s="26" customFormat="1" ht="23.25" customHeight="1">
      <c r="A13" s="113"/>
      <c r="B13" s="116"/>
      <c r="C13" s="116"/>
      <c r="D13" s="116"/>
      <c r="E13" s="116"/>
      <c r="F13" s="31"/>
      <c r="G13" s="32"/>
      <c r="H13" s="32"/>
      <c r="I13" s="32"/>
      <c r="J13" s="32"/>
      <c r="K13" s="75"/>
      <c r="L13" s="32"/>
      <c r="M13" s="32"/>
      <c r="N13" s="32"/>
      <c r="O13" s="32"/>
      <c r="P13" s="29"/>
    </row>
    <row r="14" spans="1:16" s="33" customFormat="1" ht="23.25" customHeight="1">
      <c r="A14" s="113"/>
      <c r="B14" s="116"/>
      <c r="C14" s="116"/>
      <c r="D14" s="116"/>
      <c r="E14" s="116"/>
      <c r="F14" s="31"/>
      <c r="G14" s="32"/>
      <c r="H14" s="32"/>
      <c r="I14" s="32"/>
      <c r="J14" s="32"/>
      <c r="K14" s="75"/>
      <c r="L14" s="32"/>
      <c r="M14" s="32"/>
      <c r="N14" s="32"/>
      <c r="O14" s="32"/>
      <c r="P14" s="29"/>
    </row>
    <row r="15" spans="1:16" ht="23.25" customHeight="1">
      <c r="A15" s="111"/>
      <c r="B15" s="103"/>
      <c r="C15" s="103"/>
      <c r="D15" s="103"/>
      <c r="E15" s="103"/>
      <c r="F15" s="31"/>
      <c r="G15" s="32"/>
      <c r="H15" s="32"/>
      <c r="I15" s="32"/>
      <c r="J15" s="32"/>
      <c r="K15" s="75"/>
      <c r="L15" s="32"/>
      <c r="M15" s="32"/>
      <c r="N15" s="32"/>
      <c r="O15" s="32"/>
      <c r="P15" s="29"/>
    </row>
    <row r="16" spans="1:16" ht="23.25" customHeight="1">
      <c r="A16" s="111"/>
      <c r="B16" s="103"/>
      <c r="C16" s="103"/>
      <c r="D16" s="103"/>
      <c r="E16" s="103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3.25" customHeight="1">
      <c r="A17" s="111"/>
      <c r="B17" s="103"/>
      <c r="C17" s="103"/>
      <c r="D17" s="103"/>
      <c r="E17" s="103"/>
      <c r="F17" s="80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3.25" customHeight="1">
      <c r="A18" s="111"/>
      <c r="B18" s="103"/>
      <c r="C18" s="103"/>
      <c r="D18" s="103"/>
      <c r="E18" s="103"/>
      <c r="F18" s="81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3.25" customHeight="1">
      <c r="A19" s="111"/>
      <c r="B19" s="103"/>
      <c r="C19" s="103"/>
      <c r="D19" s="103"/>
      <c r="E19" s="103"/>
      <c r="F19" s="80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3.25" customHeight="1">
      <c r="A20" s="111"/>
      <c r="B20" s="103"/>
      <c r="C20" s="103"/>
      <c r="D20" s="103"/>
      <c r="E20" s="103"/>
      <c r="F20" s="80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3.25" customHeight="1">
      <c r="A21" s="111"/>
      <c r="B21" s="103"/>
      <c r="C21" s="103"/>
      <c r="D21" s="103"/>
      <c r="E21" s="103"/>
      <c r="F21" s="76"/>
      <c r="G21" s="77"/>
      <c r="H21" s="77"/>
      <c r="I21" s="77"/>
      <c r="J21" s="77"/>
      <c r="K21" s="78"/>
      <c r="L21" s="77"/>
      <c r="M21" s="77"/>
      <c r="N21" s="77"/>
      <c r="O21" s="77"/>
      <c r="P21" s="79"/>
    </row>
    <row r="22" spans="1:16" ht="23.25" customHeight="1">
      <c r="A22" s="111"/>
      <c r="B22" s="103"/>
      <c r="C22" s="103"/>
      <c r="D22" s="103"/>
      <c r="E22" s="103"/>
      <c r="F22" s="80"/>
      <c r="G22" s="77"/>
      <c r="H22" s="77"/>
      <c r="I22" s="77"/>
      <c r="J22" s="77"/>
      <c r="K22" s="78"/>
      <c r="L22" s="77"/>
      <c r="M22" s="77"/>
      <c r="N22" s="77"/>
      <c r="O22" s="77"/>
      <c r="P22" s="79"/>
    </row>
    <row r="23" spans="1:16" ht="23.25" customHeight="1">
      <c r="A23" s="111"/>
      <c r="B23" s="103"/>
      <c r="C23" s="103"/>
      <c r="D23" s="103"/>
      <c r="E23" s="103"/>
      <c r="F23" s="76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3.25" customHeight="1">
      <c r="A24" s="111"/>
      <c r="B24" s="103"/>
      <c r="C24" s="103"/>
      <c r="D24" s="103"/>
      <c r="E24" s="103"/>
      <c r="F24" s="80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3.25" customHeight="1">
      <c r="A25" s="111"/>
      <c r="B25" s="103"/>
      <c r="C25" s="103"/>
      <c r="D25" s="103"/>
      <c r="E25" s="103"/>
      <c r="F25" s="82"/>
      <c r="G25" s="83"/>
      <c r="H25" s="83"/>
      <c r="I25" s="83"/>
      <c r="J25" s="83"/>
      <c r="K25" s="84"/>
      <c r="L25" s="83"/>
      <c r="M25" s="83"/>
      <c r="N25" s="83"/>
      <c r="O25" s="83"/>
      <c r="P25" s="85"/>
    </row>
    <row r="26" spans="1:16" ht="23.25" customHeight="1">
      <c r="A26" s="111"/>
      <c r="B26" s="103"/>
      <c r="C26" s="103"/>
      <c r="D26" s="103"/>
      <c r="E26" s="103"/>
      <c r="F26" s="80"/>
      <c r="G26" s="77"/>
      <c r="H26" s="77"/>
      <c r="I26" s="77"/>
      <c r="J26" s="77"/>
      <c r="K26" s="78"/>
      <c r="L26" s="77"/>
      <c r="M26" s="77"/>
      <c r="N26" s="77"/>
      <c r="O26" s="77"/>
      <c r="P26" s="79"/>
    </row>
    <row r="27" spans="1:16" ht="23.25" customHeight="1">
      <c r="A27" s="111"/>
      <c r="B27" s="103"/>
      <c r="C27" s="103"/>
      <c r="D27" s="103"/>
      <c r="E27" s="103"/>
      <c r="F27" s="81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3.25" customHeight="1">
      <c r="A28" s="111"/>
      <c r="B28" s="103"/>
      <c r="C28" s="103"/>
      <c r="D28" s="103"/>
      <c r="E28" s="103"/>
      <c r="F28" s="80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3.25" customHeight="1">
      <c r="A29" s="111"/>
      <c r="B29" s="103"/>
      <c r="C29" s="103"/>
      <c r="D29" s="103"/>
      <c r="E29" s="103"/>
      <c r="F29" s="76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3.25" customHeight="1">
      <c r="A30" s="111"/>
      <c r="B30" s="103"/>
      <c r="C30" s="103"/>
      <c r="D30" s="103"/>
      <c r="E30" s="103"/>
      <c r="F30" s="76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3.25" customHeight="1">
      <c r="A31" s="111"/>
      <c r="B31" s="103"/>
      <c r="C31" s="103"/>
      <c r="D31" s="103"/>
      <c r="E31" s="103"/>
      <c r="F31" s="80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3.25" customHeight="1">
      <c r="A32" s="111"/>
      <c r="B32" s="103"/>
      <c r="C32" s="103"/>
      <c r="D32" s="103"/>
      <c r="E32" s="103"/>
      <c r="F32" s="80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s="90" customFormat="1" ht="24" customHeight="1" thickBot="1">
      <c r="A33" s="125"/>
      <c r="B33" s="126"/>
      <c r="C33" s="126"/>
      <c r="D33" s="126"/>
      <c r="E33" s="126"/>
      <c r="F33" s="86"/>
      <c r="G33" s="87"/>
      <c r="H33" s="87"/>
      <c r="I33" s="87"/>
      <c r="J33" s="87"/>
      <c r="K33" s="88"/>
      <c r="L33" s="87"/>
      <c r="M33" s="87"/>
      <c r="N33" s="87"/>
      <c r="O33" s="87"/>
      <c r="P33" s="89"/>
    </row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0" sqref="G20"/>
    </sheetView>
  </sheetViews>
  <sheetFormatPr defaultColWidth="9.00390625" defaultRowHeight="16.5"/>
  <cols>
    <col min="1" max="5" width="2.625" style="118" customWidth="1"/>
    <col min="6" max="6" width="19.50390625" style="42" customWidth="1"/>
    <col min="7" max="7" width="16.50390625" style="0" customWidth="1"/>
    <col min="8" max="8" width="17.75390625" style="0" customWidth="1"/>
    <col min="9" max="10" width="11.75390625" style="0" customWidth="1"/>
    <col min="11" max="11" width="17.00390625" style="0" customWidth="1"/>
    <col min="12" max="12" width="7.125" style="0" customWidth="1"/>
    <col min="13" max="13" width="17.375" style="0" customWidth="1"/>
    <col min="14" max="14" width="17.25390625" style="0" customWidth="1"/>
    <col min="15" max="15" width="16.25390625" style="0" customWidth="1"/>
    <col min="16" max="16" width="18.75390625" style="0" customWidth="1"/>
  </cols>
  <sheetData>
    <row r="1" spans="1:11" s="3" customFormat="1" ht="15.75" customHeight="1">
      <c r="A1" s="107"/>
      <c r="B1" s="108"/>
      <c r="C1" s="108"/>
      <c r="D1" s="108"/>
      <c r="E1" s="108"/>
      <c r="F1" s="2"/>
      <c r="G1" s="2"/>
      <c r="H1" s="2"/>
      <c r="I1" s="2"/>
      <c r="J1" s="62" t="s">
        <v>78</v>
      </c>
      <c r="K1" s="5" t="s">
        <v>79</v>
      </c>
    </row>
    <row r="2" spans="1:11" s="7" customFormat="1" ht="25.5" customHeight="1">
      <c r="A2" s="107"/>
      <c r="B2" s="107"/>
      <c r="C2" s="107"/>
      <c r="D2" s="107"/>
      <c r="E2" s="107"/>
      <c r="F2" s="6"/>
      <c r="G2" s="6"/>
      <c r="H2" s="6"/>
      <c r="I2" s="6"/>
      <c r="J2" s="8" t="s">
        <v>116</v>
      </c>
      <c r="K2" s="9" t="s">
        <v>117</v>
      </c>
    </row>
    <row r="3" spans="1:11" s="7" customFormat="1" ht="25.5" customHeight="1">
      <c r="A3" s="127"/>
      <c r="B3" s="120"/>
      <c r="C3" s="107"/>
      <c r="D3" s="107"/>
      <c r="E3" s="107"/>
      <c r="F3" s="6"/>
      <c r="G3" s="6"/>
      <c r="H3" s="6"/>
      <c r="I3" s="6"/>
      <c r="J3" s="8" t="s">
        <v>83</v>
      </c>
      <c r="K3" s="9" t="s">
        <v>81</v>
      </c>
    </row>
    <row r="4" spans="1:16" s="63" customFormat="1" ht="16.5" customHeight="1" thickBot="1">
      <c r="A4" s="250" t="s">
        <v>98</v>
      </c>
      <c r="B4" s="250"/>
      <c r="C4" s="250"/>
      <c r="D4" s="250"/>
      <c r="E4" s="250"/>
      <c r="G4" s="64"/>
      <c r="H4" s="64"/>
      <c r="I4" s="64"/>
      <c r="J4" s="65" t="s">
        <v>76</v>
      </c>
      <c r="K4" s="66" t="s">
        <v>119</v>
      </c>
      <c r="P4" s="65" t="s">
        <v>0</v>
      </c>
    </row>
    <row r="5" spans="1:16" ht="24" customHeight="1">
      <c r="A5" s="254" t="s">
        <v>65</v>
      </c>
      <c r="B5" s="256" t="s">
        <v>112</v>
      </c>
      <c r="C5" s="257"/>
      <c r="D5" s="257"/>
      <c r="E5" s="257"/>
      <c r="F5" s="258"/>
      <c r="G5" s="253" t="s">
        <v>1</v>
      </c>
      <c r="H5" s="252"/>
      <c r="I5" s="253" t="s">
        <v>77</v>
      </c>
      <c r="J5" s="252"/>
      <c r="K5" s="251" t="s">
        <v>2</v>
      </c>
      <c r="L5" s="252"/>
      <c r="M5" s="253" t="s">
        <v>3</v>
      </c>
      <c r="N5" s="252"/>
      <c r="O5" s="253" t="s">
        <v>4</v>
      </c>
      <c r="P5" s="251"/>
    </row>
    <row r="6" spans="1:16" ht="24" customHeight="1">
      <c r="A6" s="255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67" t="s">
        <v>66</v>
      </c>
      <c r="H6" s="67" t="s">
        <v>67</v>
      </c>
      <c r="I6" s="67" t="s">
        <v>66</v>
      </c>
      <c r="J6" s="68" t="s">
        <v>67</v>
      </c>
      <c r="K6" s="69" t="s">
        <v>66</v>
      </c>
      <c r="L6" s="67" t="s">
        <v>67</v>
      </c>
      <c r="M6" s="67" t="s">
        <v>66</v>
      </c>
      <c r="N6" s="67" t="s">
        <v>67</v>
      </c>
      <c r="O6" s="67" t="s">
        <v>66</v>
      </c>
      <c r="P6" s="70" t="s">
        <v>67</v>
      </c>
    </row>
    <row r="7" spans="1:16" s="23" customFormat="1" ht="24" customHeight="1">
      <c r="A7" s="112">
        <v>86</v>
      </c>
      <c r="B7" s="109"/>
      <c r="C7" s="109"/>
      <c r="D7" s="109"/>
      <c r="E7" s="109"/>
      <c r="F7" s="131" t="s">
        <v>109</v>
      </c>
      <c r="G7" s="139">
        <f aca="true" t="shared" si="0" ref="G7:P7">G8</f>
        <v>5787639363</v>
      </c>
      <c r="H7" s="139">
        <f t="shared" si="0"/>
        <v>125114495625</v>
      </c>
      <c r="I7" s="140">
        <f t="shared" si="0"/>
        <v>0</v>
      </c>
      <c r="J7" s="139">
        <f t="shared" si="0"/>
        <v>0</v>
      </c>
      <c r="K7" s="141">
        <f t="shared" si="0"/>
        <v>22152884687</v>
      </c>
      <c r="L7" s="139">
        <f t="shared" si="0"/>
        <v>0</v>
      </c>
      <c r="M7" s="142">
        <f t="shared" si="0"/>
        <v>23856412764</v>
      </c>
      <c r="N7" s="139">
        <f t="shared" si="0"/>
        <v>-23856412764</v>
      </c>
      <c r="O7" s="139">
        <f t="shared" si="0"/>
        <v>7491167440</v>
      </c>
      <c r="P7" s="143">
        <f t="shared" si="0"/>
        <v>101258082861</v>
      </c>
    </row>
    <row r="8" spans="1:16" s="74" customFormat="1" ht="23.25" customHeight="1">
      <c r="A8" s="115" t="s">
        <v>102</v>
      </c>
      <c r="B8" s="116">
        <v>1</v>
      </c>
      <c r="C8" s="128"/>
      <c r="D8" s="128"/>
      <c r="E8" s="128"/>
      <c r="F8" s="92" t="s">
        <v>103</v>
      </c>
      <c r="G8" s="139">
        <f>'歲入明細'!G8</f>
        <v>5787639363</v>
      </c>
      <c r="H8" s="139">
        <f>'歲入明細'!H8</f>
        <v>125114495625</v>
      </c>
      <c r="I8" s="139">
        <f>'歲入明細'!I8</f>
        <v>0</v>
      </c>
      <c r="J8" s="139">
        <f>'歲入明細'!J8</f>
        <v>0</v>
      </c>
      <c r="K8" s="144">
        <f>'歲入明細'!K8</f>
        <v>22152884687</v>
      </c>
      <c r="L8" s="139">
        <f>'歲入明細'!L8</f>
        <v>0</v>
      </c>
      <c r="M8" s="139">
        <f>'歲入明細'!M8</f>
        <v>23856412764</v>
      </c>
      <c r="N8" s="139">
        <f>'歲入明細'!N8</f>
        <v>-23856412764</v>
      </c>
      <c r="O8" s="139">
        <f>'歲入明細'!O8</f>
        <v>7491167440</v>
      </c>
      <c r="P8" s="145">
        <f>'歲入明細'!P8</f>
        <v>101258082861</v>
      </c>
    </row>
    <row r="9" spans="1:16" s="74" customFormat="1" ht="23.25" customHeight="1">
      <c r="A9" s="113">
        <v>94</v>
      </c>
      <c r="B9" s="128"/>
      <c r="C9" s="116"/>
      <c r="D9" s="128"/>
      <c r="E9" s="128"/>
      <c r="F9" s="129"/>
      <c r="G9" s="71"/>
      <c r="H9" s="71"/>
      <c r="I9" s="71"/>
      <c r="J9" s="71"/>
      <c r="K9" s="72"/>
      <c r="L9" s="71"/>
      <c r="M9" s="71"/>
      <c r="N9" s="71"/>
      <c r="O9" s="71"/>
      <c r="P9" s="73"/>
    </row>
    <row r="10" spans="1:16" s="26" customFormat="1" ht="23.25" customHeight="1">
      <c r="A10" s="110"/>
      <c r="B10" s="116"/>
      <c r="C10" s="116"/>
      <c r="D10" s="116"/>
      <c r="E10" s="116"/>
      <c r="F10" s="31"/>
      <c r="G10" s="32"/>
      <c r="H10" s="32"/>
      <c r="I10" s="32"/>
      <c r="J10" s="32"/>
      <c r="K10" s="75"/>
      <c r="L10" s="32"/>
      <c r="M10" s="32"/>
      <c r="N10" s="32"/>
      <c r="O10" s="32"/>
      <c r="P10" s="29"/>
    </row>
    <row r="11" spans="1:16" s="26" customFormat="1" ht="23.25" customHeight="1">
      <c r="A11" s="113"/>
      <c r="B11" s="116"/>
      <c r="C11" s="116"/>
      <c r="D11" s="116"/>
      <c r="E11" s="116"/>
      <c r="F11" s="31"/>
      <c r="G11" s="32"/>
      <c r="H11" s="32"/>
      <c r="I11" s="32"/>
      <c r="J11" s="32"/>
      <c r="K11" s="75"/>
      <c r="L11" s="32"/>
      <c r="M11" s="32"/>
      <c r="N11" s="32"/>
      <c r="O11" s="32"/>
      <c r="P11" s="29"/>
    </row>
    <row r="12" spans="1:16" s="26" customFormat="1" ht="23.25" customHeight="1">
      <c r="A12" s="113"/>
      <c r="B12" s="116"/>
      <c r="C12" s="116"/>
      <c r="D12" s="116"/>
      <c r="E12" s="116"/>
      <c r="F12" s="31"/>
      <c r="G12" s="32"/>
      <c r="H12" s="32"/>
      <c r="I12" s="32"/>
      <c r="J12" s="32"/>
      <c r="K12" s="75"/>
      <c r="L12" s="32"/>
      <c r="M12" s="32"/>
      <c r="N12" s="32"/>
      <c r="O12" s="32"/>
      <c r="P12" s="29"/>
    </row>
    <row r="13" spans="1:16" s="26" customFormat="1" ht="23.25" customHeight="1">
      <c r="A13" s="113"/>
      <c r="B13" s="116"/>
      <c r="C13" s="116"/>
      <c r="D13" s="116"/>
      <c r="E13" s="116"/>
      <c r="F13" s="31"/>
      <c r="G13" s="32"/>
      <c r="H13" s="32"/>
      <c r="I13" s="32"/>
      <c r="J13" s="32"/>
      <c r="K13" s="75"/>
      <c r="L13" s="32"/>
      <c r="M13" s="32"/>
      <c r="N13" s="32"/>
      <c r="O13" s="32"/>
      <c r="P13" s="29"/>
    </row>
    <row r="14" spans="1:16" s="33" customFormat="1" ht="21" customHeight="1">
      <c r="A14" s="113"/>
      <c r="B14" s="116"/>
      <c r="C14" s="116"/>
      <c r="D14" s="116"/>
      <c r="E14" s="116"/>
      <c r="F14" s="31"/>
      <c r="G14" s="32"/>
      <c r="H14" s="32"/>
      <c r="I14" s="32"/>
      <c r="J14" s="32"/>
      <c r="K14" s="75"/>
      <c r="L14" s="32"/>
      <c r="M14" s="32"/>
      <c r="N14" s="32"/>
      <c r="O14" s="32"/>
      <c r="P14" s="29"/>
    </row>
    <row r="15" spans="1:16" ht="23.25" customHeight="1">
      <c r="A15" s="111"/>
      <c r="B15" s="103"/>
      <c r="C15" s="103"/>
      <c r="D15" s="103"/>
      <c r="E15" s="103"/>
      <c r="F15" s="31"/>
      <c r="G15" s="32"/>
      <c r="H15" s="32"/>
      <c r="I15" s="32"/>
      <c r="J15" s="32"/>
      <c r="K15" s="75"/>
      <c r="L15" s="32"/>
      <c r="M15" s="32"/>
      <c r="N15" s="32"/>
      <c r="O15" s="32"/>
      <c r="P15" s="29"/>
    </row>
    <row r="16" spans="1:16" ht="23.25" customHeight="1">
      <c r="A16" s="111"/>
      <c r="B16" s="103"/>
      <c r="C16" s="103"/>
      <c r="D16" s="103"/>
      <c r="E16" s="103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3.25" customHeight="1">
      <c r="A17" s="111"/>
      <c r="B17" s="103"/>
      <c r="C17" s="103"/>
      <c r="D17" s="103"/>
      <c r="E17" s="103"/>
      <c r="F17" s="80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3.25" customHeight="1">
      <c r="A18" s="111"/>
      <c r="B18" s="103"/>
      <c r="C18" s="103"/>
      <c r="D18" s="103"/>
      <c r="E18" s="103"/>
      <c r="F18" s="81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3.25" customHeight="1">
      <c r="A19" s="111"/>
      <c r="B19" s="103"/>
      <c r="C19" s="103"/>
      <c r="D19" s="103"/>
      <c r="E19" s="103"/>
      <c r="F19" s="80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3.25" customHeight="1">
      <c r="A20" s="111"/>
      <c r="B20" s="103"/>
      <c r="C20" s="103"/>
      <c r="D20" s="103"/>
      <c r="E20" s="103"/>
      <c r="F20" s="76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3.25" customHeight="1">
      <c r="A21" s="111"/>
      <c r="B21" s="103"/>
      <c r="C21" s="103"/>
      <c r="D21" s="103"/>
      <c r="E21" s="103"/>
      <c r="F21" s="80"/>
      <c r="G21" s="77"/>
      <c r="H21" s="77"/>
      <c r="I21" s="77"/>
      <c r="J21" s="77"/>
      <c r="K21" s="78"/>
      <c r="L21" s="77"/>
      <c r="M21" s="77"/>
      <c r="N21" s="77"/>
      <c r="O21" s="77"/>
      <c r="P21" s="79"/>
    </row>
    <row r="22" spans="1:16" ht="23.25" customHeight="1">
      <c r="A22" s="111"/>
      <c r="B22" s="103"/>
      <c r="C22" s="103"/>
      <c r="D22" s="103"/>
      <c r="E22" s="103"/>
      <c r="F22" s="76"/>
      <c r="G22" s="77"/>
      <c r="H22" s="77"/>
      <c r="I22" s="77"/>
      <c r="J22" s="77"/>
      <c r="K22" s="78"/>
      <c r="L22" s="77"/>
      <c r="M22" s="77"/>
      <c r="N22" s="77"/>
      <c r="O22" s="77"/>
      <c r="P22" s="79"/>
    </row>
    <row r="23" spans="1:16" ht="23.25" customHeight="1">
      <c r="A23" s="111"/>
      <c r="B23" s="103"/>
      <c r="C23" s="103"/>
      <c r="D23" s="103"/>
      <c r="E23" s="103"/>
      <c r="F23" s="80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3.25" customHeight="1">
      <c r="A24" s="111"/>
      <c r="B24" s="103"/>
      <c r="C24" s="103"/>
      <c r="D24" s="103"/>
      <c r="E24" s="103"/>
      <c r="F24" s="76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3.25" customHeight="1">
      <c r="A25" s="111"/>
      <c r="B25" s="103"/>
      <c r="C25" s="103"/>
      <c r="D25" s="103"/>
      <c r="E25" s="103"/>
      <c r="F25" s="80"/>
      <c r="G25" s="77"/>
      <c r="H25" s="77"/>
      <c r="I25" s="77"/>
      <c r="J25" s="77"/>
      <c r="K25" s="78"/>
      <c r="L25" s="77"/>
      <c r="M25" s="77"/>
      <c r="N25" s="77"/>
      <c r="O25" s="77"/>
      <c r="P25" s="79"/>
    </row>
    <row r="26" spans="1:16" ht="23.25" customHeight="1">
      <c r="A26" s="111"/>
      <c r="B26" s="103"/>
      <c r="C26" s="103"/>
      <c r="D26" s="103"/>
      <c r="E26" s="103"/>
      <c r="F26" s="82"/>
      <c r="G26" s="83"/>
      <c r="H26" s="83"/>
      <c r="I26" s="83"/>
      <c r="J26" s="83"/>
      <c r="K26" s="84"/>
      <c r="L26" s="83"/>
      <c r="M26" s="83"/>
      <c r="N26" s="83"/>
      <c r="O26" s="83"/>
      <c r="P26" s="85"/>
    </row>
    <row r="27" spans="1:16" ht="21.75" customHeight="1">
      <c r="A27" s="111"/>
      <c r="B27" s="103"/>
      <c r="C27" s="103"/>
      <c r="D27" s="103"/>
      <c r="E27" s="103"/>
      <c r="F27" s="76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3.25" customHeight="1">
      <c r="A28" s="111"/>
      <c r="B28" s="103"/>
      <c r="C28" s="103"/>
      <c r="D28" s="103"/>
      <c r="E28" s="103"/>
      <c r="F28" s="80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3.25" customHeight="1">
      <c r="A29" s="111"/>
      <c r="B29" s="103"/>
      <c r="C29" s="103"/>
      <c r="D29" s="103"/>
      <c r="E29" s="103"/>
      <c r="F29" s="80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3.25" customHeight="1">
      <c r="A30" s="111"/>
      <c r="B30" s="103"/>
      <c r="C30" s="103"/>
      <c r="D30" s="103"/>
      <c r="E30" s="103"/>
      <c r="F30" s="76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3.25" customHeight="1">
      <c r="A31" s="111"/>
      <c r="B31" s="103"/>
      <c r="C31" s="103"/>
      <c r="D31" s="103"/>
      <c r="E31" s="103"/>
      <c r="F31" s="80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3.25" customHeight="1">
      <c r="A32" s="111"/>
      <c r="B32" s="103"/>
      <c r="C32" s="103"/>
      <c r="D32" s="103"/>
      <c r="E32" s="103"/>
      <c r="F32" s="80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s="90" customFormat="1" ht="23.25" customHeight="1" thickBot="1">
      <c r="A33" s="125"/>
      <c r="B33" s="126"/>
      <c r="C33" s="126"/>
      <c r="D33" s="126"/>
      <c r="E33" s="126"/>
      <c r="F33" s="86"/>
      <c r="G33" s="87"/>
      <c r="H33" s="87"/>
      <c r="I33" s="87"/>
      <c r="J33" s="87"/>
      <c r="K33" s="88"/>
      <c r="L33" s="87"/>
      <c r="M33" s="87"/>
      <c r="N33" s="87"/>
      <c r="O33" s="87"/>
      <c r="P33" s="89"/>
    </row>
    <row r="34" ht="24" customHeight="1"/>
    <row r="35" ht="24" customHeight="1"/>
    <row r="36" ht="24" customHeight="1"/>
    <row r="37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6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13" sqref="O13"/>
    </sheetView>
  </sheetViews>
  <sheetFormatPr defaultColWidth="9.00390625" defaultRowHeight="16.5"/>
  <cols>
    <col min="1" max="5" width="2.625" style="118" customWidth="1"/>
    <col min="6" max="6" width="18.25390625" style="42" customWidth="1"/>
    <col min="7" max="7" width="16.50390625" style="0" customWidth="1"/>
    <col min="8" max="8" width="18.375" style="0" customWidth="1"/>
    <col min="9" max="10" width="11.75390625" style="0" customWidth="1"/>
    <col min="11" max="11" width="16.75390625" style="0" customWidth="1"/>
    <col min="12" max="12" width="10.25390625" style="0" customWidth="1"/>
    <col min="13" max="14" width="17.50390625" style="0" customWidth="1"/>
    <col min="15" max="15" width="16.00390625" style="0" customWidth="1"/>
    <col min="16" max="16" width="17.75390625" style="0" customWidth="1"/>
    <col min="17" max="17" width="9.00390625" style="18" customWidth="1"/>
  </cols>
  <sheetData>
    <row r="1" spans="1:17" s="3" customFormat="1" ht="15.75" customHeight="1">
      <c r="A1" s="107"/>
      <c r="B1" s="108"/>
      <c r="C1" s="108"/>
      <c r="D1" s="108"/>
      <c r="E1" s="108"/>
      <c r="F1" s="2"/>
      <c r="G1" s="2"/>
      <c r="H1" s="2"/>
      <c r="I1" s="2"/>
      <c r="J1" s="62" t="s">
        <v>84</v>
      </c>
      <c r="K1" s="5" t="s">
        <v>85</v>
      </c>
      <c r="Q1" s="233"/>
    </row>
    <row r="2" spans="1:17" s="7" customFormat="1" ht="25.5" customHeight="1">
      <c r="A2" s="107"/>
      <c r="B2" s="107"/>
      <c r="C2" s="107"/>
      <c r="D2" s="107"/>
      <c r="E2" s="107"/>
      <c r="F2" s="6"/>
      <c r="G2" s="6"/>
      <c r="H2" s="6"/>
      <c r="I2" s="6"/>
      <c r="J2" s="8" t="s">
        <v>116</v>
      </c>
      <c r="K2" s="9" t="s">
        <v>117</v>
      </c>
      <c r="Q2" s="234"/>
    </row>
    <row r="3" spans="1:17" s="7" customFormat="1" ht="25.5" customHeight="1">
      <c r="A3" s="107"/>
      <c r="B3" s="120"/>
      <c r="C3" s="107"/>
      <c r="D3" s="107"/>
      <c r="E3" s="107"/>
      <c r="F3" s="6"/>
      <c r="G3" s="6"/>
      <c r="H3" s="6"/>
      <c r="I3" s="6"/>
      <c r="J3" s="8" t="s">
        <v>68</v>
      </c>
      <c r="K3" s="9" t="s">
        <v>69</v>
      </c>
      <c r="Q3" s="234"/>
    </row>
    <row r="4" spans="1:17" s="63" customFormat="1" ht="16.5" customHeight="1" thickBot="1">
      <c r="A4" s="121"/>
      <c r="B4" s="121"/>
      <c r="C4" s="121"/>
      <c r="D4" s="121"/>
      <c r="E4" s="122"/>
      <c r="G4" s="64"/>
      <c r="H4" s="64"/>
      <c r="I4" s="64"/>
      <c r="J4" s="65" t="s">
        <v>70</v>
      </c>
      <c r="K4" s="66" t="s">
        <v>120</v>
      </c>
      <c r="P4" s="65" t="s">
        <v>0</v>
      </c>
      <c r="Q4" s="235"/>
    </row>
    <row r="5" spans="1:16" ht="24" customHeight="1">
      <c r="A5" s="254" t="s">
        <v>65</v>
      </c>
      <c r="B5" s="256" t="s">
        <v>112</v>
      </c>
      <c r="C5" s="257"/>
      <c r="D5" s="257"/>
      <c r="E5" s="257"/>
      <c r="F5" s="258"/>
      <c r="G5" s="253" t="s">
        <v>1</v>
      </c>
      <c r="H5" s="252"/>
      <c r="I5" s="253" t="s">
        <v>71</v>
      </c>
      <c r="J5" s="252"/>
      <c r="K5" s="251" t="s">
        <v>2</v>
      </c>
      <c r="L5" s="252"/>
      <c r="M5" s="253" t="s">
        <v>3</v>
      </c>
      <c r="N5" s="252"/>
      <c r="O5" s="253" t="s">
        <v>4</v>
      </c>
      <c r="P5" s="251"/>
    </row>
    <row r="6" spans="1:16" ht="24" customHeight="1">
      <c r="A6" s="255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67" t="s">
        <v>66</v>
      </c>
      <c r="H6" s="67" t="s">
        <v>67</v>
      </c>
      <c r="I6" s="67" t="s">
        <v>66</v>
      </c>
      <c r="J6" s="68" t="s">
        <v>67</v>
      </c>
      <c r="K6" s="69" t="s">
        <v>66</v>
      </c>
      <c r="L6" s="67" t="s">
        <v>67</v>
      </c>
      <c r="M6" s="67" t="s">
        <v>66</v>
      </c>
      <c r="N6" s="67" t="s">
        <v>67</v>
      </c>
      <c r="O6" s="67" t="s">
        <v>66</v>
      </c>
      <c r="P6" s="70" t="s">
        <v>67</v>
      </c>
    </row>
    <row r="7" spans="1:16" s="23" customFormat="1" ht="27" customHeight="1">
      <c r="A7" s="112">
        <v>86</v>
      </c>
      <c r="B7" s="109"/>
      <c r="C7" s="109"/>
      <c r="D7" s="109"/>
      <c r="E7" s="109"/>
      <c r="F7" s="131" t="s">
        <v>109</v>
      </c>
      <c r="G7" s="139">
        <f>G8</f>
        <v>5787639363</v>
      </c>
      <c r="H7" s="139">
        <f aca="true" t="shared" si="0" ref="H7:P7">H8</f>
        <v>125114495625</v>
      </c>
      <c r="I7" s="139">
        <f t="shared" si="0"/>
        <v>0</v>
      </c>
      <c r="J7" s="241">
        <f t="shared" si="0"/>
        <v>0</v>
      </c>
      <c r="K7" s="141">
        <f t="shared" si="0"/>
        <v>22152884687</v>
      </c>
      <c r="L7" s="139">
        <f t="shared" si="0"/>
        <v>0</v>
      </c>
      <c r="M7" s="139">
        <f t="shared" si="0"/>
        <v>23856412764</v>
      </c>
      <c r="N7" s="139">
        <f t="shared" si="0"/>
        <v>-23856412764</v>
      </c>
      <c r="O7" s="139">
        <f t="shared" si="0"/>
        <v>7491167440</v>
      </c>
      <c r="P7" s="145">
        <f t="shared" si="0"/>
        <v>101258082861</v>
      </c>
    </row>
    <row r="8" spans="1:17" s="105" customFormat="1" ht="21" customHeight="1">
      <c r="A8" s="115" t="s">
        <v>102</v>
      </c>
      <c r="B8" s="123">
        <v>1</v>
      </c>
      <c r="C8" s="124"/>
      <c r="D8" s="124"/>
      <c r="E8" s="124"/>
      <c r="F8" s="104" t="s">
        <v>104</v>
      </c>
      <c r="G8" s="146">
        <f>G9</f>
        <v>5787639363</v>
      </c>
      <c r="H8" s="146">
        <f>H9</f>
        <v>125114495625</v>
      </c>
      <c r="I8" s="146">
        <f aca="true" t="shared" si="1" ref="I8:P9">I9</f>
        <v>0</v>
      </c>
      <c r="J8" s="146">
        <f t="shared" si="1"/>
        <v>0</v>
      </c>
      <c r="K8" s="147">
        <f t="shared" si="1"/>
        <v>22152884687</v>
      </c>
      <c r="L8" s="146">
        <f t="shared" si="1"/>
        <v>0</v>
      </c>
      <c r="M8" s="146">
        <f t="shared" si="1"/>
        <v>23856412764</v>
      </c>
      <c r="N8" s="146">
        <f t="shared" si="1"/>
        <v>-23856412764</v>
      </c>
      <c r="O8" s="146">
        <f t="shared" si="1"/>
        <v>7491167440</v>
      </c>
      <c r="P8" s="148">
        <f t="shared" si="1"/>
        <v>101258082861</v>
      </c>
      <c r="Q8" s="242"/>
    </row>
    <row r="9" spans="1:17" s="105" customFormat="1" ht="21" customHeight="1">
      <c r="A9" s="113">
        <v>94</v>
      </c>
      <c r="B9" s="124"/>
      <c r="C9" s="123">
        <v>1</v>
      </c>
      <c r="D9" s="124"/>
      <c r="E9" s="124"/>
      <c r="F9" s="106" t="s">
        <v>105</v>
      </c>
      <c r="G9" s="146">
        <f>G10</f>
        <v>5787639363</v>
      </c>
      <c r="H9" s="146">
        <f>H10</f>
        <v>125114495625</v>
      </c>
      <c r="I9" s="146">
        <f t="shared" si="1"/>
        <v>0</v>
      </c>
      <c r="J9" s="146">
        <f t="shared" si="1"/>
        <v>0</v>
      </c>
      <c r="K9" s="147">
        <f t="shared" si="1"/>
        <v>22152884687</v>
      </c>
      <c r="L9" s="146">
        <f t="shared" si="1"/>
        <v>0</v>
      </c>
      <c r="M9" s="146">
        <f t="shared" si="1"/>
        <v>23856412764</v>
      </c>
      <c r="N9" s="146">
        <f t="shared" si="1"/>
        <v>-23856412764</v>
      </c>
      <c r="O9" s="146">
        <f t="shared" si="1"/>
        <v>7491167440</v>
      </c>
      <c r="P9" s="148">
        <f t="shared" si="1"/>
        <v>101258082861</v>
      </c>
      <c r="Q9" s="242"/>
    </row>
    <row r="10" spans="1:17" s="102" customFormat="1" ht="21" customHeight="1">
      <c r="A10" s="110"/>
      <c r="B10" s="123"/>
      <c r="C10" s="123"/>
      <c r="D10" s="123">
        <v>1</v>
      </c>
      <c r="E10" s="123"/>
      <c r="F10" s="137" t="s">
        <v>106</v>
      </c>
      <c r="G10" s="149">
        <f>G11+G12</f>
        <v>5787639363</v>
      </c>
      <c r="H10" s="149">
        <f aca="true" t="shared" si="2" ref="H10:P10">H11+H12</f>
        <v>125114495625</v>
      </c>
      <c r="I10" s="149">
        <f t="shared" si="2"/>
        <v>0</v>
      </c>
      <c r="J10" s="149">
        <f t="shared" si="2"/>
        <v>0</v>
      </c>
      <c r="K10" s="150">
        <f t="shared" si="2"/>
        <v>22152884687</v>
      </c>
      <c r="L10" s="149">
        <f t="shared" si="2"/>
        <v>0</v>
      </c>
      <c r="M10" s="149">
        <f t="shared" si="2"/>
        <v>23856412764</v>
      </c>
      <c r="N10" s="149">
        <f t="shared" si="2"/>
        <v>-23856412764</v>
      </c>
      <c r="O10" s="149">
        <f t="shared" si="2"/>
        <v>7491167440</v>
      </c>
      <c r="P10" s="152">
        <f t="shared" si="2"/>
        <v>101258082861</v>
      </c>
      <c r="Q10" s="243"/>
    </row>
    <row r="11" spans="1:17" s="102" customFormat="1" ht="36.75" customHeight="1">
      <c r="A11" s="110"/>
      <c r="B11" s="123"/>
      <c r="C11" s="123"/>
      <c r="D11" s="123"/>
      <c r="E11" s="123">
        <v>1</v>
      </c>
      <c r="F11" s="138" t="s">
        <v>107</v>
      </c>
      <c r="G11" s="149">
        <v>5304453999</v>
      </c>
      <c r="H11" s="149">
        <v>115142282748</v>
      </c>
      <c r="I11" s="149">
        <v>0</v>
      </c>
      <c r="J11" s="149">
        <v>0</v>
      </c>
      <c r="K11" s="150">
        <v>22092884687</v>
      </c>
      <c r="L11" s="149">
        <v>0</v>
      </c>
      <c r="M11" s="151">
        <v>23856412764</v>
      </c>
      <c r="N11" s="149">
        <f>-M11</f>
        <v>-23856412764</v>
      </c>
      <c r="O11" s="149">
        <f>G11-I11-K11+M11</f>
        <v>7067982076</v>
      </c>
      <c r="P11" s="152">
        <f>H11-J11-L11+N11</f>
        <v>91285869984</v>
      </c>
      <c r="Q11" s="243"/>
    </row>
    <row r="12" spans="1:17" s="102" customFormat="1" ht="36.75" customHeight="1">
      <c r="A12" s="110"/>
      <c r="B12" s="123"/>
      <c r="C12" s="123"/>
      <c r="D12" s="123"/>
      <c r="E12" s="123">
        <v>2</v>
      </c>
      <c r="F12" s="138" t="s">
        <v>108</v>
      </c>
      <c r="G12" s="149">
        <v>483185364</v>
      </c>
      <c r="H12" s="149">
        <v>9972212877</v>
      </c>
      <c r="I12" s="149">
        <v>0</v>
      </c>
      <c r="J12" s="149">
        <v>0</v>
      </c>
      <c r="K12" s="150">
        <v>60000000</v>
      </c>
      <c r="L12" s="149">
        <v>0</v>
      </c>
      <c r="M12" s="151">
        <v>0</v>
      </c>
      <c r="N12" s="151">
        <v>0</v>
      </c>
      <c r="O12" s="149">
        <f>G12-I12-K12+M12</f>
        <v>423185364</v>
      </c>
      <c r="P12" s="152">
        <f>H12-J12-L12+N12</f>
        <v>9972212877</v>
      </c>
      <c r="Q12" s="243"/>
    </row>
    <row r="13" spans="1:16" ht="21" customHeight="1">
      <c r="A13" s="111"/>
      <c r="B13" s="103"/>
      <c r="C13" s="103"/>
      <c r="D13" s="103"/>
      <c r="E13" s="103"/>
      <c r="F13" s="80"/>
      <c r="G13" s="77"/>
      <c r="H13" s="77"/>
      <c r="I13" s="77"/>
      <c r="J13" s="77"/>
      <c r="K13" s="78"/>
      <c r="L13" s="77"/>
      <c r="M13" s="77"/>
      <c r="N13" s="77"/>
      <c r="O13" s="77"/>
      <c r="P13" s="79"/>
    </row>
    <row r="14" spans="1:16" ht="21" customHeight="1">
      <c r="A14" s="111"/>
      <c r="B14" s="103"/>
      <c r="C14" s="103"/>
      <c r="D14" s="103"/>
      <c r="E14" s="103"/>
      <c r="F14" s="81"/>
      <c r="G14" s="77"/>
      <c r="H14" s="77"/>
      <c r="I14" s="77"/>
      <c r="J14" s="77"/>
      <c r="K14" s="78"/>
      <c r="L14" s="77"/>
      <c r="M14" s="77"/>
      <c r="N14" s="77"/>
      <c r="O14" s="77"/>
      <c r="P14" s="79"/>
    </row>
    <row r="15" spans="1:16" ht="21" customHeight="1">
      <c r="A15" s="111"/>
      <c r="B15" s="103"/>
      <c r="C15" s="103"/>
      <c r="D15" s="103"/>
      <c r="E15" s="103"/>
      <c r="F15" s="80"/>
      <c r="G15" s="77"/>
      <c r="H15" s="77"/>
      <c r="I15" s="77"/>
      <c r="J15" s="77"/>
      <c r="K15" s="78"/>
      <c r="L15" s="77"/>
      <c r="M15" s="77"/>
      <c r="N15" s="77"/>
      <c r="O15" s="77"/>
      <c r="P15" s="79"/>
    </row>
    <row r="16" spans="1:16" ht="21" customHeight="1">
      <c r="A16" s="111"/>
      <c r="B16" s="103"/>
      <c r="C16" s="103"/>
      <c r="D16" s="103"/>
      <c r="E16" s="103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1" customHeight="1">
      <c r="A17" s="111"/>
      <c r="B17" s="103"/>
      <c r="C17" s="103"/>
      <c r="D17" s="103"/>
      <c r="E17" s="103"/>
      <c r="F17" s="76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1" customHeight="1">
      <c r="A18" s="111"/>
      <c r="B18" s="103"/>
      <c r="C18" s="103"/>
      <c r="D18" s="103"/>
      <c r="E18" s="103"/>
      <c r="F18" s="80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1" customHeight="1">
      <c r="A19" s="111"/>
      <c r="B19" s="103"/>
      <c r="C19" s="103"/>
      <c r="D19" s="103"/>
      <c r="E19" s="103"/>
      <c r="F19" s="76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1" customHeight="1">
      <c r="A20" s="111"/>
      <c r="B20" s="103"/>
      <c r="C20" s="103"/>
      <c r="D20" s="103"/>
      <c r="E20" s="103"/>
      <c r="F20" s="80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1" customHeight="1">
      <c r="A21" s="111"/>
      <c r="B21" s="103"/>
      <c r="C21" s="103"/>
      <c r="D21" s="103"/>
      <c r="E21" s="103"/>
      <c r="F21" s="82"/>
      <c r="G21" s="83"/>
      <c r="H21" s="83"/>
      <c r="I21" s="83"/>
      <c r="J21" s="83"/>
      <c r="K21" s="84"/>
      <c r="L21" s="83"/>
      <c r="M21" s="83"/>
      <c r="N21" s="83"/>
      <c r="O21" s="83"/>
      <c r="P21" s="85"/>
    </row>
    <row r="22" spans="1:16" ht="21" customHeight="1">
      <c r="A22" s="111"/>
      <c r="B22" s="103"/>
      <c r="C22" s="103"/>
      <c r="D22" s="103"/>
      <c r="E22" s="103"/>
      <c r="F22" s="80"/>
      <c r="G22" s="77"/>
      <c r="H22" s="77"/>
      <c r="I22" s="77"/>
      <c r="J22" s="77"/>
      <c r="K22" s="78"/>
      <c r="L22" s="77"/>
      <c r="M22" s="77"/>
      <c r="N22" s="77"/>
      <c r="O22" s="77"/>
      <c r="P22" s="79"/>
    </row>
    <row r="23" spans="1:16" ht="21" customHeight="1">
      <c r="A23" s="111"/>
      <c r="B23" s="103"/>
      <c r="C23" s="103"/>
      <c r="D23" s="103"/>
      <c r="E23" s="103"/>
      <c r="F23" s="81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1" customHeight="1">
      <c r="A24" s="111"/>
      <c r="B24" s="103"/>
      <c r="C24" s="103"/>
      <c r="D24" s="103"/>
      <c r="E24" s="103"/>
      <c r="F24" s="80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1" customHeight="1">
      <c r="A25" s="111"/>
      <c r="B25" s="103"/>
      <c r="C25" s="103"/>
      <c r="D25" s="103"/>
      <c r="E25" s="103"/>
      <c r="F25" s="76"/>
      <c r="G25" s="77"/>
      <c r="H25" s="77"/>
      <c r="I25" s="77"/>
      <c r="J25" s="77"/>
      <c r="K25" s="78"/>
      <c r="L25" s="77"/>
      <c r="M25" s="77"/>
      <c r="N25" s="77"/>
      <c r="O25" s="77"/>
      <c r="P25" s="79"/>
    </row>
    <row r="26" spans="1:16" ht="21" customHeight="1">
      <c r="A26" s="111"/>
      <c r="B26" s="103"/>
      <c r="C26" s="103"/>
      <c r="D26" s="103"/>
      <c r="E26" s="103"/>
      <c r="F26" s="76"/>
      <c r="G26" s="77"/>
      <c r="H26" s="77"/>
      <c r="I26" s="77"/>
      <c r="J26" s="77"/>
      <c r="K26" s="78"/>
      <c r="L26" s="77"/>
      <c r="M26" s="77"/>
      <c r="N26" s="77"/>
      <c r="O26" s="77"/>
      <c r="P26" s="79"/>
    </row>
    <row r="27" spans="1:16" ht="21" customHeight="1">
      <c r="A27" s="111"/>
      <c r="B27" s="103"/>
      <c r="C27" s="103"/>
      <c r="D27" s="103"/>
      <c r="E27" s="103"/>
      <c r="F27" s="80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1" customHeight="1">
      <c r="A28" s="111"/>
      <c r="B28" s="103"/>
      <c r="C28" s="103"/>
      <c r="D28" s="103"/>
      <c r="E28" s="103"/>
      <c r="F28" s="76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1" customHeight="1">
      <c r="A29" s="111"/>
      <c r="B29" s="103"/>
      <c r="C29" s="103"/>
      <c r="D29" s="103"/>
      <c r="E29" s="103"/>
      <c r="F29" s="80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1" customHeight="1">
      <c r="A30" s="111"/>
      <c r="B30" s="103"/>
      <c r="C30" s="103"/>
      <c r="D30" s="103"/>
      <c r="E30" s="103"/>
      <c r="F30" s="80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1" customHeight="1">
      <c r="A31" s="111"/>
      <c r="B31" s="103"/>
      <c r="C31" s="103"/>
      <c r="D31" s="103"/>
      <c r="E31" s="103"/>
      <c r="F31" s="80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1" customHeight="1">
      <c r="A32" s="111"/>
      <c r="B32" s="103"/>
      <c r="C32" s="103"/>
      <c r="D32" s="103"/>
      <c r="E32" s="103"/>
      <c r="F32" s="80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ht="21" customHeight="1">
      <c r="A33" s="111"/>
      <c r="B33" s="103"/>
      <c r="C33" s="103"/>
      <c r="D33" s="103"/>
      <c r="E33" s="103"/>
      <c r="F33" s="76"/>
      <c r="G33" s="77"/>
      <c r="H33" s="77"/>
      <c r="I33" s="77"/>
      <c r="J33" s="77"/>
      <c r="K33" s="78"/>
      <c r="L33" s="77"/>
      <c r="M33" s="77"/>
      <c r="N33" s="77"/>
      <c r="O33" s="77"/>
      <c r="P33" s="79"/>
    </row>
    <row r="34" spans="1:17" s="90" customFormat="1" ht="41.25" customHeight="1" thickBot="1">
      <c r="A34" s="125"/>
      <c r="B34" s="126"/>
      <c r="C34" s="126"/>
      <c r="D34" s="126"/>
      <c r="E34" s="126"/>
      <c r="F34" s="86"/>
      <c r="G34" s="87"/>
      <c r="H34" s="87"/>
      <c r="I34" s="87"/>
      <c r="J34" s="87"/>
      <c r="K34" s="88"/>
      <c r="L34" s="87"/>
      <c r="M34" s="87"/>
      <c r="N34" s="87"/>
      <c r="O34" s="87"/>
      <c r="P34" s="89"/>
      <c r="Q34" s="18"/>
    </row>
  </sheetData>
  <sheetProtection/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4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N13" sqref="N13"/>
    </sheetView>
  </sheetViews>
  <sheetFormatPr defaultColWidth="9.00390625" defaultRowHeight="16.5"/>
  <cols>
    <col min="1" max="1" width="2.625" style="121" customWidth="1"/>
    <col min="2" max="5" width="2.625" style="118" customWidth="1"/>
    <col min="6" max="6" width="18.25390625" style="42" customWidth="1"/>
    <col min="7" max="7" width="15.125" style="0" customWidth="1"/>
    <col min="8" max="8" width="17.875" style="0" customWidth="1"/>
    <col min="9" max="9" width="12.625" style="0" customWidth="1"/>
    <col min="10" max="10" width="12.75390625" style="0" customWidth="1"/>
    <col min="11" max="11" width="14.625" style="0" customWidth="1"/>
    <col min="12" max="12" width="15.125" style="0" customWidth="1"/>
    <col min="13" max="15" width="14.625" style="0" customWidth="1"/>
    <col min="16" max="16" width="17.375" style="0" customWidth="1"/>
    <col min="17" max="17" width="0.12890625" style="18" customWidth="1"/>
  </cols>
  <sheetData>
    <row r="1" spans="1:17" s="3" customFormat="1" ht="15.75" customHeight="1">
      <c r="A1" s="107"/>
      <c r="B1" s="108"/>
      <c r="C1" s="108"/>
      <c r="D1" s="108"/>
      <c r="E1" s="108"/>
      <c r="F1" s="2"/>
      <c r="G1" s="2"/>
      <c r="J1" s="62" t="s">
        <v>78</v>
      </c>
      <c r="K1" s="5" t="s">
        <v>79</v>
      </c>
      <c r="Q1" s="233"/>
    </row>
    <row r="2" spans="1:17" s="7" customFormat="1" ht="25.5" customHeight="1">
      <c r="A2" s="107"/>
      <c r="B2" s="107"/>
      <c r="C2" s="107"/>
      <c r="D2" s="107"/>
      <c r="E2" s="107"/>
      <c r="F2" s="6"/>
      <c r="H2" s="8"/>
      <c r="I2" s="91"/>
      <c r="J2" s="8" t="s">
        <v>116</v>
      </c>
      <c r="K2" s="9" t="s">
        <v>117</v>
      </c>
      <c r="Q2" s="234"/>
    </row>
    <row r="3" spans="1:17" s="7" customFormat="1" ht="25.5" customHeight="1">
      <c r="A3" s="107"/>
      <c r="B3" s="107"/>
      <c r="C3" s="107"/>
      <c r="D3" s="107"/>
      <c r="E3" s="107"/>
      <c r="F3" s="6"/>
      <c r="G3" s="6"/>
      <c r="H3" s="10"/>
      <c r="J3" s="8" t="s">
        <v>95</v>
      </c>
      <c r="K3" s="9" t="s">
        <v>81</v>
      </c>
      <c r="Q3" s="234"/>
    </row>
    <row r="4" spans="1:17" s="63" customFormat="1" ht="16.5" customHeight="1" thickBot="1">
      <c r="A4" s="259" t="s">
        <v>97</v>
      </c>
      <c r="B4" s="259"/>
      <c r="C4" s="259"/>
      <c r="D4" s="259"/>
      <c r="E4" s="259"/>
      <c r="G4" s="64"/>
      <c r="J4" s="65" t="s">
        <v>82</v>
      </c>
      <c r="K4" s="66" t="s">
        <v>120</v>
      </c>
      <c r="P4" s="65" t="s">
        <v>0</v>
      </c>
      <c r="Q4" s="235"/>
    </row>
    <row r="5" spans="1:17" s="97" customFormat="1" ht="24" customHeight="1">
      <c r="A5" s="254" t="s">
        <v>65</v>
      </c>
      <c r="B5" s="256" t="s">
        <v>112</v>
      </c>
      <c r="C5" s="257"/>
      <c r="D5" s="257"/>
      <c r="E5" s="257"/>
      <c r="F5" s="258"/>
      <c r="G5" s="260" t="s">
        <v>1</v>
      </c>
      <c r="H5" s="262"/>
      <c r="I5" s="260" t="s">
        <v>90</v>
      </c>
      <c r="J5" s="262"/>
      <c r="K5" s="261" t="s">
        <v>2</v>
      </c>
      <c r="L5" s="262"/>
      <c r="M5" s="260" t="s">
        <v>3</v>
      </c>
      <c r="N5" s="262"/>
      <c r="O5" s="260" t="s">
        <v>4</v>
      </c>
      <c r="P5" s="261"/>
      <c r="Q5" s="236"/>
    </row>
    <row r="6" spans="1:17" s="97" customFormat="1" ht="24" customHeight="1">
      <c r="A6" s="255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98" t="s">
        <v>91</v>
      </c>
      <c r="H6" s="98" t="s">
        <v>67</v>
      </c>
      <c r="I6" s="98" t="s">
        <v>91</v>
      </c>
      <c r="J6" s="99" t="s">
        <v>67</v>
      </c>
      <c r="K6" s="100" t="s">
        <v>91</v>
      </c>
      <c r="L6" s="98" t="s">
        <v>67</v>
      </c>
      <c r="M6" s="98" t="s">
        <v>91</v>
      </c>
      <c r="N6" s="98" t="s">
        <v>67</v>
      </c>
      <c r="O6" s="98" t="s">
        <v>91</v>
      </c>
      <c r="P6" s="101" t="s">
        <v>67</v>
      </c>
      <c r="Q6" s="236"/>
    </row>
    <row r="7" spans="1:17" s="23" customFormat="1" ht="23.25" customHeight="1">
      <c r="A7" s="119">
        <v>86</v>
      </c>
      <c r="B7" s="109"/>
      <c r="C7" s="109"/>
      <c r="D7" s="109"/>
      <c r="E7" s="109"/>
      <c r="F7" s="131" t="s">
        <v>109</v>
      </c>
      <c r="G7" s="140">
        <f>G8</f>
        <v>0</v>
      </c>
      <c r="H7" s="140">
        <f aca="true" t="shared" si="0" ref="H7:Q7">H8</f>
        <v>144318621616</v>
      </c>
      <c r="I7" s="140">
        <f t="shared" si="0"/>
        <v>0</v>
      </c>
      <c r="J7" s="153">
        <f t="shared" si="0"/>
        <v>0</v>
      </c>
      <c r="K7" s="154">
        <f t="shared" si="0"/>
        <v>0</v>
      </c>
      <c r="L7" s="140">
        <f t="shared" si="0"/>
        <v>8294714270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56">
        <f t="shared" si="0"/>
        <v>136023907346</v>
      </c>
      <c r="Q7" s="237" t="e">
        <f t="shared" si="0"/>
        <v>#REF!</v>
      </c>
    </row>
    <row r="8" spans="1:17" s="23" customFormat="1" ht="23.25" customHeight="1">
      <c r="A8" s="119" t="s">
        <v>96</v>
      </c>
      <c r="B8" s="114">
        <v>1</v>
      </c>
      <c r="C8" s="109"/>
      <c r="D8" s="109"/>
      <c r="E8" s="109"/>
      <c r="F8" s="93" t="s">
        <v>103</v>
      </c>
      <c r="G8" s="140">
        <f>'歲出總經'!G8+'歲出總資'!G8</f>
        <v>0</v>
      </c>
      <c r="H8" s="140">
        <f>'歲出總經'!H8+'歲出總資'!H8</f>
        <v>144318621616</v>
      </c>
      <c r="I8" s="140">
        <f>'歲出總經'!I8+'歲出總資'!I8</f>
        <v>0</v>
      </c>
      <c r="J8" s="140">
        <f>'歲出總經'!J8+'歲出總資'!J8</f>
        <v>0</v>
      </c>
      <c r="K8" s="155">
        <f>'歲出總經'!K8+'歲出總資'!K8</f>
        <v>0</v>
      </c>
      <c r="L8" s="140">
        <f>'歲出總經'!L8+'歲出總資'!L8</f>
        <v>8294714270</v>
      </c>
      <c r="M8" s="140">
        <f>'歲出總經'!M8+'歲出總資'!M8</f>
        <v>0</v>
      </c>
      <c r="N8" s="140">
        <f>'歲出總經'!N8+'歲出總資'!N8</f>
        <v>0</v>
      </c>
      <c r="O8" s="140">
        <f>'歲出總經'!O8+'歲出總資'!O8</f>
        <v>0</v>
      </c>
      <c r="P8" s="156">
        <f>'歲出總經'!P8+'歲出總資'!P8</f>
        <v>136023907346</v>
      </c>
      <c r="Q8" s="238" t="e">
        <f>Q9</f>
        <v>#REF!</v>
      </c>
    </row>
    <row r="9" spans="1:17" s="23" customFormat="1" ht="23.25" customHeight="1">
      <c r="A9" s="133">
        <v>94</v>
      </c>
      <c r="B9" s="109"/>
      <c r="C9" s="114"/>
      <c r="D9" s="109"/>
      <c r="E9" s="109"/>
      <c r="F9" s="93"/>
      <c r="G9" s="22"/>
      <c r="H9" s="22"/>
      <c r="I9" s="22"/>
      <c r="J9" s="22"/>
      <c r="K9" s="45"/>
      <c r="L9" s="22"/>
      <c r="M9" s="22"/>
      <c r="N9" s="22"/>
      <c r="O9" s="22"/>
      <c r="P9" s="50"/>
      <c r="Q9" s="238" t="e">
        <f>Q10+Q11+#REF!+Q12</f>
        <v>#REF!</v>
      </c>
    </row>
    <row r="10" spans="1:17" s="26" customFormat="1" ht="23.25" customHeight="1">
      <c r="A10" s="133"/>
      <c r="B10" s="116"/>
      <c r="C10" s="116"/>
      <c r="D10" s="114"/>
      <c r="E10" s="116"/>
      <c r="F10" s="130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239">
        <v>0</v>
      </c>
    </row>
    <row r="11" spans="1:17" s="48" customFormat="1" ht="23.25" customHeight="1">
      <c r="A11" s="133"/>
      <c r="B11" s="116"/>
      <c r="C11" s="116"/>
      <c r="D11" s="114"/>
      <c r="E11" s="116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239">
        <v>0</v>
      </c>
    </row>
    <row r="12" spans="1:17" s="48" customFormat="1" ht="23.25" customHeight="1">
      <c r="A12" s="133"/>
      <c r="B12" s="116"/>
      <c r="C12" s="116"/>
      <c r="D12" s="116"/>
      <c r="E12" s="116"/>
      <c r="F12" s="27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239">
        <f>Q13+Q14</f>
        <v>0</v>
      </c>
    </row>
    <row r="13" spans="1:17" s="48" customFormat="1" ht="23.25" customHeight="1">
      <c r="A13" s="133"/>
      <c r="B13" s="116"/>
      <c r="C13" s="116"/>
      <c r="D13" s="116"/>
      <c r="E13" s="116"/>
      <c r="F13" s="31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239">
        <v>0</v>
      </c>
    </row>
    <row r="14" spans="1:17" s="48" customFormat="1" ht="23.25" customHeight="1">
      <c r="A14" s="133"/>
      <c r="B14" s="116"/>
      <c r="C14" s="116"/>
      <c r="D14" s="116"/>
      <c r="E14" s="116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239">
        <v>0</v>
      </c>
    </row>
    <row r="15" spans="1:17" s="48" customFormat="1" ht="23.25" customHeight="1">
      <c r="A15" s="133"/>
      <c r="B15" s="116"/>
      <c r="C15" s="116"/>
      <c r="D15" s="116"/>
      <c r="E15" s="116"/>
      <c r="F15" s="27"/>
      <c r="G15" s="28"/>
      <c r="H15" s="28"/>
      <c r="I15" s="28"/>
      <c r="J15" s="28"/>
      <c r="K15" s="46"/>
      <c r="L15" s="28"/>
      <c r="M15" s="28"/>
      <c r="N15" s="28"/>
      <c r="O15" s="28"/>
      <c r="P15" s="51"/>
      <c r="Q15" s="240"/>
    </row>
    <row r="16" spans="1:17" s="48" customFormat="1" ht="23.25" customHeight="1">
      <c r="A16" s="133"/>
      <c r="B16" s="116"/>
      <c r="C16" s="116"/>
      <c r="D16" s="116"/>
      <c r="E16" s="116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  <c r="Q16" s="240"/>
    </row>
    <row r="17" spans="1:17" s="33" customFormat="1" ht="23.25" customHeight="1">
      <c r="A17" s="133"/>
      <c r="B17" s="116"/>
      <c r="C17" s="116"/>
      <c r="D17" s="116"/>
      <c r="E17" s="116"/>
      <c r="F17" s="31"/>
      <c r="G17" s="28"/>
      <c r="H17" s="28"/>
      <c r="I17" s="32"/>
      <c r="J17" s="32"/>
      <c r="K17" s="46"/>
      <c r="L17" s="28"/>
      <c r="M17" s="32"/>
      <c r="N17" s="32"/>
      <c r="O17" s="28"/>
      <c r="P17" s="29"/>
      <c r="Q17" s="41"/>
    </row>
    <row r="18" spans="1:17" s="33" customFormat="1" ht="23.25" customHeight="1">
      <c r="A18" s="133"/>
      <c r="B18" s="116"/>
      <c r="C18" s="116"/>
      <c r="D18" s="116"/>
      <c r="E18" s="116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  <c r="Q18" s="41"/>
    </row>
    <row r="19" spans="1:17" s="33" customFormat="1" ht="23.25" customHeight="1">
      <c r="A19" s="133"/>
      <c r="B19" s="116"/>
      <c r="C19" s="116"/>
      <c r="D19" s="116"/>
      <c r="E19" s="116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  <c r="Q19" s="41"/>
    </row>
    <row r="20" spans="1:17" s="33" customFormat="1" ht="23.25" customHeight="1">
      <c r="A20" s="133"/>
      <c r="B20" s="116"/>
      <c r="C20" s="116"/>
      <c r="D20" s="116"/>
      <c r="E20" s="116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  <c r="Q20" s="41"/>
    </row>
    <row r="21" spans="1:17" s="33" customFormat="1" ht="23.25" customHeight="1">
      <c r="A21" s="133"/>
      <c r="B21" s="116"/>
      <c r="C21" s="116"/>
      <c r="D21" s="116"/>
      <c r="E21" s="116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  <c r="Q21" s="41"/>
    </row>
    <row r="22" spans="1:17" s="33" customFormat="1" ht="23.25" customHeight="1">
      <c r="A22" s="133"/>
      <c r="B22" s="116"/>
      <c r="C22" s="116"/>
      <c r="D22" s="116"/>
      <c r="E22" s="116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  <c r="Q22" s="41"/>
    </row>
    <row r="23" spans="1:17" s="33" customFormat="1" ht="23.25" customHeight="1">
      <c r="A23" s="133"/>
      <c r="B23" s="116"/>
      <c r="C23" s="116"/>
      <c r="D23" s="116"/>
      <c r="E23" s="116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  <c r="Q23" s="41"/>
    </row>
    <row r="24" spans="1:17" s="33" customFormat="1" ht="23.25" customHeight="1">
      <c r="A24" s="133"/>
      <c r="B24" s="116"/>
      <c r="C24" s="116"/>
      <c r="D24" s="116"/>
      <c r="E24" s="116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  <c r="Q24" s="41"/>
    </row>
    <row r="25" spans="1:17" s="33" customFormat="1" ht="23.25" customHeight="1">
      <c r="A25" s="133"/>
      <c r="B25" s="116"/>
      <c r="C25" s="116"/>
      <c r="D25" s="116"/>
      <c r="E25" s="116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  <c r="Q25" s="41"/>
    </row>
    <row r="26" spans="1:17" s="33" customFormat="1" ht="23.25" customHeight="1">
      <c r="A26" s="133"/>
      <c r="B26" s="116"/>
      <c r="C26" s="116"/>
      <c r="D26" s="116"/>
      <c r="E26" s="116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  <c r="Q26" s="41"/>
    </row>
    <row r="27" spans="1:17" s="33" customFormat="1" ht="23.25" customHeight="1">
      <c r="A27" s="133"/>
      <c r="B27" s="116"/>
      <c r="C27" s="116"/>
      <c r="D27" s="116"/>
      <c r="E27" s="116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  <c r="Q27" s="41"/>
    </row>
    <row r="28" spans="1:17" s="33" customFormat="1" ht="23.25" customHeight="1">
      <c r="A28" s="133"/>
      <c r="B28" s="116"/>
      <c r="C28" s="116"/>
      <c r="D28" s="116"/>
      <c r="E28" s="116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  <c r="Q28" s="41"/>
    </row>
    <row r="29" spans="1:17" s="33" customFormat="1" ht="23.25" customHeight="1">
      <c r="A29" s="133"/>
      <c r="B29" s="116"/>
      <c r="C29" s="116"/>
      <c r="D29" s="116"/>
      <c r="E29" s="116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  <c r="Q29" s="41"/>
    </row>
    <row r="30" spans="1:17" s="33" customFormat="1" ht="23.25" customHeight="1">
      <c r="A30" s="133"/>
      <c r="B30" s="116"/>
      <c r="C30" s="116"/>
      <c r="D30" s="116"/>
      <c r="E30" s="116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  <c r="Q30" s="41"/>
    </row>
    <row r="31" spans="1:17" s="33" customFormat="1" ht="23.25" customHeight="1">
      <c r="A31" s="133"/>
      <c r="B31" s="116"/>
      <c r="C31" s="116"/>
      <c r="D31" s="116"/>
      <c r="E31" s="116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  <c r="Q31" s="41"/>
    </row>
    <row r="32" spans="1:16" s="41" customFormat="1" ht="24" customHeight="1" thickBot="1">
      <c r="A32" s="134"/>
      <c r="B32" s="117"/>
      <c r="C32" s="117"/>
      <c r="D32" s="117"/>
      <c r="E32" s="117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</row>
    <row r="33" spans="8:12" ht="23.25" customHeight="1">
      <c r="H33" s="43"/>
      <c r="K33" s="18"/>
      <c r="L33" s="18"/>
    </row>
    <row r="34" spans="11:12" ht="23.25" customHeight="1">
      <c r="K34" s="18"/>
      <c r="L34" s="18"/>
    </row>
    <row r="35" spans="11:12" ht="23.25" customHeight="1">
      <c r="K35" s="18"/>
      <c r="L35" s="18"/>
    </row>
    <row r="36" ht="23.25" customHeight="1"/>
    <row r="37" ht="23.25" customHeight="1"/>
    <row r="38" ht="23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18" sqref="I18"/>
    </sheetView>
  </sheetViews>
  <sheetFormatPr defaultColWidth="9.00390625" defaultRowHeight="16.5"/>
  <cols>
    <col min="1" max="1" width="2.625" style="121" customWidth="1"/>
    <col min="2" max="5" width="2.625" style="118" customWidth="1"/>
    <col min="6" max="6" width="20.625" style="42" customWidth="1"/>
    <col min="7" max="8" width="14.875" style="0" customWidth="1"/>
    <col min="9" max="10" width="13.125" style="0" customWidth="1"/>
    <col min="11" max="15" width="14.87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07"/>
      <c r="B1" s="108"/>
      <c r="C1" s="108"/>
      <c r="D1" s="108"/>
      <c r="E1" s="108"/>
      <c r="F1" s="2"/>
      <c r="G1" s="2"/>
      <c r="H1" s="94"/>
      <c r="I1" s="94"/>
      <c r="J1" s="62" t="s">
        <v>78</v>
      </c>
      <c r="K1" s="5" t="s">
        <v>79</v>
      </c>
    </row>
    <row r="2" spans="1:11" s="7" customFormat="1" ht="25.5" customHeight="1">
      <c r="A2" s="107"/>
      <c r="B2" s="107"/>
      <c r="C2" s="107"/>
      <c r="D2" s="107"/>
      <c r="E2" s="107"/>
      <c r="F2" s="6"/>
      <c r="H2" s="8"/>
      <c r="I2" s="91"/>
      <c r="J2" s="8" t="s">
        <v>116</v>
      </c>
      <c r="K2" s="9" t="s">
        <v>117</v>
      </c>
    </row>
    <row r="3" spans="1:11" s="7" customFormat="1" ht="25.5" customHeight="1">
      <c r="A3" s="107"/>
      <c r="B3" s="107"/>
      <c r="C3" s="107"/>
      <c r="D3" s="107"/>
      <c r="E3" s="107"/>
      <c r="F3" s="6"/>
      <c r="G3" s="6"/>
      <c r="H3" s="95"/>
      <c r="I3" s="96"/>
      <c r="J3" s="8" t="s">
        <v>95</v>
      </c>
      <c r="K3" s="9" t="s">
        <v>81</v>
      </c>
    </row>
    <row r="4" spans="1:16" s="63" customFormat="1" ht="16.5" customHeight="1" thickBot="1">
      <c r="A4" s="250" t="s">
        <v>73</v>
      </c>
      <c r="B4" s="250"/>
      <c r="C4" s="250"/>
      <c r="D4" s="250"/>
      <c r="E4" s="250"/>
      <c r="G4" s="64"/>
      <c r="J4" s="65" t="s">
        <v>82</v>
      </c>
      <c r="K4" s="66" t="s">
        <v>120</v>
      </c>
      <c r="P4" s="65" t="s">
        <v>0</v>
      </c>
    </row>
    <row r="5" spans="1:16" s="97" customFormat="1" ht="24" customHeight="1">
      <c r="A5" s="254" t="s">
        <v>65</v>
      </c>
      <c r="B5" s="256" t="s">
        <v>110</v>
      </c>
      <c r="C5" s="257"/>
      <c r="D5" s="257"/>
      <c r="E5" s="257"/>
      <c r="F5" s="258"/>
      <c r="G5" s="260" t="s">
        <v>1</v>
      </c>
      <c r="H5" s="262"/>
      <c r="I5" s="260" t="s">
        <v>92</v>
      </c>
      <c r="J5" s="262"/>
      <c r="K5" s="261" t="s">
        <v>2</v>
      </c>
      <c r="L5" s="262"/>
      <c r="M5" s="260" t="s">
        <v>3</v>
      </c>
      <c r="N5" s="262"/>
      <c r="O5" s="260" t="s">
        <v>4</v>
      </c>
      <c r="P5" s="261"/>
    </row>
    <row r="6" spans="1:16" s="97" customFormat="1" ht="24" customHeight="1">
      <c r="A6" s="255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98" t="s">
        <v>93</v>
      </c>
      <c r="H6" s="98" t="s">
        <v>67</v>
      </c>
      <c r="I6" s="98" t="s">
        <v>93</v>
      </c>
      <c r="J6" s="99" t="s">
        <v>67</v>
      </c>
      <c r="K6" s="100" t="s">
        <v>93</v>
      </c>
      <c r="L6" s="98" t="s">
        <v>67</v>
      </c>
      <c r="M6" s="98" t="s">
        <v>93</v>
      </c>
      <c r="N6" s="98" t="s">
        <v>67</v>
      </c>
      <c r="O6" s="98" t="s">
        <v>93</v>
      </c>
      <c r="P6" s="101" t="s">
        <v>67</v>
      </c>
    </row>
    <row r="7" spans="1:17" s="23" customFormat="1" ht="22.5" customHeight="1">
      <c r="A7" s="119">
        <v>86</v>
      </c>
      <c r="B7" s="109"/>
      <c r="C7" s="109"/>
      <c r="D7" s="109"/>
      <c r="E7" s="109"/>
      <c r="F7" s="131" t="s">
        <v>109</v>
      </c>
      <c r="G7" s="140">
        <f>G8</f>
        <v>0</v>
      </c>
      <c r="H7" s="140">
        <f aca="true" t="shared" si="0" ref="H7:P7">H8</f>
        <v>978125790</v>
      </c>
      <c r="I7" s="140">
        <f t="shared" si="0"/>
        <v>0</v>
      </c>
      <c r="J7" s="153">
        <f t="shared" si="0"/>
        <v>0</v>
      </c>
      <c r="K7" s="154">
        <f t="shared" si="0"/>
        <v>0</v>
      </c>
      <c r="L7" s="140">
        <f t="shared" si="0"/>
        <v>130295264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244">
        <f t="shared" si="0"/>
        <v>847830526</v>
      </c>
      <c r="Q7" s="45" t="e">
        <f>Q8</f>
        <v>#REF!</v>
      </c>
    </row>
    <row r="8" spans="1:17" s="23" customFormat="1" ht="23.25" customHeight="1">
      <c r="A8" s="119" t="s">
        <v>96</v>
      </c>
      <c r="B8" s="114">
        <v>1</v>
      </c>
      <c r="C8" s="109"/>
      <c r="D8" s="109"/>
      <c r="E8" s="109"/>
      <c r="F8" s="93" t="s">
        <v>103</v>
      </c>
      <c r="G8" s="140">
        <f>'歲出明細'!G15</f>
        <v>0</v>
      </c>
      <c r="H8" s="140">
        <f>'歲出明細'!H15</f>
        <v>978125790</v>
      </c>
      <c r="I8" s="140">
        <f>'歲出明細'!I15</f>
        <v>0</v>
      </c>
      <c r="J8" s="140">
        <f>'歲出明細'!J15</f>
        <v>0</v>
      </c>
      <c r="K8" s="155">
        <f>'歲出明細'!K15</f>
        <v>0</v>
      </c>
      <c r="L8" s="140">
        <f>'歲出明細'!L15</f>
        <v>130295264</v>
      </c>
      <c r="M8" s="140">
        <f>'歲出明細'!M15</f>
        <v>0</v>
      </c>
      <c r="N8" s="140">
        <f>'歲出明細'!N15</f>
        <v>0</v>
      </c>
      <c r="O8" s="140">
        <f>'歲出明細'!O15</f>
        <v>0</v>
      </c>
      <c r="P8" s="156">
        <f>'歲出明細'!P15</f>
        <v>847830526</v>
      </c>
      <c r="Q8" s="45" t="e">
        <f>Q9</f>
        <v>#REF!</v>
      </c>
    </row>
    <row r="9" spans="1:17" s="23" customFormat="1" ht="23.25" customHeight="1">
      <c r="A9" s="133">
        <v>94</v>
      </c>
      <c r="B9" s="109"/>
      <c r="C9" s="114"/>
      <c r="D9" s="109"/>
      <c r="E9" s="109"/>
      <c r="F9" s="93"/>
      <c r="G9" s="22"/>
      <c r="H9" s="22"/>
      <c r="I9" s="22"/>
      <c r="J9" s="22"/>
      <c r="K9" s="45"/>
      <c r="L9" s="22"/>
      <c r="M9" s="22"/>
      <c r="N9" s="22"/>
      <c r="O9" s="22"/>
      <c r="P9" s="50"/>
      <c r="Q9" s="45" t="e">
        <f>Q10+Q11+Q12+Q13</f>
        <v>#REF!</v>
      </c>
    </row>
    <row r="10" spans="1:17" s="26" customFormat="1" ht="23.25" customHeight="1">
      <c r="A10" s="133"/>
      <c r="B10" s="116"/>
      <c r="C10" s="116"/>
      <c r="D10" s="114"/>
      <c r="E10" s="116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33"/>
      <c r="B11" s="116"/>
      <c r="C11" s="116"/>
      <c r="D11" s="114"/>
      <c r="E11" s="116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33"/>
      <c r="B12" s="116"/>
      <c r="C12" s="116"/>
      <c r="D12" s="116"/>
      <c r="E12" s="116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33"/>
      <c r="B13" s="116"/>
      <c r="C13" s="116"/>
      <c r="D13" s="116"/>
      <c r="E13" s="116"/>
      <c r="F13" s="27"/>
      <c r="G13" s="59"/>
      <c r="H13" s="59"/>
      <c r="I13" s="59"/>
      <c r="J13" s="59"/>
      <c r="K13" s="60"/>
      <c r="L13" s="60"/>
      <c r="M13" s="59"/>
      <c r="N13" s="59"/>
      <c r="O13" s="59"/>
      <c r="P13" s="61"/>
      <c r="Q13" s="46" t="e">
        <f>#REF!+Q14</f>
        <v>#REF!</v>
      </c>
    </row>
    <row r="14" spans="1:17" s="48" customFormat="1" ht="23.25" customHeight="1">
      <c r="A14" s="133"/>
      <c r="B14" s="116"/>
      <c r="C14" s="116"/>
      <c r="D14" s="116"/>
      <c r="E14" s="116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6" s="48" customFormat="1" ht="23.25" customHeight="1">
      <c r="A15" s="133"/>
      <c r="B15" s="116"/>
      <c r="C15" s="116"/>
      <c r="D15" s="116"/>
      <c r="E15" s="116"/>
      <c r="F15" s="27"/>
      <c r="G15" s="28"/>
      <c r="H15" s="28"/>
      <c r="I15" s="28"/>
      <c r="J15" s="28"/>
      <c r="K15" s="46"/>
      <c r="L15" s="28"/>
      <c r="M15" s="28"/>
      <c r="N15" s="28"/>
      <c r="O15" s="28"/>
      <c r="P15" s="51"/>
    </row>
    <row r="16" spans="1:16" s="48" customFormat="1" ht="23.25" customHeight="1">
      <c r="A16" s="133"/>
      <c r="B16" s="116"/>
      <c r="C16" s="116"/>
      <c r="D16" s="116"/>
      <c r="E16" s="116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33"/>
      <c r="B17" s="116"/>
      <c r="C17" s="116"/>
      <c r="D17" s="116"/>
      <c r="E17" s="116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133"/>
      <c r="B18" s="116"/>
      <c r="C18" s="116"/>
      <c r="D18" s="116"/>
      <c r="E18" s="116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133"/>
      <c r="B19" s="116"/>
      <c r="C19" s="116"/>
      <c r="D19" s="116"/>
      <c r="E19" s="116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33"/>
      <c r="B20" s="116"/>
      <c r="C20" s="116"/>
      <c r="D20" s="116"/>
      <c r="E20" s="116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33"/>
      <c r="B21" s="116"/>
      <c r="C21" s="116"/>
      <c r="D21" s="116"/>
      <c r="E21" s="116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33"/>
      <c r="B22" s="116"/>
      <c r="C22" s="116"/>
      <c r="D22" s="116"/>
      <c r="E22" s="116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33"/>
      <c r="B23" s="116"/>
      <c r="C23" s="116"/>
      <c r="D23" s="116"/>
      <c r="E23" s="116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33"/>
      <c r="B24" s="116"/>
      <c r="C24" s="116"/>
      <c r="D24" s="116"/>
      <c r="E24" s="116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33"/>
      <c r="B25" s="116"/>
      <c r="C25" s="116"/>
      <c r="D25" s="116"/>
      <c r="E25" s="116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33"/>
      <c r="B26" s="116"/>
      <c r="C26" s="116"/>
      <c r="D26" s="116"/>
      <c r="E26" s="116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33"/>
      <c r="B27" s="116"/>
      <c r="C27" s="116"/>
      <c r="D27" s="116"/>
      <c r="E27" s="116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33"/>
      <c r="B28" s="116"/>
      <c r="C28" s="116"/>
      <c r="D28" s="116"/>
      <c r="E28" s="116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33"/>
      <c r="B29" s="116"/>
      <c r="C29" s="116"/>
      <c r="D29" s="116"/>
      <c r="E29" s="116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33"/>
      <c r="B30" s="116"/>
      <c r="C30" s="116"/>
      <c r="D30" s="116"/>
      <c r="E30" s="116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7" s="41" customFormat="1" ht="48" customHeight="1" thickBot="1">
      <c r="A31" s="134"/>
      <c r="B31" s="117"/>
      <c r="C31" s="117"/>
      <c r="D31" s="117"/>
      <c r="E31" s="117"/>
      <c r="F31" s="36"/>
      <c r="G31" s="37"/>
      <c r="H31" s="37"/>
      <c r="I31" s="38"/>
      <c r="J31" s="38"/>
      <c r="K31" s="47"/>
      <c r="L31" s="37"/>
      <c r="M31" s="38"/>
      <c r="N31" s="38"/>
      <c r="O31" s="37"/>
      <c r="P31" s="39"/>
      <c r="Q31" s="40"/>
    </row>
    <row r="32" spans="8:12" ht="22.5" customHeight="1">
      <c r="H32" s="43"/>
      <c r="K32" s="18"/>
      <c r="L32" s="18"/>
    </row>
    <row r="33" spans="11:12" ht="22.5" customHeight="1">
      <c r="K33" s="18"/>
      <c r="L33" s="18"/>
    </row>
    <row r="34" spans="11:12" ht="22.5" customHeight="1">
      <c r="K34" s="18"/>
      <c r="L34" s="1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8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1" sqref="F11"/>
    </sheetView>
  </sheetViews>
  <sheetFormatPr defaultColWidth="9.00390625" defaultRowHeight="16.5"/>
  <cols>
    <col min="1" max="5" width="2.625" style="118" customWidth="1"/>
    <col min="6" max="6" width="20.625" style="42" customWidth="1"/>
    <col min="7" max="7" width="14.25390625" style="0" customWidth="1"/>
    <col min="8" max="8" width="17.625" style="0" customWidth="1"/>
    <col min="9" max="10" width="12.625" style="0" customWidth="1"/>
    <col min="11" max="11" width="14.00390625" style="0" customWidth="1"/>
    <col min="12" max="12" width="15.25390625" style="0" customWidth="1"/>
    <col min="13" max="15" width="14.625" style="0" customWidth="1"/>
    <col min="16" max="16" width="17.125" style="0" customWidth="1"/>
    <col min="17" max="17" width="9.00390625" style="0" hidden="1" customWidth="1"/>
  </cols>
  <sheetData>
    <row r="1" spans="1:11" s="3" customFormat="1" ht="15.75" customHeight="1">
      <c r="A1" s="107"/>
      <c r="B1" s="108"/>
      <c r="C1" s="108"/>
      <c r="D1" s="108"/>
      <c r="E1" s="108"/>
      <c r="F1" s="2"/>
      <c r="G1" s="2"/>
      <c r="J1" s="62" t="s">
        <v>78</v>
      </c>
      <c r="K1" s="5" t="s">
        <v>79</v>
      </c>
    </row>
    <row r="2" spans="1:11" s="7" customFormat="1" ht="25.5" customHeight="1">
      <c r="A2" s="107"/>
      <c r="B2" s="107"/>
      <c r="C2" s="107"/>
      <c r="D2" s="107"/>
      <c r="E2" s="107"/>
      <c r="F2" s="6"/>
      <c r="H2" s="8"/>
      <c r="I2" s="91"/>
      <c r="J2" s="8" t="s">
        <v>116</v>
      </c>
      <c r="K2" s="9" t="s">
        <v>117</v>
      </c>
    </row>
    <row r="3" spans="1:11" s="7" customFormat="1" ht="25.5" customHeight="1">
      <c r="A3" s="107"/>
      <c r="B3" s="107"/>
      <c r="C3" s="107"/>
      <c r="D3" s="107"/>
      <c r="E3" s="107"/>
      <c r="F3" s="6"/>
      <c r="G3" s="6"/>
      <c r="H3" s="10"/>
      <c r="J3" s="8" t="s">
        <v>95</v>
      </c>
      <c r="K3" s="9" t="s">
        <v>81</v>
      </c>
    </row>
    <row r="4" spans="1:16" s="63" customFormat="1" ht="16.5" customHeight="1" thickBot="1">
      <c r="A4" s="250" t="s">
        <v>72</v>
      </c>
      <c r="B4" s="250"/>
      <c r="C4" s="250"/>
      <c r="D4" s="250"/>
      <c r="E4" s="250"/>
      <c r="G4" s="64"/>
      <c r="J4" s="65" t="s">
        <v>82</v>
      </c>
      <c r="K4" s="66" t="s">
        <v>120</v>
      </c>
      <c r="P4" s="65" t="s">
        <v>0</v>
      </c>
    </row>
    <row r="5" spans="1:16" s="97" customFormat="1" ht="24" customHeight="1">
      <c r="A5" s="254" t="s">
        <v>65</v>
      </c>
      <c r="B5" s="256" t="s">
        <v>110</v>
      </c>
      <c r="C5" s="257"/>
      <c r="D5" s="257"/>
      <c r="E5" s="257"/>
      <c r="F5" s="258"/>
      <c r="G5" s="260" t="s">
        <v>1</v>
      </c>
      <c r="H5" s="262"/>
      <c r="I5" s="260" t="s">
        <v>90</v>
      </c>
      <c r="J5" s="262"/>
      <c r="K5" s="261" t="s">
        <v>2</v>
      </c>
      <c r="L5" s="262"/>
      <c r="M5" s="260" t="s">
        <v>3</v>
      </c>
      <c r="N5" s="262"/>
      <c r="O5" s="260" t="s">
        <v>4</v>
      </c>
      <c r="P5" s="261"/>
    </row>
    <row r="6" spans="1:16" s="97" customFormat="1" ht="24" customHeight="1">
      <c r="A6" s="255"/>
      <c r="B6" s="132" t="s">
        <v>5</v>
      </c>
      <c r="C6" s="132" t="s">
        <v>6</v>
      </c>
      <c r="D6" s="132" t="s">
        <v>7</v>
      </c>
      <c r="E6" s="132" t="s">
        <v>8</v>
      </c>
      <c r="F6" s="67" t="s">
        <v>111</v>
      </c>
      <c r="G6" s="98" t="s">
        <v>91</v>
      </c>
      <c r="H6" s="98" t="s">
        <v>67</v>
      </c>
      <c r="I6" s="98" t="s">
        <v>91</v>
      </c>
      <c r="J6" s="99" t="s">
        <v>67</v>
      </c>
      <c r="K6" s="100" t="s">
        <v>91</v>
      </c>
      <c r="L6" s="98" t="s">
        <v>67</v>
      </c>
      <c r="M6" s="98" t="s">
        <v>91</v>
      </c>
      <c r="N6" s="98" t="s">
        <v>67</v>
      </c>
      <c r="O6" s="98" t="s">
        <v>91</v>
      </c>
      <c r="P6" s="101" t="s">
        <v>67</v>
      </c>
    </row>
    <row r="7" spans="1:17" s="23" customFormat="1" ht="23.25" customHeight="1">
      <c r="A7" s="112">
        <v>86</v>
      </c>
      <c r="B7" s="109"/>
      <c r="C7" s="109"/>
      <c r="D7" s="109"/>
      <c r="E7" s="109"/>
      <c r="F7" s="131" t="s">
        <v>109</v>
      </c>
      <c r="G7" s="140">
        <f>G8</f>
        <v>0</v>
      </c>
      <c r="H7" s="140">
        <f aca="true" t="shared" si="0" ref="H7:P7">H8</f>
        <v>143340495826</v>
      </c>
      <c r="I7" s="140">
        <f t="shared" si="0"/>
        <v>0</v>
      </c>
      <c r="J7" s="153">
        <f t="shared" si="0"/>
        <v>0</v>
      </c>
      <c r="K7" s="154">
        <f t="shared" si="0"/>
        <v>0</v>
      </c>
      <c r="L7" s="140">
        <f t="shared" si="0"/>
        <v>8164419006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244">
        <f t="shared" si="0"/>
        <v>135176076820</v>
      </c>
      <c r="Q7" s="45">
        <f>Q8</f>
        <v>0</v>
      </c>
    </row>
    <row r="8" spans="1:17" s="23" customFormat="1" ht="23.25" customHeight="1">
      <c r="A8" s="115" t="s">
        <v>96</v>
      </c>
      <c r="B8" s="114">
        <v>1</v>
      </c>
      <c r="C8" s="109"/>
      <c r="D8" s="109"/>
      <c r="E8" s="109"/>
      <c r="F8" s="93" t="s">
        <v>103</v>
      </c>
      <c r="G8" s="140">
        <f>'歲出明細'!G13+'歲出明細'!G14</f>
        <v>0</v>
      </c>
      <c r="H8" s="140">
        <f>'歲出明細'!H13+'歲出明細'!H14</f>
        <v>143340495826</v>
      </c>
      <c r="I8" s="140">
        <f>'歲出明細'!I13+'歲出明細'!I14</f>
        <v>0</v>
      </c>
      <c r="J8" s="140">
        <f>'歲出明細'!J13+'歲出明細'!J14</f>
        <v>0</v>
      </c>
      <c r="K8" s="155">
        <f>'歲出明細'!K13+'歲出明細'!K14</f>
        <v>0</v>
      </c>
      <c r="L8" s="140">
        <f>'歲出明細'!L13+'歲出明細'!L14</f>
        <v>8164419006</v>
      </c>
      <c r="M8" s="140">
        <f>'歲出明細'!M13+'歲出明細'!M14</f>
        <v>0</v>
      </c>
      <c r="N8" s="140">
        <f>'歲出明細'!N13+'歲出明細'!N14</f>
        <v>0</v>
      </c>
      <c r="O8" s="140">
        <f>'歲出明細'!O13+'歲出明細'!O14</f>
        <v>0</v>
      </c>
      <c r="P8" s="156">
        <f>'歲出明細'!P13+'歲出明細'!P14</f>
        <v>135176076820</v>
      </c>
      <c r="Q8" s="45">
        <f>Q9</f>
        <v>0</v>
      </c>
    </row>
    <row r="9" spans="1:17" s="23" customFormat="1" ht="23.25" customHeight="1">
      <c r="A9" s="113">
        <v>94</v>
      </c>
      <c r="B9" s="109"/>
      <c r="C9" s="114"/>
      <c r="D9" s="109"/>
      <c r="E9" s="109"/>
      <c r="F9" s="57"/>
      <c r="G9" s="22"/>
      <c r="H9" s="22"/>
      <c r="I9" s="22"/>
      <c r="J9" s="22"/>
      <c r="K9" s="45"/>
      <c r="L9" s="22"/>
      <c r="M9" s="22"/>
      <c r="N9" s="22"/>
      <c r="O9" s="22"/>
      <c r="P9" s="50"/>
      <c r="Q9" s="45">
        <f>Q10+Q11+Q12+Q13</f>
        <v>0</v>
      </c>
    </row>
    <row r="10" spans="1:17" s="26" customFormat="1" ht="23.25" customHeight="1">
      <c r="A10" s="113"/>
      <c r="B10" s="116"/>
      <c r="C10" s="116"/>
      <c r="D10" s="114"/>
      <c r="E10" s="116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13"/>
      <c r="B11" s="116"/>
      <c r="C11" s="116"/>
      <c r="D11" s="114"/>
      <c r="E11" s="116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13"/>
      <c r="B12" s="116"/>
      <c r="C12" s="116"/>
      <c r="D12" s="116"/>
      <c r="E12" s="116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13"/>
      <c r="B13" s="116"/>
      <c r="C13" s="116"/>
      <c r="D13" s="116"/>
      <c r="E13" s="116"/>
      <c r="F13" s="27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113"/>
      <c r="B14" s="116"/>
      <c r="C14" s="116"/>
      <c r="D14" s="116"/>
      <c r="E14" s="116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113"/>
      <c r="B15" s="116"/>
      <c r="C15" s="116"/>
      <c r="D15" s="116"/>
      <c r="E15" s="116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113"/>
      <c r="B16" s="116"/>
      <c r="C16" s="116"/>
      <c r="D16" s="116"/>
      <c r="E16" s="116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13"/>
      <c r="B17" s="116"/>
      <c r="C17" s="116"/>
      <c r="D17" s="116"/>
      <c r="E17" s="116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113"/>
      <c r="B18" s="116"/>
      <c r="C18" s="116"/>
      <c r="D18" s="116"/>
      <c r="E18" s="116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113"/>
      <c r="B19" s="116"/>
      <c r="C19" s="116"/>
      <c r="D19" s="116"/>
      <c r="E19" s="116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13"/>
      <c r="B20" s="116"/>
      <c r="C20" s="116"/>
      <c r="D20" s="116"/>
      <c r="E20" s="116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13"/>
      <c r="B21" s="116"/>
      <c r="C21" s="116"/>
      <c r="D21" s="116"/>
      <c r="E21" s="116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13"/>
      <c r="B22" s="116"/>
      <c r="C22" s="116"/>
      <c r="D22" s="116"/>
      <c r="E22" s="116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13"/>
      <c r="B23" s="116"/>
      <c r="C23" s="116"/>
      <c r="D23" s="116"/>
      <c r="E23" s="116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13"/>
      <c r="B24" s="116"/>
      <c r="C24" s="116"/>
      <c r="D24" s="116"/>
      <c r="E24" s="116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13"/>
      <c r="B25" s="116"/>
      <c r="C25" s="116"/>
      <c r="D25" s="116"/>
      <c r="E25" s="116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13"/>
      <c r="B26" s="116"/>
      <c r="C26" s="116"/>
      <c r="D26" s="116"/>
      <c r="E26" s="116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13"/>
      <c r="B27" s="116"/>
      <c r="C27" s="116"/>
      <c r="D27" s="116"/>
      <c r="E27" s="116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13"/>
      <c r="B28" s="116"/>
      <c r="C28" s="116"/>
      <c r="D28" s="116"/>
      <c r="E28" s="116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13"/>
      <c r="B29" s="116"/>
      <c r="C29" s="116"/>
      <c r="D29" s="116"/>
      <c r="E29" s="116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13"/>
      <c r="B30" s="116"/>
      <c r="C30" s="116"/>
      <c r="D30" s="116"/>
      <c r="E30" s="116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113"/>
      <c r="B31" s="116"/>
      <c r="C31" s="116"/>
      <c r="D31" s="116"/>
      <c r="E31" s="116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4" customHeight="1" thickBot="1">
      <c r="A32" s="136"/>
      <c r="B32" s="117"/>
      <c r="C32" s="117"/>
      <c r="D32" s="117"/>
      <c r="E32" s="117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23.25" customHeight="1">
      <c r="H33" s="43"/>
      <c r="K33" s="18"/>
      <c r="L33" s="18"/>
    </row>
    <row r="34" spans="11:12" ht="23.25" customHeight="1">
      <c r="K34" s="18"/>
      <c r="L34" s="18"/>
    </row>
    <row r="35" spans="11:12" ht="23.25" customHeight="1">
      <c r="K35" s="18"/>
      <c r="L35" s="18"/>
    </row>
    <row r="36" ht="23.25" customHeight="1"/>
    <row r="37" ht="23.25" customHeight="1"/>
    <row r="38" ht="23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9" width="8.75390625" style="0" customWidth="1"/>
    <col min="10" max="10" width="15.375" style="0" customWidth="1"/>
    <col min="11" max="11" width="14.125" style="0" customWidth="1"/>
    <col min="12" max="12" width="16.0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38</v>
      </c>
      <c r="K1" s="5" t="s">
        <v>39</v>
      </c>
    </row>
    <row r="2" spans="1:11" s="7" customFormat="1" ht="25.5" customHeight="1">
      <c r="A2" s="6"/>
      <c r="B2" s="6"/>
      <c r="C2" s="6"/>
      <c r="D2" s="6"/>
      <c r="E2" s="6"/>
      <c r="F2" s="6"/>
      <c r="H2" s="263" t="s">
        <v>40</v>
      </c>
      <c r="I2" s="264"/>
      <c r="J2" s="264"/>
      <c r="K2" s="9" t="s">
        <v>41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42</v>
      </c>
      <c r="K3" s="9" t="s">
        <v>43</v>
      </c>
    </row>
    <row r="4" spans="1:16" s="11" customFormat="1" ht="16.5" customHeight="1" thickBot="1">
      <c r="A4" s="269" t="s">
        <v>72</v>
      </c>
      <c r="B4" s="269"/>
      <c r="C4" s="269"/>
      <c r="D4" s="269"/>
      <c r="E4" s="269"/>
      <c r="G4" s="12"/>
      <c r="J4" s="13" t="s">
        <v>44</v>
      </c>
      <c r="K4" s="14" t="s">
        <v>45</v>
      </c>
      <c r="P4" s="15" t="s">
        <v>0</v>
      </c>
    </row>
    <row r="5" spans="1:16" ht="20.25" customHeight="1">
      <c r="A5" s="16" t="s">
        <v>46</v>
      </c>
      <c r="B5" s="272" t="s">
        <v>47</v>
      </c>
      <c r="C5" s="272"/>
      <c r="D5" s="272"/>
      <c r="E5" s="272"/>
      <c r="F5" s="272"/>
      <c r="G5" s="275" t="s">
        <v>1</v>
      </c>
      <c r="H5" s="276"/>
      <c r="I5" s="270" t="s">
        <v>48</v>
      </c>
      <c r="J5" s="273"/>
      <c r="K5" s="271" t="s">
        <v>2</v>
      </c>
      <c r="L5" s="274"/>
      <c r="M5" s="270" t="s">
        <v>3</v>
      </c>
      <c r="N5" s="273"/>
      <c r="O5" s="270" t="s">
        <v>4</v>
      </c>
      <c r="P5" s="271"/>
    </row>
    <row r="6" spans="1:16" s="18" customFormat="1" ht="19.5" customHeight="1">
      <c r="A6" s="17" t="s">
        <v>49</v>
      </c>
      <c r="B6" s="265" t="s">
        <v>5</v>
      </c>
      <c r="C6" s="265" t="s">
        <v>6</v>
      </c>
      <c r="D6" s="265" t="s">
        <v>7</v>
      </c>
      <c r="E6" s="265" t="s">
        <v>8</v>
      </c>
      <c r="F6" s="267" t="s">
        <v>50</v>
      </c>
      <c r="G6" s="267" t="s">
        <v>51</v>
      </c>
      <c r="H6" s="267" t="s">
        <v>52</v>
      </c>
      <c r="I6" s="267" t="s">
        <v>53</v>
      </c>
      <c r="J6" s="267" t="s">
        <v>52</v>
      </c>
      <c r="K6" s="279" t="s">
        <v>51</v>
      </c>
      <c r="L6" s="267" t="s">
        <v>54</v>
      </c>
      <c r="M6" s="267" t="s">
        <v>53</v>
      </c>
      <c r="N6" s="267" t="s">
        <v>52</v>
      </c>
      <c r="O6" s="267" t="s">
        <v>51</v>
      </c>
      <c r="P6" s="277" t="s">
        <v>54</v>
      </c>
    </row>
    <row r="7" spans="1:16" ht="21" customHeight="1">
      <c r="A7" s="44" t="s">
        <v>55</v>
      </c>
      <c r="B7" s="266"/>
      <c r="C7" s="266"/>
      <c r="D7" s="266"/>
      <c r="E7" s="266"/>
      <c r="F7" s="268"/>
      <c r="G7" s="268"/>
      <c r="H7" s="268"/>
      <c r="I7" s="268"/>
      <c r="J7" s="268"/>
      <c r="K7" s="280"/>
      <c r="L7" s="268"/>
      <c r="M7" s="268"/>
      <c r="N7" s="268"/>
      <c r="O7" s="268"/>
      <c r="P7" s="278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429446327489</v>
      </c>
      <c r="I8" s="22">
        <f t="shared" si="0"/>
        <v>0</v>
      </c>
      <c r="J8" s="54">
        <f t="shared" si="0"/>
        <v>202487110000</v>
      </c>
      <c r="K8" s="52">
        <f t="shared" si="0"/>
        <v>0</v>
      </c>
      <c r="L8" s="22">
        <f t="shared" si="0"/>
        <v>11464262162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215494955327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56</v>
      </c>
      <c r="G9" s="22">
        <f t="shared" si="0"/>
        <v>0</v>
      </c>
      <c r="H9" s="22">
        <f t="shared" si="0"/>
        <v>429446327489</v>
      </c>
      <c r="I9" s="22">
        <f t="shared" si="0"/>
        <v>0</v>
      </c>
      <c r="J9" s="22">
        <f t="shared" si="0"/>
        <v>202487110000</v>
      </c>
      <c r="K9" s="45">
        <f t="shared" si="0"/>
        <v>0</v>
      </c>
      <c r="L9" s="22">
        <f t="shared" si="0"/>
        <v>11464262162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215494955327</v>
      </c>
      <c r="Q9" s="45">
        <f t="shared" si="0"/>
        <v>0</v>
      </c>
    </row>
    <row r="10" spans="1:17" s="23" customFormat="1" ht="24" customHeight="1">
      <c r="A10" s="55" t="s">
        <v>57</v>
      </c>
      <c r="B10" s="20"/>
      <c r="C10" s="30">
        <v>1</v>
      </c>
      <c r="D10" s="20"/>
      <c r="E10" s="20"/>
      <c r="F10" s="57" t="s">
        <v>58</v>
      </c>
      <c r="G10" s="22">
        <f aca="true" t="shared" si="1" ref="G10:Q10">G11+G12+G13+G14</f>
        <v>0</v>
      </c>
      <c r="H10" s="22">
        <f t="shared" si="1"/>
        <v>429446327489</v>
      </c>
      <c r="I10" s="22">
        <f t="shared" si="1"/>
        <v>0</v>
      </c>
      <c r="J10" s="22">
        <f t="shared" si="1"/>
        <v>202487110000</v>
      </c>
      <c r="K10" s="45">
        <f t="shared" si="1"/>
        <v>0</v>
      </c>
      <c r="L10" s="22">
        <f t="shared" si="1"/>
        <v>11464262162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215494955327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59</v>
      </c>
      <c r="G11" s="59">
        <v>0</v>
      </c>
      <c r="H11" s="59">
        <v>189698151035</v>
      </c>
      <c r="I11" s="59">
        <v>0</v>
      </c>
      <c r="J11" s="59">
        <v>11883142000</v>
      </c>
      <c r="K11" s="60">
        <v>0</v>
      </c>
      <c r="L11" s="59">
        <v>54667785</v>
      </c>
      <c r="M11" s="59">
        <v>0</v>
      </c>
      <c r="N11" s="59">
        <v>0</v>
      </c>
      <c r="O11" s="59">
        <v>0</v>
      </c>
      <c r="P11" s="61">
        <v>177760341250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60</v>
      </c>
      <c r="G12" s="59">
        <v>0</v>
      </c>
      <c r="H12" s="59">
        <v>202840235570</v>
      </c>
      <c r="I12" s="59">
        <v>0</v>
      </c>
      <c r="J12" s="59">
        <v>170001032000</v>
      </c>
      <c r="K12" s="60">
        <v>0</v>
      </c>
      <c r="L12" s="59">
        <v>10991148935</v>
      </c>
      <c r="M12" s="59">
        <v>0</v>
      </c>
      <c r="N12" s="59">
        <v>0</v>
      </c>
      <c r="O12" s="59">
        <v>0</v>
      </c>
      <c r="P12" s="61">
        <v>21848054635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61</v>
      </c>
      <c r="G13" s="59">
        <v>0</v>
      </c>
      <c r="H13" s="59">
        <v>36907940884</v>
      </c>
      <c r="I13" s="59">
        <v>0</v>
      </c>
      <c r="J13" s="59">
        <v>20602936000</v>
      </c>
      <c r="K13" s="60">
        <v>0</v>
      </c>
      <c r="L13" s="59">
        <v>418445442</v>
      </c>
      <c r="M13" s="59">
        <v>0</v>
      </c>
      <c r="N13" s="59">
        <v>0</v>
      </c>
      <c r="O13" s="59">
        <v>0</v>
      </c>
      <c r="P13" s="61">
        <v>15886559442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62</v>
      </c>
      <c r="G14" s="59">
        <f>G15+G16</f>
        <v>0</v>
      </c>
      <c r="H14" s="59">
        <f>H15+H16</f>
        <v>0</v>
      </c>
      <c r="I14" s="59">
        <f>I15+I16</f>
        <v>0</v>
      </c>
      <c r="J14" s="59">
        <f>J15+J16</f>
        <v>0</v>
      </c>
      <c r="K14" s="60">
        <f>K15+K16</f>
        <v>0</v>
      </c>
      <c r="L14" s="59">
        <v>0</v>
      </c>
      <c r="M14" s="59">
        <f>M15+M16</f>
        <v>0</v>
      </c>
      <c r="N14" s="59">
        <f>N15+N16</f>
        <v>0</v>
      </c>
      <c r="O14" s="59">
        <f>O15+O16</f>
        <v>0</v>
      </c>
      <c r="P14" s="61">
        <v>0</v>
      </c>
      <c r="Q14" s="46">
        <f>Q15+Q16</f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63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64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59">
        <v>0</v>
      </c>
      <c r="O16" s="59">
        <v>0</v>
      </c>
      <c r="P16" s="61">
        <v>0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5.75">
      <c r="H33" s="43"/>
      <c r="K33" s="18"/>
      <c r="L33" s="18"/>
    </row>
    <row r="34" spans="11:12" ht="15.75">
      <c r="K34" s="18"/>
      <c r="L34" s="18"/>
    </row>
    <row r="35" spans="11:12" ht="15.75">
      <c r="K35" s="18"/>
      <c r="L35" s="18"/>
    </row>
  </sheetData>
  <sheetProtection/>
  <protectedRanges>
    <protectedRange sqref="G11:P16" name="範圍1"/>
  </protectedRanges>
  <mergeCells count="23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10" width="12.625" style="0" customWidth="1"/>
    <col min="11" max="11" width="14.7539062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11</v>
      </c>
      <c r="K1" s="5" t="s">
        <v>12</v>
      </c>
    </row>
    <row r="2" spans="1:11" s="7" customFormat="1" ht="25.5" customHeight="1">
      <c r="A2" s="6"/>
      <c r="B2" s="6"/>
      <c r="C2" s="6"/>
      <c r="D2" s="6"/>
      <c r="E2" s="6"/>
      <c r="F2" s="6"/>
      <c r="H2" s="263" t="s">
        <v>13</v>
      </c>
      <c r="I2" s="264"/>
      <c r="J2" s="264"/>
      <c r="K2" s="9" t="s">
        <v>14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15</v>
      </c>
      <c r="K3" s="9" t="s">
        <v>16</v>
      </c>
    </row>
    <row r="4" spans="1:16" s="11" customFormat="1" ht="16.5" customHeight="1" thickBot="1">
      <c r="A4" s="281" t="s">
        <v>73</v>
      </c>
      <c r="B4" s="269"/>
      <c r="C4" s="269"/>
      <c r="D4" s="269"/>
      <c r="E4" s="269"/>
      <c r="G4" s="12"/>
      <c r="J4" s="13" t="s">
        <v>17</v>
      </c>
      <c r="K4" s="14" t="s">
        <v>18</v>
      </c>
      <c r="P4" s="15" t="s">
        <v>0</v>
      </c>
    </row>
    <row r="5" spans="1:16" ht="20.25" customHeight="1">
      <c r="A5" s="16" t="s">
        <v>19</v>
      </c>
      <c r="B5" s="272" t="s">
        <v>20</v>
      </c>
      <c r="C5" s="272"/>
      <c r="D5" s="272"/>
      <c r="E5" s="272"/>
      <c r="F5" s="272"/>
      <c r="G5" s="275" t="s">
        <v>1</v>
      </c>
      <c r="H5" s="276"/>
      <c r="I5" s="270" t="s">
        <v>21</v>
      </c>
      <c r="J5" s="273"/>
      <c r="K5" s="271" t="s">
        <v>2</v>
      </c>
      <c r="L5" s="274"/>
      <c r="M5" s="270" t="s">
        <v>3</v>
      </c>
      <c r="N5" s="273"/>
      <c r="O5" s="270" t="s">
        <v>4</v>
      </c>
      <c r="P5" s="271"/>
    </row>
    <row r="6" spans="1:16" s="18" customFormat="1" ht="19.5" customHeight="1">
      <c r="A6" s="17" t="s">
        <v>22</v>
      </c>
      <c r="B6" s="265" t="s">
        <v>5</v>
      </c>
      <c r="C6" s="265" t="s">
        <v>6</v>
      </c>
      <c r="D6" s="265" t="s">
        <v>7</v>
      </c>
      <c r="E6" s="265" t="s">
        <v>8</v>
      </c>
      <c r="F6" s="267" t="s">
        <v>23</v>
      </c>
      <c r="G6" s="267" t="s">
        <v>24</v>
      </c>
      <c r="H6" s="267" t="s">
        <v>25</v>
      </c>
      <c r="I6" s="267" t="s">
        <v>26</v>
      </c>
      <c r="J6" s="267" t="s">
        <v>25</v>
      </c>
      <c r="K6" s="279" t="s">
        <v>24</v>
      </c>
      <c r="L6" s="267" t="s">
        <v>27</v>
      </c>
      <c r="M6" s="267" t="s">
        <v>26</v>
      </c>
      <c r="N6" s="267" t="s">
        <v>25</v>
      </c>
      <c r="O6" s="267" t="s">
        <v>24</v>
      </c>
      <c r="P6" s="277" t="s">
        <v>27</v>
      </c>
    </row>
    <row r="7" spans="1:16" ht="21" customHeight="1">
      <c r="A7" s="44" t="s">
        <v>28</v>
      </c>
      <c r="B7" s="266"/>
      <c r="C7" s="266"/>
      <c r="D7" s="266"/>
      <c r="E7" s="266"/>
      <c r="F7" s="268"/>
      <c r="G7" s="268"/>
      <c r="H7" s="268"/>
      <c r="I7" s="268"/>
      <c r="J7" s="268"/>
      <c r="K7" s="280"/>
      <c r="L7" s="268"/>
      <c r="M7" s="268"/>
      <c r="N7" s="268"/>
      <c r="O7" s="268"/>
      <c r="P7" s="278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1820427078</v>
      </c>
      <c r="I8" s="22">
        <f t="shared" si="0"/>
        <v>0</v>
      </c>
      <c r="J8" s="54">
        <f t="shared" si="0"/>
        <v>348547000</v>
      </c>
      <c r="K8" s="52">
        <f t="shared" si="0"/>
        <v>0</v>
      </c>
      <c r="L8" s="22">
        <f t="shared" si="0"/>
        <v>146412511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1325467567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29</v>
      </c>
      <c r="G9" s="22">
        <f t="shared" si="0"/>
        <v>0</v>
      </c>
      <c r="H9" s="22">
        <f t="shared" si="0"/>
        <v>1820427078</v>
      </c>
      <c r="I9" s="22">
        <f t="shared" si="0"/>
        <v>0</v>
      </c>
      <c r="J9" s="22">
        <f t="shared" si="0"/>
        <v>348547000</v>
      </c>
      <c r="K9" s="45">
        <f t="shared" si="0"/>
        <v>0</v>
      </c>
      <c r="L9" s="22">
        <f t="shared" si="0"/>
        <v>146412511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1325467567</v>
      </c>
      <c r="Q9" s="45">
        <f t="shared" si="0"/>
        <v>0</v>
      </c>
    </row>
    <row r="10" spans="1:17" s="23" customFormat="1" ht="24" customHeight="1">
      <c r="A10" s="55" t="s">
        <v>30</v>
      </c>
      <c r="B10" s="20"/>
      <c r="C10" s="30">
        <v>1</v>
      </c>
      <c r="D10" s="20"/>
      <c r="E10" s="20"/>
      <c r="F10" s="57" t="s">
        <v>31</v>
      </c>
      <c r="G10" s="22">
        <f aca="true" t="shared" si="1" ref="G10:Q10">G11+G12+G13+G14</f>
        <v>0</v>
      </c>
      <c r="H10" s="22">
        <f t="shared" si="1"/>
        <v>1820427078</v>
      </c>
      <c r="I10" s="22">
        <f t="shared" si="1"/>
        <v>0</v>
      </c>
      <c r="J10" s="22">
        <f t="shared" si="1"/>
        <v>348547000</v>
      </c>
      <c r="K10" s="45">
        <f t="shared" si="1"/>
        <v>0</v>
      </c>
      <c r="L10" s="22">
        <f t="shared" si="1"/>
        <v>146412511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1325467567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32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L11" s="59">
        <v>0</v>
      </c>
      <c r="M11" s="59">
        <v>0</v>
      </c>
      <c r="N11" s="59">
        <v>0</v>
      </c>
      <c r="O11" s="59">
        <v>0</v>
      </c>
      <c r="P11" s="61">
        <v>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33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59">
        <v>0</v>
      </c>
      <c r="M12" s="59">
        <v>0</v>
      </c>
      <c r="N12" s="59">
        <v>0</v>
      </c>
      <c r="O12" s="59">
        <v>0</v>
      </c>
      <c r="P12" s="61">
        <v>0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34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59">
        <v>0</v>
      </c>
      <c r="M13" s="59">
        <v>0</v>
      </c>
      <c r="N13" s="59">
        <v>0</v>
      </c>
      <c r="O13" s="59">
        <v>0</v>
      </c>
      <c r="P13" s="61">
        <v>0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35</v>
      </c>
      <c r="G14" s="59">
        <f aca="true" t="shared" si="2" ref="G14:Q14">G15+G16</f>
        <v>0</v>
      </c>
      <c r="H14" s="59">
        <f t="shared" si="2"/>
        <v>1820427078</v>
      </c>
      <c r="I14" s="59">
        <f t="shared" si="2"/>
        <v>0</v>
      </c>
      <c r="J14" s="59">
        <f t="shared" si="2"/>
        <v>348547000</v>
      </c>
      <c r="K14" s="60">
        <f t="shared" si="2"/>
        <v>0</v>
      </c>
      <c r="L14" s="60">
        <f t="shared" si="2"/>
        <v>146412511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1">
        <f t="shared" si="2"/>
        <v>1325467567</v>
      </c>
      <c r="Q14" s="46">
        <f t="shared" si="2"/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36</v>
      </c>
      <c r="G15" s="59">
        <v>0</v>
      </c>
      <c r="H15" s="59">
        <v>1720169491</v>
      </c>
      <c r="I15" s="59">
        <v>0</v>
      </c>
      <c r="J15" s="59">
        <v>348547000</v>
      </c>
      <c r="K15" s="60">
        <v>0</v>
      </c>
      <c r="L15" s="59">
        <v>116037005</v>
      </c>
      <c r="M15" s="59">
        <v>0</v>
      </c>
      <c r="N15" s="59">
        <v>0</v>
      </c>
      <c r="O15" s="59">
        <v>0</v>
      </c>
      <c r="P15" s="61">
        <v>1255585486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37</v>
      </c>
      <c r="G16" s="59">
        <v>0</v>
      </c>
      <c r="H16" s="59">
        <v>100257587</v>
      </c>
      <c r="I16" s="59">
        <v>0</v>
      </c>
      <c r="J16" s="59">
        <v>0</v>
      </c>
      <c r="K16" s="60">
        <v>0</v>
      </c>
      <c r="L16" s="59">
        <v>30375506</v>
      </c>
      <c r="M16" s="59">
        <v>0</v>
      </c>
      <c r="N16" s="59">
        <v>0</v>
      </c>
      <c r="O16" s="59">
        <v>0</v>
      </c>
      <c r="P16" s="61">
        <v>69882081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5.75">
      <c r="H33" s="43"/>
      <c r="K33" s="18"/>
      <c r="L33" s="18"/>
    </row>
    <row r="34" spans="11:12" ht="15.75">
      <c r="K34" s="18"/>
      <c r="L34" s="18"/>
    </row>
    <row r="35" spans="11:12" ht="15.75">
      <c r="K35" s="18"/>
      <c r="L35" s="18"/>
    </row>
  </sheetData>
  <sheetProtection/>
  <protectedRanges>
    <protectedRange sqref="G11:P16" name="範圍1"/>
  </protectedRanges>
  <mergeCells count="23">
    <mergeCell ref="H2:J2"/>
    <mergeCell ref="B6:B7"/>
    <mergeCell ref="C6:C7"/>
    <mergeCell ref="D6:D7"/>
    <mergeCell ref="G6:G7"/>
    <mergeCell ref="E6:E7"/>
    <mergeCell ref="F6:F7"/>
    <mergeCell ref="H6:H7"/>
    <mergeCell ref="A4:E4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7" sqref="F7"/>
    </sheetView>
  </sheetViews>
  <sheetFormatPr defaultColWidth="9.00390625" defaultRowHeight="16.5"/>
  <cols>
    <col min="1" max="1" width="2.875" style="231" customWidth="1"/>
    <col min="2" max="5" width="2.625" style="171" customWidth="1"/>
    <col min="6" max="6" width="21.25390625" style="232" customWidth="1"/>
    <col min="7" max="7" width="12.50390625" style="97" customWidth="1"/>
    <col min="8" max="8" width="17.50390625" style="97" customWidth="1"/>
    <col min="9" max="10" width="12.625" style="97" customWidth="1"/>
    <col min="11" max="11" width="14.875" style="97" customWidth="1"/>
    <col min="12" max="12" width="16.50390625" style="97" customWidth="1"/>
    <col min="13" max="14" width="12.875" style="97" customWidth="1"/>
    <col min="15" max="15" width="14.50390625" style="97" customWidth="1"/>
    <col min="16" max="16" width="18.125" style="97" customWidth="1"/>
    <col min="17" max="16384" width="9.00390625" style="97" customWidth="1"/>
  </cols>
  <sheetData>
    <row r="1" spans="1:11" s="163" customFormat="1" ht="15.75" customHeight="1">
      <c r="A1" s="157"/>
      <c r="B1" s="158"/>
      <c r="C1" s="158"/>
      <c r="D1" s="158"/>
      <c r="E1" s="158"/>
      <c r="F1" s="159"/>
      <c r="G1" s="159"/>
      <c r="H1" s="160"/>
      <c r="I1" s="160"/>
      <c r="J1" s="161" t="s">
        <v>78</v>
      </c>
      <c r="K1" s="162" t="s">
        <v>79</v>
      </c>
    </row>
    <row r="2" spans="1:11" s="165" customFormat="1" ht="25.5" customHeight="1">
      <c r="A2" s="157"/>
      <c r="B2" s="120"/>
      <c r="C2" s="120"/>
      <c r="D2" s="120"/>
      <c r="E2" s="120"/>
      <c r="F2" s="164"/>
      <c r="H2" s="166"/>
      <c r="I2" s="167"/>
      <c r="J2" s="166" t="s">
        <v>116</v>
      </c>
      <c r="K2" s="168" t="s">
        <v>117</v>
      </c>
    </row>
    <row r="3" spans="1:11" s="165" customFormat="1" ht="25.5" customHeight="1">
      <c r="A3" s="157"/>
      <c r="B3" s="120"/>
      <c r="C3" s="120"/>
      <c r="D3" s="120"/>
      <c r="E3" s="120"/>
      <c r="F3" s="164"/>
      <c r="G3" s="164"/>
      <c r="H3" s="169"/>
      <c r="I3" s="170"/>
      <c r="J3" s="166" t="s">
        <v>121</v>
      </c>
      <c r="K3" s="168" t="s">
        <v>122</v>
      </c>
    </row>
    <row r="4" spans="1:16" s="171" customFormat="1" ht="16.5" customHeight="1" thickBot="1">
      <c r="A4" s="259"/>
      <c r="B4" s="259"/>
      <c r="C4" s="259"/>
      <c r="D4" s="259"/>
      <c r="E4" s="259"/>
      <c r="G4" s="172"/>
      <c r="J4" s="173" t="s">
        <v>82</v>
      </c>
      <c r="K4" s="174" t="s">
        <v>119</v>
      </c>
      <c r="P4" s="173" t="s">
        <v>0</v>
      </c>
    </row>
    <row r="5" spans="1:16" ht="24" customHeight="1">
      <c r="A5" s="254" t="s">
        <v>65</v>
      </c>
      <c r="B5" s="283" t="s">
        <v>113</v>
      </c>
      <c r="C5" s="284"/>
      <c r="D5" s="284"/>
      <c r="E5" s="284"/>
      <c r="F5" s="285"/>
      <c r="G5" s="260" t="s">
        <v>1</v>
      </c>
      <c r="H5" s="262"/>
      <c r="I5" s="260" t="s">
        <v>90</v>
      </c>
      <c r="J5" s="262"/>
      <c r="K5" s="261" t="s">
        <v>2</v>
      </c>
      <c r="L5" s="262"/>
      <c r="M5" s="260" t="s">
        <v>3</v>
      </c>
      <c r="N5" s="262"/>
      <c r="O5" s="260" t="s">
        <v>4</v>
      </c>
      <c r="P5" s="261"/>
    </row>
    <row r="6" spans="1:16" ht="24" customHeight="1">
      <c r="A6" s="282"/>
      <c r="B6" s="175" t="s">
        <v>5</v>
      </c>
      <c r="C6" s="175" t="s">
        <v>6</v>
      </c>
      <c r="D6" s="175" t="s">
        <v>7</v>
      </c>
      <c r="E6" s="175" t="s">
        <v>8</v>
      </c>
      <c r="F6" s="98" t="s">
        <v>115</v>
      </c>
      <c r="G6" s="98" t="s">
        <v>91</v>
      </c>
      <c r="H6" s="98" t="s">
        <v>67</v>
      </c>
      <c r="I6" s="98" t="s">
        <v>91</v>
      </c>
      <c r="J6" s="99" t="s">
        <v>67</v>
      </c>
      <c r="K6" s="100" t="s">
        <v>91</v>
      </c>
      <c r="L6" s="98" t="s">
        <v>67</v>
      </c>
      <c r="M6" s="98" t="s">
        <v>91</v>
      </c>
      <c r="N6" s="98" t="s">
        <v>67</v>
      </c>
      <c r="O6" s="98" t="s">
        <v>91</v>
      </c>
      <c r="P6" s="101" t="s">
        <v>67</v>
      </c>
    </row>
    <row r="7" spans="1:16" s="179" customFormat="1" ht="27" customHeight="1">
      <c r="A7" s="176">
        <v>86</v>
      </c>
      <c r="B7" s="177"/>
      <c r="C7" s="177"/>
      <c r="D7" s="177"/>
      <c r="E7" s="177"/>
      <c r="F7" s="131" t="s">
        <v>114</v>
      </c>
      <c r="G7" s="178">
        <f>G8</f>
        <v>0</v>
      </c>
      <c r="H7" s="178">
        <f aca="true" t="shared" si="0" ref="H7:P7">H8</f>
        <v>144318621616</v>
      </c>
      <c r="I7" s="178">
        <f t="shared" si="0"/>
        <v>0</v>
      </c>
      <c r="J7" s="248">
        <f t="shared" si="0"/>
        <v>0</v>
      </c>
      <c r="K7" s="246">
        <f t="shared" si="0"/>
        <v>0</v>
      </c>
      <c r="L7" s="178">
        <f t="shared" si="0"/>
        <v>8294714270</v>
      </c>
      <c r="M7" s="178">
        <f t="shared" si="0"/>
        <v>0</v>
      </c>
      <c r="N7" s="178">
        <f t="shared" si="0"/>
        <v>0</v>
      </c>
      <c r="O7" s="178">
        <f t="shared" si="0"/>
        <v>0</v>
      </c>
      <c r="P7" s="249">
        <f t="shared" si="0"/>
        <v>136023907346</v>
      </c>
    </row>
    <row r="8" spans="1:16" s="184" customFormat="1" ht="21" customHeight="1">
      <c r="A8" s="180" t="s">
        <v>96</v>
      </c>
      <c r="B8" s="181">
        <v>1</v>
      </c>
      <c r="C8" s="182"/>
      <c r="D8" s="182"/>
      <c r="E8" s="182"/>
      <c r="F8" s="135" t="s">
        <v>75</v>
      </c>
      <c r="G8" s="183">
        <f>G9</f>
        <v>0</v>
      </c>
      <c r="H8" s="183">
        <f aca="true" t="shared" si="1" ref="H8:P8">H9</f>
        <v>144318621616</v>
      </c>
      <c r="I8" s="183">
        <f t="shared" si="1"/>
        <v>0</v>
      </c>
      <c r="J8" s="183">
        <f t="shared" si="1"/>
        <v>0</v>
      </c>
      <c r="K8" s="247">
        <f t="shared" si="1"/>
        <v>0</v>
      </c>
      <c r="L8" s="183">
        <f t="shared" si="1"/>
        <v>8294714270</v>
      </c>
      <c r="M8" s="183">
        <f t="shared" si="1"/>
        <v>0</v>
      </c>
      <c r="N8" s="183">
        <f t="shared" si="1"/>
        <v>0</v>
      </c>
      <c r="O8" s="183">
        <f t="shared" si="1"/>
        <v>0</v>
      </c>
      <c r="P8" s="245">
        <f t="shared" si="1"/>
        <v>136023907346</v>
      </c>
    </row>
    <row r="9" spans="1:16" s="184" customFormat="1" ht="21" customHeight="1">
      <c r="A9" s="185">
        <v>94</v>
      </c>
      <c r="B9" s="182"/>
      <c r="C9" s="181">
        <v>1</v>
      </c>
      <c r="D9" s="182"/>
      <c r="E9" s="182"/>
      <c r="F9" s="186" t="s">
        <v>94</v>
      </c>
      <c r="G9" s="183">
        <f aca="true" t="shared" si="2" ref="G9:P9">G13+G14+G15</f>
        <v>0</v>
      </c>
      <c r="H9" s="183">
        <f t="shared" si="2"/>
        <v>144318621616</v>
      </c>
      <c r="I9" s="183">
        <f t="shared" si="2"/>
        <v>0</v>
      </c>
      <c r="J9" s="183">
        <f t="shared" si="2"/>
        <v>0</v>
      </c>
      <c r="K9" s="247">
        <f t="shared" si="2"/>
        <v>0</v>
      </c>
      <c r="L9" s="183">
        <f t="shared" si="2"/>
        <v>8294714270</v>
      </c>
      <c r="M9" s="183">
        <f t="shared" si="2"/>
        <v>0</v>
      </c>
      <c r="N9" s="183">
        <f t="shared" si="2"/>
        <v>0</v>
      </c>
      <c r="O9" s="183">
        <f t="shared" si="2"/>
        <v>0</v>
      </c>
      <c r="P9" s="245">
        <f t="shared" si="2"/>
        <v>136023907346</v>
      </c>
    </row>
    <row r="10" spans="1:16" s="194" customFormat="1" ht="21" customHeight="1" hidden="1">
      <c r="A10" s="187"/>
      <c r="B10" s="188"/>
      <c r="C10" s="189"/>
      <c r="D10" s="189"/>
      <c r="E10" s="189"/>
      <c r="F10" s="190" t="s">
        <v>86</v>
      </c>
      <c r="G10" s="191">
        <v>0</v>
      </c>
      <c r="H10" s="191" t="e">
        <f aca="true" t="shared" si="3" ref="H10:P10">SUM(H11:H12)</f>
        <v>#REF!</v>
      </c>
      <c r="I10" s="191" t="e">
        <f t="shared" si="3"/>
        <v>#REF!</v>
      </c>
      <c r="J10" s="191" t="e">
        <f t="shared" si="3"/>
        <v>#REF!</v>
      </c>
      <c r="K10" s="192" t="e">
        <f t="shared" si="3"/>
        <v>#REF!</v>
      </c>
      <c r="L10" s="191" t="e">
        <f t="shared" si="3"/>
        <v>#REF!</v>
      </c>
      <c r="M10" s="191" t="e">
        <f t="shared" si="3"/>
        <v>#REF!</v>
      </c>
      <c r="N10" s="191" t="e">
        <f t="shared" si="3"/>
        <v>#REF!</v>
      </c>
      <c r="O10" s="191" t="e">
        <f t="shared" si="3"/>
        <v>#REF!</v>
      </c>
      <c r="P10" s="193" t="e">
        <f t="shared" si="3"/>
        <v>#REF!</v>
      </c>
    </row>
    <row r="11" spans="1:16" s="199" customFormat="1" ht="21" customHeight="1" hidden="1">
      <c r="A11" s="188"/>
      <c r="B11" s="188"/>
      <c r="C11" s="189"/>
      <c r="D11" s="189"/>
      <c r="E11" s="189"/>
      <c r="F11" s="195" t="s">
        <v>73</v>
      </c>
      <c r="G11" s="196">
        <f>G15</f>
        <v>0</v>
      </c>
      <c r="H11" s="196">
        <f>H15</f>
        <v>978125790</v>
      </c>
      <c r="I11" s="196">
        <f aca="true" t="shared" si="4" ref="I11:N11">I15</f>
        <v>0</v>
      </c>
      <c r="J11" s="196">
        <f t="shared" si="4"/>
        <v>0</v>
      </c>
      <c r="K11" s="197">
        <f t="shared" si="4"/>
        <v>0</v>
      </c>
      <c r="L11" s="196">
        <f t="shared" si="4"/>
        <v>130295264</v>
      </c>
      <c r="M11" s="196">
        <f t="shared" si="4"/>
        <v>0</v>
      </c>
      <c r="N11" s="196">
        <f t="shared" si="4"/>
        <v>0</v>
      </c>
      <c r="O11" s="196">
        <f>G11-I11-K11+M11</f>
        <v>0</v>
      </c>
      <c r="P11" s="198">
        <f>H11-J11-L11+N11</f>
        <v>847830526</v>
      </c>
    </row>
    <row r="12" spans="1:16" s="199" customFormat="1" ht="21" customHeight="1" hidden="1">
      <c r="A12" s="188"/>
      <c r="B12" s="188"/>
      <c r="C12" s="189"/>
      <c r="D12" s="189"/>
      <c r="E12" s="189"/>
      <c r="F12" s="195" t="s">
        <v>72</v>
      </c>
      <c r="G12" s="196" t="e">
        <f>G13+#REF!+G14</f>
        <v>#REF!</v>
      </c>
      <c r="H12" s="196" t="e">
        <f>H13+#REF!+H14</f>
        <v>#REF!</v>
      </c>
      <c r="I12" s="196" t="e">
        <f>I13+#REF!+I14</f>
        <v>#REF!</v>
      </c>
      <c r="J12" s="196" t="e">
        <f>J13+#REF!+J14</f>
        <v>#REF!</v>
      </c>
      <c r="K12" s="197" t="e">
        <f>K13+#REF!+K14</f>
        <v>#REF!</v>
      </c>
      <c r="L12" s="196" t="e">
        <f>L13+#REF!+L14</f>
        <v>#REF!</v>
      </c>
      <c r="M12" s="196" t="e">
        <f>M13+#REF!+M14</f>
        <v>#REF!</v>
      </c>
      <c r="N12" s="196" t="e">
        <f>N13+#REF!+N14</f>
        <v>#REF!</v>
      </c>
      <c r="O12" s="196" t="e">
        <f>G12-I12-K12+M12</f>
        <v>#REF!</v>
      </c>
      <c r="P12" s="198" t="e">
        <f>H12-J12-L12+N12</f>
        <v>#REF!</v>
      </c>
    </row>
    <row r="13" spans="1:16" s="206" customFormat="1" ht="21" customHeight="1">
      <c r="A13" s="185"/>
      <c r="B13" s="200"/>
      <c r="C13" s="200"/>
      <c r="D13" s="181">
        <v>1</v>
      </c>
      <c r="E13" s="200"/>
      <c r="F13" s="201" t="s">
        <v>87</v>
      </c>
      <c r="G13" s="202">
        <v>0</v>
      </c>
      <c r="H13" s="202">
        <v>133252031693</v>
      </c>
      <c r="I13" s="202">
        <v>0</v>
      </c>
      <c r="J13" s="202">
        <v>0</v>
      </c>
      <c r="K13" s="203">
        <v>0</v>
      </c>
      <c r="L13" s="202">
        <v>8056009715</v>
      </c>
      <c r="M13" s="204">
        <v>0</v>
      </c>
      <c r="N13" s="204">
        <f>-M13</f>
        <v>0</v>
      </c>
      <c r="O13" s="202">
        <f aca="true" t="shared" si="5" ref="O13:P17">G13-I13-K13+M13</f>
        <v>0</v>
      </c>
      <c r="P13" s="205">
        <f>H13-J13-L13+N13</f>
        <v>125196021978</v>
      </c>
    </row>
    <row r="14" spans="1:16" s="208" customFormat="1" ht="36.75" customHeight="1">
      <c r="A14" s="185"/>
      <c r="B14" s="200"/>
      <c r="C14" s="200"/>
      <c r="D14" s="200">
        <v>3</v>
      </c>
      <c r="E14" s="200"/>
      <c r="F14" s="207" t="s">
        <v>10</v>
      </c>
      <c r="G14" s="202">
        <v>0</v>
      </c>
      <c r="H14" s="202">
        <v>10088464133</v>
      </c>
      <c r="I14" s="202">
        <v>0</v>
      </c>
      <c r="J14" s="202">
        <v>0</v>
      </c>
      <c r="K14" s="203">
        <v>0</v>
      </c>
      <c r="L14" s="202">
        <v>108409291</v>
      </c>
      <c r="M14" s="204">
        <v>0</v>
      </c>
      <c r="N14" s="204">
        <f>-M14</f>
        <v>0</v>
      </c>
      <c r="O14" s="202">
        <f t="shared" si="5"/>
        <v>0</v>
      </c>
      <c r="P14" s="205">
        <f t="shared" si="5"/>
        <v>9980054842</v>
      </c>
    </row>
    <row r="15" spans="1:16" s="208" customFormat="1" ht="21" customHeight="1">
      <c r="A15" s="185"/>
      <c r="B15" s="200"/>
      <c r="C15" s="200"/>
      <c r="D15" s="200">
        <v>4</v>
      </c>
      <c r="E15" s="200"/>
      <c r="F15" s="201" t="s">
        <v>118</v>
      </c>
      <c r="G15" s="202">
        <f>G16+G17</f>
        <v>0</v>
      </c>
      <c r="H15" s="202">
        <v>978125790</v>
      </c>
      <c r="I15" s="202">
        <f aca="true" t="shared" si="6" ref="I15:P15">I16+I17</f>
        <v>0</v>
      </c>
      <c r="J15" s="202">
        <f t="shared" si="6"/>
        <v>0</v>
      </c>
      <c r="K15" s="203">
        <f t="shared" si="6"/>
        <v>0</v>
      </c>
      <c r="L15" s="202">
        <f t="shared" si="6"/>
        <v>130295264</v>
      </c>
      <c r="M15" s="202">
        <f t="shared" si="6"/>
        <v>0</v>
      </c>
      <c r="N15" s="202">
        <f t="shared" si="6"/>
        <v>0</v>
      </c>
      <c r="O15" s="202">
        <f t="shared" si="6"/>
        <v>0</v>
      </c>
      <c r="P15" s="205">
        <f t="shared" si="6"/>
        <v>847830526</v>
      </c>
    </row>
    <row r="16" spans="1:16" s="208" customFormat="1" ht="36.75" customHeight="1">
      <c r="A16" s="185"/>
      <c r="B16" s="200"/>
      <c r="C16" s="200"/>
      <c r="D16" s="200"/>
      <c r="E16" s="200">
        <v>1</v>
      </c>
      <c r="F16" s="209" t="s">
        <v>88</v>
      </c>
      <c r="G16" s="202">
        <v>0</v>
      </c>
      <c r="H16" s="202">
        <v>920714785</v>
      </c>
      <c r="I16" s="202">
        <v>0</v>
      </c>
      <c r="J16" s="202">
        <v>0</v>
      </c>
      <c r="K16" s="203">
        <v>0</v>
      </c>
      <c r="L16" s="202">
        <v>129813494</v>
      </c>
      <c r="M16" s="204">
        <v>0</v>
      </c>
      <c r="N16" s="204">
        <f>-M16</f>
        <v>0</v>
      </c>
      <c r="O16" s="202">
        <f t="shared" si="5"/>
        <v>0</v>
      </c>
      <c r="P16" s="205">
        <f t="shared" si="5"/>
        <v>790901291</v>
      </c>
    </row>
    <row r="17" spans="1:16" s="208" customFormat="1" ht="36.75" customHeight="1">
      <c r="A17" s="185"/>
      <c r="B17" s="200"/>
      <c r="C17" s="200"/>
      <c r="D17" s="200"/>
      <c r="E17" s="200">
        <v>2</v>
      </c>
      <c r="F17" s="209" t="s">
        <v>89</v>
      </c>
      <c r="G17" s="202">
        <v>0</v>
      </c>
      <c r="H17" s="202">
        <v>57411005</v>
      </c>
      <c r="I17" s="202">
        <v>0</v>
      </c>
      <c r="J17" s="202">
        <v>0</v>
      </c>
      <c r="K17" s="203">
        <v>0</v>
      </c>
      <c r="L17" s="202">
        <v>481770</v>
      </c>
      <c r="M17" s="204">
        <v>0</v>
      </c>
      <c r="N17" s="204">
        <f>-M17</f>
        <v>0</v>
      </c>
      <c r="O17" s="202">
        <f t="shared" si="5"/>
        <v>0</v>
      </c>
      <c r="P17" s="205">
        <f t="shared" si="5"/>
        <v>56929235</v>
      </c>
    </row>
    <row r="18" spans="1:16" s="208" customFormat="1" ht="21" customHeight="1">
      <c r="A18" s="185"/>
      <c r="B18" s="200"/>
      <c r="C18" s="200"/>
      <c r="D18" s="200"/>
      <c r="E18" s="200"/>
      <c r="F18" s="210"/>
      <c r="G18" s="211"/>
      <c r="H18" s="211"/>
      <c r="I18" s="211"/>
      <c r="J18" s="211"/>
      <c r="K18" s="212"/>
      <c r="L18" s="211"/>
      <c r="M18" s="211"/>
      <c r="N18" s="211"/>
      <c r="O18" s="211"/>
      <c r="P18" s="213"/>
    </row>
    <row r="19" spans="1:16" s="208" customFormat="1" ht="21" customHeight="1">
      <c r="A19" s="185"/>
      <c r="B19" s="200"/>
      <c r="C19" s="200"/>
      <c r="D19" s="200"/>
      <c r="E19" s="200"/>
      <c r="F19" s="210"/>
      <c r="G19" s="211"/>
      <c r="H19" s="211"/>
      <c r="I19" s="211"/>
      <c r="J19" s="211"/>
      <c r="K19" s="212"/>
      <c r="L19" s="211"/>
      <c r="M19" s="211"/>
      <c r="N19" s="211"/>
      <c r="O19" s="211"/>
      <c r="P19" s="213"/>
    </row>
    <row r="20" spans="1:16" s="208" customFormat="1" ht="21" customHeight="1">
      <c r="A20" s="185"/>
      <c r="B20" s="200"/>
      <c r="C20" s="200"/>
      <c r="D20" s="200"/>
      <c r="E20" s="200"/>
      <c r="F20" s="210"/>
      <c r="G20" s="211"/>
      <c r="H20" s="211"/>
      <c r="I20" s="211"/>
      <c r="J20" s="211"/>
      <c r="K20" s="212"/>
      <c r="L20" s="211"/>
      <c r="M20" s="211"/>
      <c r="N20" s="211"/>
      <c r="O20" s="211"/>
      <c r="P20" s="213"/>
    </row>
    <row r="21" spans="1:16" s="208" customFormat="1" ht="21" customHeight="1">
      <c r="A21" s="185"/>
      <c r="B21" s="200"/>
      <c r="C21" s="200"/>
      <c r="D21" s="200"/>
      <c r="E21" s="200"/>
      <c r="F21" s="210"/>
      <c r="G21" s="211"/>
      <c r="H21" s="211"/>
      <c r="I21" s="211"/>
      <c r="J21" s="211"/>
      <c r="K21" s="212"/>
      <c r="L21" s="211"/>
      <c r="M21" s="211"/>
      <c r="N21" s="211"/>
      <c r="O21" s="211"/>
      <c r="P21" s="213"/>
    </row>
    <row r="22" spans="1:16" s="208" customFormat="1" ht="21" customHeight="1">
      <c r="A22" s="185"/>
      <c r="B22" s="200"/>
      <c r="C22" s="200"/>
      <c r="D22" s="200"/>
      <c r="E22" s="200"/>
      <c r="F22" s="210"/>
      <c r="G22" s="211"/>
      <c r="H22" s="211"/>
      <c r="I22" s="211"/>
      <c r="J22" s="211"/>
      <c r="K22" s="212"/>
      <c r="L22" s="211"/>
      <c r="M22" s="211"/>
      <c r="N22" s="211"/>
      <c r="O22" s="211"/>
      <c r="P22" s="213"/>
    </row>
    <row r="23" spans="1:16" s="208" customFormat="1" ht="21" customHeight="1">
      <c r="A23" s="185"/>
      <c r="B23" s="200"/>
      <c r="C23" s="200"/>
      <c r="D23" s="200"/>
      <c r="E23" s="200"/>
      <c r="F23" s="210"/>
      <c r="G23" s="211"/>
      <c r="H23" s="211"/>
      <c r="I23" s="211"/>
      <c r="J23" s="211"/>
      <c r="K23" s="212"/>
      <c r="L23" s="211"/>
      <c r="M23" s="211"/>
      <c r="N23" s="211"/>
      <c r="O23" s="211"/>
      <c r="P23" s="213"/>
    </row>
    <row r="24" spans="1:16" s="208" customFormat="1" ht="21" customHeight="1">
      <c r="A24" s="185"/>
      <c r="B24" s="200"/>
      <c r="C24" s="200"/>
      <c r="D24" s="200"/>
      <c r="E24" s="200"/>
      <c r="F24" s="210"/>
      <c r="G24" s="211"/>
      <c r="H24" s="211"/>
      <c r="I24" s="211"/>
      <c r="J24" s="211"/>
      <c r="K24" s="212"/>
      <c r="L24" s="211"/>
      <c r="M24" s="211"/>
      <c r="N24" s="211"/>
      <c r="O24" s="211"/>
      <c r="P24" s="213"/>
    </row>
    <row r="25" spans="1:16" s="217" customFormat="1" ht="21" customHeight="1">
      <c r="A25" s="218"/>
      <c r="B25" s="219"/>
      <c r="C25" s="219"/>
      <c r="D25" s="219"/>
      <c r="E25" s="219"/>
      <c r="F25" s="214"/>
      <c r="G25" s="211"/>
      <c r="H25" s="211"/>
      <c r="I25" s="215"/>
      <c r="J25" s="215"/>
      <c r="K25" s="212"/>
      <c r="L25" s="211"/>
      <c r="M25" s="215"/>
      <c r="N25" s="215"/>
      <c r="O25" s="211"/>
      <c r="P25" s="216"/>
    </row>
    <row r="26" spans="1:16" s="217" customFormat="1" ht="21" customHeight="1">
      <c r="A26" s="218"/>
      <c r="B26" s="219"/>
      <c r="C26" s="219"/>
      <c r="D26" s="219"/>
      <c r="E26" s="219"/>
      <c r="F26" s="214"/>
      <c r="G26" s="211"/>
      <c r="H26" s="211"/>
      <c r="I26" s="215"/>
      <c r="J26" s="215"/>
      <c r="K26" s="212"/>
      <c r="L26" s="211"/>
      <c r="M26" s="215"/>
      <c r="N26" s="215"/>
      <c r="O26" s="211"/>
      <c r="P26" s="216"/>
    </row>
    <row r="27" spans="1:16" s="217" customFormat="1" ht="21" customHeight="1">
      <c r="A27" s="218"/>
      <c r="B27" s="219"/>
      <c r="C27" s="219"/>
      <c r="D27" s="219"/>
      <c r="E27" s="219"/>
      <c r="F27" s="214"/>
      <c r="G27" s="211"/>
      <c r="H27" s="211"/>
      <c r="I27" s="215"/>
      <c r="J27" s="215"/>
      <c r="K27" s="212"/>
      <c r="L27" s="211"/>
      <c r="M27" s="215"/>
      <c r="N27" s="215"/>
      <c r="O27" s="211"/>
      <c r="P27" s="216"/>
    </row>
    <row r="28" spans="1:16" s="217" customFormat="1" ht="21" customHeight="1">
      <c r="A28" s="218"/>
      <c r="B28" s="219"/>
      <c r="C28" s="219"/>
      <c r="D28" s="219"/>
      <c r="E28" s="219"/>
      <c r="F28" s="214"/>
      <c r="G28" s="211"/>
      <c r="H28" s="211"/>
      <c r="I28" s="215"/>
      <c r="J28" s="215"/>
      <c r="K28" s="212"/>
      <c r="L28" s="211"/>
      <c r="M28" s="215"/>
      <c r="N28" s="215"/>
      <c r="O28" s="211"/>
      <c r="P28" s="216"/>
    </row>
    <row r="29" spans="1:16" s="217" customFormat="1" ht="21" customHeight="1">
      <c r="A29" s="218"/>
      <c r="B29" s="219"/>
      <c r="C29" s="219"/>
      <c r="D29" s="219"/>
      <c r="E29" s="219"/>
      <c r="F29" s="214"/>
      <c r="G29" s="211"/>
      <c r="H29" s="211"/>
      <c r="I29" s="215"/>
      <c r="J29" s="215"/>
      <c r="K29" s="212"/>
      <c r="L29" s="211"/>
      <c r="M29" s="215"/>
      <c r="N29" s="215"/>
      <c r="O29" s="211"/>
      <c r="P29" s="216"/>
    </row>
    <row r="30" spans="1:16" s="217" customFormat="1" ht="21" customHeight="1">
      <c r="A30" s="218"/>
      <c r="B30" s="219"/>
      <c r="C30" s="219"/>
      <c r="D30" s="219"/>
      <c r="E30" s="219"/>
      <c r="F30" s="210"/>
      <c r="G30" s="211"/>
      <c r="H30" s="211"/>
      <c r="I30" s="215"/>
      <c r="J30" s="215"/>
      <c r="K30" s="212"/>
      <c r="L30" s="211"/>
      <c r="M30" s="215"/>
      <c r="N30" s="215"/>
      <c r="O30" s="211"/>
      <c r="P30" s="216"/>
    </row>
    <row r="31" spans="1:16" s="217" customFormat="1" ht="21" customHeight="1">
      <c r="A31" s="218"/>
      <c r="B31" s="219"/>
      <c r="C31" s="219"/>
      <c r="D31" s="219"/>
      <c r="E31" s="219"/>
      <c r="F31" s="214"/>
      <c r="G31" s="211"/>
      <c r="H31" s="211"/>
      <c r="I31" s="215"/>
      <c r="J31" s="215"/>
      <c r="K31" s="212"/>
      <c r="L31" s="211"/>
      <c r="M31" s="215"/>
      <c r="N31" s="215"/>
      <c r="O31" s="211"/>
      <c r="P31" s="216"/>
    </row>
    <row r="32" spans="1:16" s="217" customFormat="1" ht="21" customHeight="1">
      <c r="A32" s="218"/>
      <c r="B32" s="219"/>
      <c r="C32" s="219"/>
      <c r="D32" s="219"/>
      <c r="E32" s="219"/>
      <c r="F32" s="210"/>
      <c r="G32" s="211"/>
      <c r="H32" s="211"/>
      <c r="I32" s="215"/>
      <c r="J32" s="215"/>
      <c r="K32" s="212"/>
      <c r="L32" s="211"/>
      <c r="M32" s="215"/>
      <c r="N32" s="215"/>
      <c r="O32" s="211"/>
      <c r="P32" s="216"/>
    </row>
    <row r="33" spans="1:16" s="217" customFormat="1" ht="21" customHeight="1">
      <c r="A33" s="218"/>
      <c r="B33" s="219"/>
      <c r="C33" s="219"/>
      <c r="D33" s="219"/>
      <c r="E33" s="219"/>
      <c r="F33" s="210"/>
      <c r="G33" s="211"/>
      <c r="H33" s="211"/>
      <c r="I33" s="215"/>
      <c r="J33" s="215"/>
      <c r="K33" s="212"/>
      <c r="L33" s="211"/>
      <c r="M33" s="215"/>
      <c r="N33" s="215"/>
      <c r="O33" s="211"/>
      <c r="P33" s="216"/>
    </row>
    <row r="34" spans="1:16" s="217" customFormat="1" ht="21" customHeight="1">
      <c r="A34" s="218"/>
      <c r="B34" s="219"/>
      <c r="C34" s="219"/>
      <c r="D34" s="219"/>
      <c r="E34" s="219"/>
      <c r="F34" s="210"/>
      <c r="G34" s="211"/>
      <c r="H34" s="211"/>
      <c r="I34" s="215"/>
      <c r="J34" s="215"/>
      <c r="K34" s="212"/>
      <c r="L34" s="211"/>
      <c r="M34" s="215"/>
      <c r="N34" s="215"/>
      <c r="O34" s="211"/>
      <c r="P34" s="216"/>
    </row>
    <row r="35" spans="1:16" s="227" customFormat="1" ht="30.75" customHeight="1" thickBot="1">
      <c r="A35" s="220"/>
      <c r="B35" s="221"/>
      <c r="C35" s="221"/>
      <c r="D35" s="221"/>
      <c r="E35" s="221"/>
      <c r="F35" s="222"/>
      <c r="G35" s="223"/>
      <c r="H35" s="223"/>
      <c r="I35" s="224"/>
      <c r="J35" s="224"/>
      <c r="K35" s="225"/>
      <c r="L35" s="223"/>
      <c r="M35" s="224"/>
      <c r="N35" s="224"/>
      <c r="O35" s="223"/>
      <c r="P35" s="226"/>
    </row>
    <row r="36" spans="1:12" s="217" customFormat="1" ht="21" customHeight="1">
      <c r="A36" s="228"/>
      <c r="B36" s="208"/>
      <c r="C36" s="208"/>
      <c r="D36" s="208"/>
      <c r="E36" s="208"/>
      <c r="F36" s="229"/>
      <c r="H36" s="230"/>
      <c r="K36" s="227"/>
      <c r="L36" s="227"/>
    </row>
    <row r="37" spans="1:12" s="217" customFormat="1" ht="15.75">
      <c r="A37" s="228"/>
      <c r="B37" s="208"/>
      <c r="C37" s="208"/>
      <c r="D37" s="208"/>
      <c r="E37" s="208"/>
      <c r="F37" s="229"/>
      <c r="K37" s="227"/>
      <c r="L37" s="227"/>
    </row>
    <row r="38" spans="1:12" s="217" customFormat="1" ht="15.75">
      <c r="A38" s="228"/>
      <c r="B38" s="208"/>
      <c r="C38" s="208"/>
      <c r="D38" s="208"/>
      <c r="E38" s="208"/>
      <c r="F38" s="229"/>
      <c r="K38" s="227"/>
      <c r="L38" s="227"/>
    </row>
    <row r="39" spans="1:6" s="217" customFormat="1" ht="15.75">
      <c r="A39" s="228"/>
      <c r="B39" s="208"/>
      <c r="C39" s="208"/>
      <c r="D39" s="208"/>
      <c r="E39" s="208"/>
      <c r="F39" s="22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r:id="rId3"/>
  <ignoredErrors>
    <ignoredError sqref="N15 O15:P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2015-03-17T03:37:55Z</cp:lastPrinted>
  <dcterms:created xsi:type="dcterms:W3CDTF">2005-01-20T08:06:46Z</dcterms:created>
  <dcterms:modified xsi:type="dcterms:W3CDTF">2015-04-26T03:12:30Z</dcterms:modified>
  <cp:category/>
  <cp:version/>
  <cp:contentType/>
  <cp:contentStatus/>
</cp:coreProperties>
</file>