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356" windowWidth="15336" windowHeight="4416" tabRatio="700" activeTab="0"/>
  </bookViews>
  <sheets>
    <sheet name="融資" sheetId="1" r:id="rId1"/>
    <sheet name="歲出總併" sheetId="2" r:id="rId2"/>
    <sheet name="歲出總資" sheetId="3" r:id="rId3"/>
    <sheet name="擴大出經" sheetId="4" state="hidden" r:id="rId4"/>
    <sheet name="擴大出資" sheetId="5" state="hidden" r:id="rId5"/>
    <sheet name="歲出明細" sheetId="6" r:id="rId6"/>
  </sheets>
  <definedNames>
    <definedName name="_xlnm.Print_Area" localSheetId="5">'歲出明細'!$A$1:$P$200</definedName>
    <definedName name="_xlnm.Print_Area" localSheetId="1">'歲出總併'!$A$1:$P$33</definedName>
    <definedName name="_xlnm.Print_Area" localSheetId="2">'歲出總資'!$A$1:$P$41</definedName>
    <definedName name="_xlnm.Print_Area" localSheetId="0">'融資'!$A$1:$J$36</definedName>
    <definedName name="_xlnm.Print_Area" localSheetId="3">'擴大出經'!$A$1:$P$60</definedName>
    <definedName name="_xlnm.Print_Area" localSheetId="4">'擴大出資'!$A$1:$P$60</definedName>
    <definedName name="_xlnm.Print_Titles" localSheetId="5">'歲出明細'!$1:$6</definedName>
    <definedName name="_xlnm.Print_Titles" localSheetId="1">'歲出總併'!$1:$7</definedName>
    <definedName name="_xlnm.Print_Titles" localSheetId="2">'歲出總資'!$1:$6</definedName>
    <definedName name="_xlnm.Print_Titles" localSheetId="3">'擴大出經'!$1:$7</definedName>
    <definedName name="_xlnm.Print_Titles" localSheetId="4">'擴大出資'!$1:$7</definedName>
  </definedNames>
  <calcPr fullCalcOnLoad="1"/>
</workbook>
</file>

<file path=xl/sharedStrings.xml><?xml version="1.0" encoding="utf-8"?>
<sst xmlns="http://schemas.openxmlformats.org/spreadsheetml/2006/main" count="456" uniqueCount="210">
  <si>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</si>
  <si>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</si>
  <si>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</si>
  <si>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</si>
  <si>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</si>
  <si>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</si>
  <si>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</si>
  <si>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</si>
  <si>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</si>
  <si>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</si>
  <si>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</si>
  <si>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</si>
  <si>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</si>
  <si>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</si>
  <si>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</si>
  <si>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</si>
  <si>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</si>
  <si>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</si>
  <si>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</si>
  <si>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</si>
  <si>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</si>
  <si>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</si>
  <si>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</si>
  <si>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</si>
  <si>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</si>
  <si>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</si>
  <si>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</si>
  <si>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</si>
  <si>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</si>
  <si>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</si>
  <si>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</si>
  <si>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</si>
  <si>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</si>
  <si>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</si>
  <si>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</si>
  <si>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</si>
  <si>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</si>
  <si>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</si>
  <si>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</si>
  <si>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</si>
  <si>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</si>
  <si>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</si>
  <si>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</si>
  <si>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</si>
  <si>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</si>
  <si>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</si>
  <si>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</si>
  <si>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</si>
  <si>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</si>
  <si>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</si>
  <si>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</si>
  <si>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</si>
  <si>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</si>
  <si>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</si>
  <si>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</si>
  <si>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</si>
  <si>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</si>
  <si>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</si>
  <si>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</si>
  <si>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</si>
  <si>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</si>
  <si>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</si>
  <si>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</si>
  <si>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</si>
  <si>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</si>
  <si>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</si>
  <si>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</si>
  <si>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</si>
  <si>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</si>
  <si>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</si>
  <si>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</si>
  <si>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</si>
  <si>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</si>
  <si>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</si>
  <si>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</si>
  <si>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</si>
  <si>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</si>
  <si>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</si>
  <si>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</si>
  <si>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</si>
  <si>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</si>
  <si>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</si>
  <si>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</si>
  <si>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</si>
  <si>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</si>
  <si>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</si>
  <si>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</si>
  <si>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</si>
  <si>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</si>
  <si>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</si>
  <si>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</si>
  <si>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</si>
  <si>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</si>
  <si>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</si>
  <si>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</si>
  <si>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</si>
  <si>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</si>
  <si>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</si>
  <si>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</si>
  <si>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</si>
  <si>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</si>
  <si>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</si>
  <si>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</si>
  <si>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</si>
  <si>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</si>
  <si>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</si>
  <si>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</si>
  <si>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</si>
  <si>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</si>
  <si>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</si>
  <si>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</si>
  <si>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</si>
  <si>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</si>
  <si>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客家委員會及所屬</t>
  </si>
  <si>
    <t>內政部主管</t>
  </si>
  <si>
    <t>經資小計</t>
  </si>
  <si>
    <t>經常門</t>
  </si>
  <si>
    <t>資本門</t>
  </si>
  <si>
    <t>營建署及所屬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</si>
  <si>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</si>
  <si>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</si>
  <si>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</si>
  <si>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</si>
  <si>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</si>
  <si>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</si>
  <si>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</si>
  <si>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</si>
  <si>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營業基金－台灣鐵路管理局</t>
  </si>
  <si>
    <t>台鐵捷運化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</si>
  <si>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</si>
  <si>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</si>
  <si>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內政部主管</t>
  </si>
  <si>
    <t>教育部主管</t>
  </si>
  <si>
    <t>經濟部主管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</si>
  <si>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</si>
  <si>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</si>
  <si>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</si>
  <si>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</si>
  <si>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</si>
  <si>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</si>
  <si>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</si>
  <si>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</si>
  <si>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</si>
  <si>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</si>
  <si>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</si>
  <si>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中央政府擴大公共建設投資計畫特別決算（</t>
    </r>
    <r>
      <rPr>
        <b/>
        <u val="single"/>
        <sz val="18"/>
        <rFont val="Times New Roman"/>
        <family val="1"/>
      </rPr>
      <t>97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</si>
  <si>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97</t>
    </r>
    <r>
      <rPr>
        <b/>
        <u val="single"/>
        <sz val="18"/>
        <rFont val="新細明體"/>
        <family val="1"/>
      </rPr>
      <t>年度）</t>
    </r>
  </si>
  <si>
    <t>公共工程委員會</t>
  </si>
  <si>
    <t>其他經濟服務支出</t>
  </si>
  <si>
    <t>原住民族委員會</t>
  </si>
  <si>
    <t>民政支出</t>
  </si>
  <si>
    <t>體育委員會</t>
  </si>
  <si>
    <t>內政部</t>
  </si>
  <si>
    <t>工業支出</t>
  </si>
  <si>
    <t>經濟部</t>
  </si>
  <si>
    <t>國家科學委員會主管</t>
  </si>
  <si>
    <t>國家科學委員會</t>
  </si>
  <si>
    <t>科學支出</t>
  </si>
  <si>
    <t>農業委員會主管</t>
  </si>
  <si>
    <t>農業委員會</t>
  </si>
  <si>
    <t>農業支出</t>
  </si>
  <si>
    <t>勞工委員會主管</t>
  </si>
  <si>
    <t>勞工委員會</t>
  </si>
  <si>
    <t>福利服務支出</t>
  </si>
  <si>
    <t>衛生署主管</t>
  </si>
  <si>
    <t>衛生署</t>
  </si>
  <si>
    <t>醫療保健支出</t>
  </si>
  <si>
    <t>環境保護署主管</t>
  </si>
  <si>
    <t>環境保護署</t>
  </si>
  <si>
    <t>環境保護支出</t>
  </si>
  <si>
    <t>加強地方環保建設</t>
  </si>
  <si>
    <t>研究發展考核委員會</t>
  </si>
  <si>
    <t>行政支出</t>
  </si>
  <si>
    <t>一般建築及設備</t>
  </si>
  <si>
    <t>文化發展業務</t>
  </si>
  <si>
    <t>補助地方提升資訊數位能力計畫</t>
  </si>
  <si>
    <t>補助地方經濟及公共建設</t>
  </si>
  <si>
    <t>台灣南北客家文化中心規劃興建</t>
  </si>
  <si>
    <t>加強地方公共建設</t>
  </si>
  <si>
    <t>下水道管理業務</t>
  </si>
  <si>
    <t>高等教育</t>
  </si>
  <si>
    <t>Ｍ台灣計畫－行動台灣應用推動</t>
  </si>
  <si>
    <t>水利建設及保育管理</t>
  </si>
  <si>
    <t>鐵公路重要交通工程</t>
  </si>
  <si>
    <t>補助地方交通建設</t>
  </si>
  <si>
    <t>補助地方科技發展建設</t>
  </si>
  <si>
    <t>農業發展</t>
  </si>
  <si>
    <t>勞工服務發展業務</t>
  </si>
  <si>
    <t>基層醫療提升計畫</t>
  </si>
  <si>
    <t>環境保護業務</t>
  </si>
  <si>
    <t>補助地方勞工服務設施</t>
  </si>
  <si>
    <t>補助地方農漁業建設</t>
  </si>
  <si>
    <t>北中南捷運</t>
  </si>
  <si>
    <t>國家歷史及文化中心—台灣歷史文化風貌保存</t>
  </si>
  <si>
    <t>國家歷史及文化中心—故宮南部院區</t>
  </si>
  <si>
    <t>補助地方水利及經濟建設</t>
  </si>
  <si>
    <t>補助地方體育建設</t>
  </si>
  <si>
    <t>補助地方教育設施</t>
  </si>
  <si>
    <t>國家歷史及文化中心</t>
  </si>
  <si>
    <t>補助地方文化建設</t>
  </si>
  <si>
    <t>地方工程物價調整及其他工程</t>
  </si>
  <si>
    <t>經資小計</t>
  </si>
  <si>
    <t>資本門</t>
  </si>
  <si>
    <t>新聞局</t>
  </si>
  <si>
    <t>影視產業發展</t>
  </si>
  <si>
    <t>影視產業輔導</t>
  </si>
  <si>
    <r>
      <t xml:space="preserve">  </t>
    </r>
    <r>
      <rPr>
        <sz val="12"/>
        <rFont val="新細明體"/>
        <family val="1"/>
      </rPr>
      <t>103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</si>
  <si>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 xml:space="preserve">103  </t>
    </r>
    <r>
      <rPr>
        <sz val="12"/>
        <rFont val="新細明體"/>
        <family val="1"/>
      </rPr>
      <t>年  度</t>
    </r>
  </si>
  <si>
    <r>
      <t>中  華  民  國</t>
    </r>
    <r>
      <rPr>
        <sz val="12"/>
        <rFont val="新細明體"/>
        <family val="1"/>
      </rPr>
      <t xml:space="preserve">  103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</si>
  <si>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r>
      <t xml:space="preserve">  </t>
    </r>
    <r>
      <rPr>
        <sz val="12"/>
        <rFont val="新細明體"/>
        <family val="1"/>
      </rPr>
      <t xml:space="preserve">103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</si>
</sst>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\ #,##0.00_-;\-\ #,##0.00_-;_-\ &quot;-&quot;??_-;_-@_-"/>
    <numFmt numFmtId="195" formatCode="_-\ #,##0.00;\-\ #,##0.00_-;_-\ \ &quot;-&quot;\ _-;_-@_-"/>
    <numFmt numFmtId="196" formatCode="_-* #,##0_-;\-* #,##0_-;_-* &quot;-&quot;??_-;_-@_-"/>
  </numFmts>
  <fonts count="4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sz val="9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9.5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0" fillId="0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36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7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top"/>
    </xf>
    <xf numFmtId="49" fontId="27" fillId="0" borderId="3" xfId="15" applyNumberFormat="1" applyFont="1" applyFill="1" applyBorder="1" applyAlignment="1">
      <alignment horizontal="left" vertical="top" wrapText="1"/>
    </xf>
    <xf numFmtId="180" fontId="41" fillId="0" borderId="1" xfId="0" applyNumberFormat="1" applyFont="1" applyFill="1" applyBorder="1" applyAlignment="1">
      <alignment horizontal="right" vertical="center"/>
    </xf>
    <xf numFmtId="193" fontId="41" fillId="0" borderId="1" xfId="0" applyNumberFormat="1" applyFont="1" applyFill="1" applyBorder="1" applyAlignment="1">
      <alignment horizontal="right" vertical="center"/>
    </xf>
    <xf numFmtId="180" fontId="41" fillId="0" borderId="3" xfId="0" applyNumberFormat="1" applyFont="1" applyFill="1" applyBorder="1" applyAlignment="1">
      <alignment horizontal="right" vertical="center"/>
    </xf>
    <xf numFmtId="180" fontId="41" fillId="0" borderId="2" xfId="0" applyNumberFormat="1" applyFont="1" applyFill="1" applyBorder="1" applyAlignment="1">
      <alignment horizontal="right" vertical="center"/>
    </xf>
    <xf numFmtId="195" fontId="41" fillId="0" borderId="1" xfId="0" applyNumberFormat="1" applyFont="1" applyFill="1" applyBorder="1" applyAlignment="1">
      <alignment horizontal="right" vertical="top"/>
    </xf>
    <xf numFmtId="180" fontId="42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80" fontId="42" fillId="0" borderId="2" xfId="0" applyNumberFormat="1" applyFont="1" applyFill="1" applyBorder="1" applyAlignment="1">
      <alignment horizontal="right" vertical="top"/>
    </xf>
    <xf numFmtId="180" fontId="44" fillId="0" borderId="1" xfId="0" applyNumberFormat="1" applyFont="1" applyBorder="1" applyAlignment="1">
      <alignment horizontal="right" vertical="center"/>
    </xf>
    <xf numFmtId="178" fontId="44" fillId="0" borderId="1" xfId="0" applyNumberFormat="1" applyFont="1" applyBorder="1" applyAlignment="1">
      <alignment horizontal="right" vertical="center"/>
    </xf>
    <xf numFmtId="178" fontId="44" fillId="0" borderId="2" xfId="0" applyNumberFormat="1" applyFont="1" applyBorder="1" applyAlignment="1">
      <alignment horizontal="right" vertical="center"/>
    </xf>
    <xf numFmtId="180" fontId="44" fillId="0" borderId="1" xfId="0" applyNumberFormat="1" applyFont="1" applyFill="1" applyBorder="1" applyAlignment="1">
      <alignment horizontal="right" vertical="center"/>
    </xf>
    <xf numFmtId="180" fontId="44" fillId="0" borderId="3" xfId="0" applyNumberFormat="1" applyFont="1" applyFill="1" applyBorder="1" applyAlignment="1">
      <alignment horizontal="right" vertical="center"/>
    </xf>
    <xf numFmtId="180" fontId="44" fillId="0" borderId="2" xfId="0" applyNumberFormat="1" applyFont="1" applyFill="1" applyBorder="1" applyAlignment="1">
      <alignment horizontal="right" vertical="center"/>
    </xf>
    <xf numFmtId="180" fontId="44" fillId="0" borderId="12" xfId="0" applyNumberFormat="1" applyFont="1" applyFill="1" applyBorder="1" applyAlignment="1">
      <alignment horizontal="right" vertical="center"/>
    </xf>
    <xf numFmtId="180" fontId="44" fillId="0" borderId="11" xfId="0" applyNumberFormat="1" applyFont="1" applyFill="1" applyBorder="1" applyAlignment="1">
      <alignment horizontal="right" vertical="center"/>
    </xf>
    <xf numFmtId="193" fontId="44" fillId="0" borderId="1" xfId="0" applyNumberFormat="1" applyFont="1" applyFill="1" applyBorder="1" applyAlignment="1">
      <alignment horizontal="right" vertical="center"/>
    </xf>
    <xf numFmtId="180" fontId="44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95" fontId="44" fillId="0" borderId="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3" fillId="0" borderId="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0" fontId="45" fillId="0" borderId="1" xfId="0" applyNumberFormat="1" applyFont="1" applyFill="1" applyBorder="1" applyAlignment="1">
      <alignment horizontal="right" vertical="center"/>
    </xf>
    <xf numFmtId="180" fontId="45" fillId="0" borderId="2" xfId="0" applyNumberFormat="1" applyFont="1" applyFill="1" applyBorder="1" applyAlignment="1">
      <alignment horizontal="right" vertical="center"/>
    </xf>
    <xf numFmtId="49" fontId="25" fillId="0" borderId="3" xfId="15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/>
    </xf>
    <xf numFmtId="0" fontId="2" fillId="0" borderId="7" xfId="0" applyFont="1" applyFill="1" applyBorder="1" applyAlignment="1">
      <alignment wrapText="1"/>
    </xf>
    <xf numFmtId="0" fontId="43" fillId="0" borderId="5" xfId="0" applyFont="1" applyFill="1" applyBorder="1" applyAlignment="1">
      <alignment/>
    </xf>
    <xf numFmtId="0" fontId="43" fillId="0" borderId="7" xfId="0" applyFont="1" applyFill="1" applyBorder="1" applyAlignment="1">
      <alignment/>
    </xf>
    <xf numFmtId="0" fontId="43" fillId="0" borderId="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49" fontId="30" fillId="0" borderId="3" xfId="15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/>
    </xf>
    <xf numFmtId="0" fontId="29" fillId="0" borderId="3" xfId="0" applyFont="1" applyFill="1" applyBorder="1" applyAlignment="1">
      <alignment horizontal="center" vertical="center"/>
    </xf>
    <xf numFmtId="49" fontId="29" fillId="0" borderId="3" xfId="15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27" fillId="0" borderId="3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49" fontId="32" fillId="0" borderId="3" xfId="15" applyNumberFormat="1" applyFont="1" applyFill="1" applyBorder="1" applyAlignment="1">
      <alignment horizontal="left" vertical="center" wrapText="1"/>
    </xf>
    <xf numFmtId="180" fontId="46" fillId="0" borderId="1" xfId="0" applyNumberFormat="1" applyFont="1" applyFill="1" applyBorder="1" applyAlignment="1">
      <alignment horizontal="right" vertical="center"/>
    </xf>
    <xf numFmtId="180" fontId="46" fillId="0" borderId="3" xfId="0" applyNumberFormat="1" applyFont="1" applyFill="1" applyBorder="1" applyAlignment="1">
      <alignment horizontal="right" vertical="center"/>
    </xf>
    <xf numFmtId="180" fontId="46" fillId="0" borderId="2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49" fontId="33" fillId="0" borderId="3" xfId="15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49" fontId="24" fillId="0" borderId="3" xfId="15" applyNumberFormat="1" applyFont="1" applyFill="1" applyBorder="1" applyAlignment="1">
      <alignment horizontal="left" vertical="center" wrapText="1"/>
    </xf>
    <xf numFmtId="191" fontId="44" fillId="0" borderId="1" xfId="0" applyNumberFormat="1" applyFont="1" applyFill="1" applyBorder="1" applyAlignment="1">
      <alignment horizontal="right" vertical="center"/>
    </xf>
    <xf numFmtId="49" fontId="39" fillId="0" borderId="3" xfId="15" applyNumberFormat="1" applyFont="1" applyFill="1" applyBorder="1" applyAlignment="1">
      <alignment horizontal="left" vertical="center" wrapText="1"/>
    </xf>
    <xf numFmtId="49" fontId="0" fillId="0" borderId="3" xfId="15" applyNumberFormat="1" applyFont="1" applyFill="1" applyBorder="1" applyAlignment="1">
      <alignment horizontal="left" vertical="center" wrapText="1"/>
    </xf>
    <xf numFmtId="180" fontId="47" fillId="0" borderId="1" xfId="0" applyNumberFormat="1" applyFont="1" applyFill="1" applyBorder="1" applyAlignment="1">
      <alignment horizontal="right" vertical="center"/>
    </xf>
    <xf numFmtId="180" fontId="47" fillId="0" borderId="3" xfId="0" applyNumberFormat="1" applyFont="1" applyFill="1" applyBorder="1" applyAlignment="1">
      <alignment horizontal="right" vertical="center"/>
    </xf>
    <xf numFmtId="191" fontId="47" fillId="0" borderId="1" xfId="0" applyNumberFormat="1" applyFont="1" applyFill="1" applyBorder="1" applyAlignment="1">
      <alignment horizontal="right" vertical="center"/>
    </xf>
    <xf numFmtId="195" fontId="47" fillId="0" borderId="1" xfId="0" applyNumberFormat="1" applyFont="1" applyFill="1" applyBorder="1" applyAlignment="1">
      <alignment horizontal="right" vertical="center"/>
    </xf>
    <xf numFmtId="180" fontId="47" fillId="0" borderId="2" xfId="0" applyNumberFormat="1" applyFont="1" applyFill="1" applyBorder="1" applyAlignment="1">
      <alignment horizontal="right" vertical="center"/>
    </xf>
    <xf numFmtId="0" fontId="37" fillId="0" borderId="3" xfId="0" applyFont="1" applyFill="1" applyBorder="1" applyAlignment="1">
      <alignment horizontal="left" vertical="center" wrapText="1"/>
    </xf>
    <xf numFmtId="49" fontId="27" fillId="0" borderId="3" xfId="15" applyNumberFormat="1" applyFont="1" applyFill="1" applyBorder="1" applyAlignment="1">
      <alignment horizontal="left" vertical="center" wrapText="1"/>
    </xf>
    <xf numFmtId="180" fontId="48" fillId="0" borderId="1" xfId="0" applyNumberFormat="1" applyFont="1" applyFill="1" applyBorder="1" applyAlignment="1">
      <alignment horizontal="right" vertical="center"/>
    </xf>
    <xf numFmtId="180" fontId="48" fillId="0" borderId="3" xfId="0" applyNumberFormat="1" applyFont="1" applyFill="1" applyBorder="1" applyAlignment="1">
      <alignment horizontal="right" vertical="center"/>
    </xf>
    <xf numFmtId="180" fontId="48" fillId="0" borderId="2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34" fillId="0" borderId="3" xfId="15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39" fillId="0" borderId="7" xfId="15" applyNumberFormat="1" applyFont="1" applyFill="1" applyBorder="1" applyAlignment="1">
      <alignment horizontal="left" vertical="center" wrapText="1"/>
    </xf>
    <xf numFmtId="180" fontId="44" fillId="0" borderId="5" xfId="0" applyNumberFormat="1" applyFont="1" applyFill="1" applyBorder="1" applyAlignment="1">
      <alignment horizontal="right" vertical="center"/>
    </xf>
    <xf numFmtId="180" fontId="44" fillId="0" borderId="7" xfId="0" applyNumberFormat="1" applyFont="1" applyFill="1" applyBorder="1" applyAlignment="1">
      <alignment horizontal="right" vertical="center"/>
    </xf>
    <xf numFmtId="195" fontId="44" fillId="0" borderId="5" xfId="0" applyNumberFormat="1" applyFont="1" applyFill="1" applyBorder="1" applyAlignment="1">
      <alignment horizontal="right" vertical="center"/>
    </xf>
    <xf numFmtId="180" fontId="44" fillId="0" borderId="6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7" fillId="0" borderId="7" xfId="0" applyFont="1" applyFill="1" applyBorder="1" applyAlignment="1">
      <alignment horizontal="left" vertical="center" wrapText="1"/>
    </xf>
    <xf numFmtId="180" fontId="47" fillId="0" borderId="5" xfId="0" applyNumberFormat="1" applyFont="1" applyFill="1" applyBorder="1" applyAlignment="1">
      <alignment horizontal="right" vertical="center"/>
    </xf>
    <xf numFmtId="180" fontId="47" fillId="0" borderId="7" xfId="0" applyNumberFormat="1" applyFont="1" applyFill="1" applyBorder="1" applyAlignment="1">
      <alignment horizontal="right" vertical="center"/>
    </xf>
    <xf numFmtId="195" fontId="47" fillId="0" borderId="5" xfId="0" applyNumberFormat="1" applyFont="1" applyFill="1" applyBorder="1" applyAlignment="1">
      <alignment horizontal="right" vertical="center"/>
    </xf>
    <xf numFmtId="180" fontId="47" fillId="0" borderId="6" xfId="0" applyNumberFormat="1" applyFont="1" applyFill="1" applyBorder="1" applyAlignment="1">
      <alignment horizontal="right" vertical="center"/>
    </xf>
    <xf numFmtId="180" fontId="42" fillId="0" borderId="1" xfId="0" applyNumberFormat="1" applyFont="1" applyFill="1" applyBorder="1" applyAlignment="1">
      <alignment horizontal="right" vertical="center"/>
    </xf>
    <xf numFmtId="180" fontId="42" fillId="0" borderId="3" xfId="0" applyNumberFormat="1" applyFont="1" applyFill="1" applyBorder="1" applyAlignment="1">
      <alignment horizontal="right" vertical="center"/>
    </xf>
    <xf numFmtId="180" fontId="42" fillId="0" borderId="2" xfId="0" applyNumberFormat="1" applyFont="1" applyFill="1" applyBorder="1" applyAlignment="1">
      <alignment horizontal="right" vertical="center"/>
    </xf>
    <xf numFmtId="195" fontId="41" fillId="0" borderId="1" xfId="0" applyNumberFormat="1" applyFont="1" applyFill="1" applyBorder="1" applyAlignment="1">
      <alignment horizontal="right" vertical="center"/>
    </xf>
    <xf numFmtId="49" fontId="24" fillId="0" borderId="1" xfId="15" applyNumberFormat="1" applyFont="1" applyFill="1" applyBorder="1" applyAlignment="1">
      <alignment horizontal="left" vertical="center" wrapText="1"/>
    </xf>
    <xf numFmtId="180" fontId="43" fillId="0" borderId="1" xfId="0" applyNumberFormat="1" applyFont="1" applyFill="1" applyBorder="1" applyAlignment="1">
      <alignment horizontal="right" vertical="center"/>
    </xf>
    <xf numFmtId="180" fontId="43" fillId="0" borderId="3" xfId="0" applyNumberFormat="1" applyFont="1" applyFill="1" applyBorder="1" applyAlignment="1">
      <alignment horizontal="right" vertical="center"/>
    </xf>
    <xf numFmtId="195" fontId="43" fillId="0" borderId="1" xfId="0" applyNumberFormat="1" applyFont="1" applyFill="1" applyBorder="1" applyAlignment="1">
      <alignment horizontal="right" vertical="center"/>
    </xf>
    <xf numFmtId="180" fontId="43" fillId="0" borderId="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3" xfId="15" applyNumberFormat="1" applyFont="1" applyFill="1" applyBorder="1" applyAlignment="1">
      <alignment horizontal="left" vertical="center" wrapText="1" indent="1"/>
    </xf>
    <xf numFmtId="0" fontId="37" fillId="0" borderId="3" xfId="0" applyFont="1" applyFill="1" applyBorder="1" applyAlignment="1">
      <alignment horizontal="left" vertical="center" wrapText="1" indent="2"/>
    </xf>
    <xf numFmtId="0" fontId="37" fillId="0" borderId="3" xfId="0" applyFont="1" applyFill="1" applyBorder="1" applyAlignment="1">
      <alignment horizontal="left" vertical="center" indent="2"/>
    </xf>
    <xf numFmtId="49" fontId="27" fillId="0" borderId="3" xfId="15" applyNumberFormat="1" applyFont="1" applyFill="1" applyBorder="1" applyAlignment="1">
      <alignment horizontal="left" vertical="center" wrapText="1" indent="2"/>
    </xf>
    <xf numFmtId="180" fontId="47" fillId="0" borderId="1" xfId="0" applyNumberFormat="1" applyFont="1" applyFill="1" applyBorder="1" applyAlignment="1">
      <alignment horizontal="right" vertical="top"/>
    </xf>
    <xf numFmtId="180" fontId="47" fillId="0" borderId="3" xfId="0" applyNumberFormat="1" applyFont="1" applyFill="1" applyBorder="1" applyAlignment="1">
      <alignment horizontal="right" vertical="top"/>
    </xf>
    <xf numFmtId="191" fontId="47" fillId="0" borderId="1" xfId="0" applyNumberFormat="1" applyFont="1" applyFill="1" applyBorder="1" applyAlignment="1">
      <alignment horizontal="right" vertical="top"/>
    </xf>
    <xf numFmtId="195" fontId="47" fillId="0" borderId="1" xfId="0" applyNumberFormat="1" applyFont="1" applyFill="1" applyBorder="1" applyAlignment="1">
      <alignment horizontal="right" vertical="top"/>
    </xf>
    <xf numFmtId="180" fontId="47" fillId="0" borderId="2" xfId="0" applyNumberFormat="1" applyFont="1" applyFill="1" applyBorder="1" applyAlignment="1">
      <alignment horizontal="right" vertical="top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8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F18" sqref="F18"/>
    </sheetView>
  </sheetViews>
  <sheetFormatPr defaultColWidth="9.00390625" defaultRowHeight="16.5"/>
  <cols>
    <col min="1" max="1" width="3.75390625" style="160" customWidth="1"/>
    <col min="2" max="5" width="2.625" style="160" customWidth="1"/>
    <col min="6" max="6" width="6.125" style="161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10" t="s">
        <v>8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s="8" customFormat="1" ht="25.5" customHeight="1">
      <c r="A2" s="310" t="s">
        <v>145</v>
      </c>
      <c r="B2" s="310"/>
      <c r="C2" s="310"/>
      <c r="D2" s="310"/>
      <c r="E2" s="310"/>
      <c r="F2" s="310"/>
      <c r="G2" s="310"/>
      <c r="H2" s="310"/>
      <c r="I2" s="310"/>
      <c r="J2" s="310"/>
    </row>
    <row r="3" spans="1:10" s="8" customFormat="1" ht="25.5" customHeight="1">
      <c r="A3" s="310" t="s">
        <v>6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208</v>
      </c>
      <c r="I4" s="6" t="s">
        <v>5</v>
      </c>
      <c r="J4" s="5" t="s">
        <v>1</v>
      </c>
    </row>
    <row r="5" spans="1:10" ht="24" customHeight="1">
      <c r="A5" s="313" t="s">
        <v>0</v>
      </c>
      <c r="B5" s="319" t="s">
        <v>143</v>
      </c>
      <c r="C5" s="320"/>
      <c r="D5" s="320"/>
      <c r="E5" s="320"/>
      <c r="F5" s="321"/>
      <c r="G5" s="311" t="s">
        <v>2</v>
      </c>
      <c r="H5" s="315" t="s">
        <v>7</v>
      </c>
      <c r="I5" s="317" t="s">
        <v>3</v>
      </c>
      <c r="J5" s="311" t="s">
        <v>4</v>
      </c>
    </row>
    <row r="6" spans="1:10" ht="24" customHeight="1">
      <c r="A6" s="314"/>
      <c r="B6" s="322"/>
      <c r="C6" s="323"/>
      <c r="D6" s="323"/>
      <c r="E6" s="323"/>
      <c r="F6" s="324"/>
      <c r="G6" s="312"/>
      <c r="H6" s="316"/>
      <c r="I6" s="318"/>
      <c r="J6" s="312"/>
    </row>
    <row r="7" spans="1:10" s="27" customFormat="1" ht="11.25" customHeight="1">
      <c r="A7" s="155"/>
      <c r="B7" s="301"/>
      <c r="C7" s="302"/>
      <c r="D7" s="302"/>
      <c r="E7" s="302"/>
      <c r="F7" s="303"/>
      <c r="G7" s="21"/>
      <c r="H7" s="16"/>
      <c r="I7" s="21"/>
      <c r="J7" s="18"/>
    </row>
    <row r="8" spans="1:10" s="20" customFormat="1" ht="19.5" customHeight="1">
      <c r="A8" s="156">
        <v>97</v>
      </c>
      <c r="B8" s="304" t="s">
        <v>135</v>
      </c>
      <c r="C8" s="305"/>
      <c r="D8" s="305"/>
      <c r="E8" s="305"/>
      <c r="F8" s="303"/>
      <c r="G8" s="203">
        <v>197438967</v>
      </c>
      <c r="H8" s="204">
        <v>0</v>
      </c>
      <c r="I8" s="204">
        <v>0</v>
      </c>
      <c r="J8" s="205">
        <f>G8-H8-I8</f>
        <v>197438967</v>
      </c>
    </row>
    <row r="9" spans="1:10" s="20" customFormat="1" ht="19.5" customHeight="1">
      <c r="A9" s="162"/>
      <c r="B9" s="306"/>
      <c r="C9" s="307"/>
      <c r="D9" s="307"/>
      <c r="E9" s="307"/>
      <c r="F9" s="308"/>
      <c r="G9" s="21"/>
      <c r="H9" s="16"/>
      <c r="I9" s="16"/>
      <c r="J9" s="18"/>
    </row>
    <row r="10" spans="1:10" s="20" customFormat="1" ht="19.5" customHeight="1">
      <c r="A10" s="163"/>
      <c r="B10" s="309"/>
      <c r="C10" s="307"/>
      <c r="D10" s="307"/>
      <c r="E10" s="307"/>
      <c r="F10" s="308"/>
      <c r="G10" s="22"/>
      <c r="H10" s="17"/>
      <c r="I10" s="17"/>
      <c r="J10" s="19"/>
    </row>
    <row r="11" spans="1:12" s="20" customFormat="1" ht="19.5" customHeight="1">
      <c r="A11" s="163"/>
      <c r="B11" s="164"/>
      <c r="C11" s="165"/>
      <c r="D11" s="165"/>
      <c r="E11" s="165"/>
      <c r="F11" s="166"/>
      <c r="G11" s="29"/>
      <c r="H11" s="22"/>
      <c r="I11" s="17"/>
      <c r="J11" s="19"/>
      <c r="L11" s="191"/>
    </row>
    <row r="12" spans="1:10" ht="19.5" customHeight="1">
      <c r="A12" s="158"/>
      <c r="B12" s="167"/>
      <c r="C12" s="168"/>
      <c r="D12" s="168"/>
      <c r="E12" s="168"/>
      <c r="F12" s="169"/>
      <c r="G12" s="30"/>
      <c r="H12" s="11"/>
      <c r="I12" s="11"/>
      <c r="J12" s="12"/>
    </row>
    <row r="13" spans="1:10" ht="19.5" customHeight="1">
      <c r="A13" s="158"/>
      <c r="B13" s="167"/>
      <c r="C13" s="168"/>
      <c r="D13" s="168"/>
      <c r="E13" s="168"/>
      <c r="F13" s="170"/>
      <c r="G13" s="30"/>
      <c r="H13" s="11"/>
      <c r="I13" s="11"/>
      <c r="J13" s="12"/>
    </row>
    <row r="14" spans="1:10" ht="19.5" customHeight="1">
      <c r="A14" s="158"/>
      <c r="B14" s="167"/>
      <c r="C14" s="168"/>
      <c r="D14" s="168"/>
      <c r="E14" s="168"/>
      <c r="F14" s="169"/>
      <c r="G14" s="30"/>
      <c r="H14" s="11"/>
      <c r="I14" s="11"/>
      <c r="J14" s="12"/>
    </row>
    <row r="15" spans="1:10" ht="19.5" customHeight="1">
      <c r="A15" s="158"/>
      <c r="B15" s="167"/>
      <c r="C15" s="168"/>
      <c r="D15" s="168"/>
      <c r="E15" s="168"/>
      <c r="F15" s="170"/>
      <c r="G15" s="30"/>
      <c r="H15" s="11"/>
      <c r="I15" s="11"/>
      <c r="J15" s="12"/>
    </row>
    <row r="16" spans="1:10" ht="19.5" customHeight="1">
      <c r="A16" s="158"/>
      <c r="B16" s="167"/>
      <c r="C16" s="168"/>
      <c r="D16" s="168"/>
      <c r="E16" s="168"/>
      <c r="F16" s="169"/>
      <c r="G16" s="30"/>
      <c r="H16" s="11"/>
      <c r="I16" s="11"/>
      <c r="J16" s="12"/>
    </row>
    <row r="17" spans="1:10" ht="19.5" customHeight="1">
      <c r="A17" s="158"/>
      <c r="B17" s="167"/>
      <c r="C17" s="168"/>
      <c r="D17" s="168"/>
      <c r="E17" s="168"/>
      <c r="F17" s="170"/>
      <c r="G17" s="30"/>
      <c r="H17" s="11"/>
      <c r="I17" s="11"/>
      <c r="J17" s="12"/>
    </row>
    <row r="18" spans="1:10" ht="19.5" customHeight="1">
      <c r="A18" s="158"/>
      <c r="B18" s="167"/>
      <c r="C18" s="168"/>
      <c r="D18" s="168"/>
      <c r="E18" s="168"/>
      <c r="F18" s="169"/>
      <c r="G18" s="30"/>
      <c r="H18" s="11"/>
      <c r="I18" s="11"/>
      <c r="J18" s="12"/>
    </row>
    <row r="19" spans="1:10" ht="19.5" customHeight="1">
      <c r="A19" s="158"/>
      <c r="B19" s="167"/>
      <c r="C19" s="168"/>
      <c r="D19" s="168"/>
      <c r="E19" s="168"/>
      <c r="F19" s="170"/>
      <c r="G19" s="30"/>
      <c r="H19" s="11"/>
      <c r="I19" s="11"/>
      <c r="J19" s="12"/>
    </row>
    <row r="20" spans="1:10" ht="19.5" customHeight="1">
      <c r="A20" s="158"/>
      <c r="B20" s="167"/>
      <c r="C20" s="168"/>
      <c r="D20" s="168"/>
      <c r="E20" s="168"/>
      <c r="F20" s="169"/>
      <c r="G20" s="30"/>
      <c r="H20" s="11"/>
      <c r="I20" s="11"/>
      <c r="J20" s="12"/>
    </row>
    <row r="21" spans="1:10" ht="19.5" customHeight="1">
      <c r="A21" s="158"/>
      <c r="B21" s="167"/>
      <c r="C21" s="168"/>
      <c r="D21" s="168"/>
      <c r="E21" s="168"/>
      <c r="F21" s="170"/>
      <c r="G21" s="30"/>
      <c r="H21" s="11"/>
      <c r="I21" s="11"/>
      <c r="J21" s="12"/>
    </row>
    <row r="22" spans="1:10" ht="19.5" customHeight="1">
      <c r="A22" s="158"/>
      <c r="B22" s="167"/>
      <c r="C22" s="168"/>
      <c r="D22" s="168"/>
      <c r="E22" s="168"/>
      <c r="F22" s="169"/>
      <c r="G22" s="30"/>
      <c r="H22" s="11"/>
      <c r="I22" s="11"/>
      <c r="J22" s="12"/>
    </row>
    <row r="23" spans="1:10" ht="19.5" customHeight="1">
      <c r="A23" s="158"/>
      <c r="B23" s="167"/>
      <c r="C23" s="168"/>
      <c r="D23" s="168"/>
      <c r="E23" s="168"/>
      <c r="F23" s="170"/>
      <c r="G23" s="30"/>
      <c r="H23" s="11"/>
      <c r="I23" s="11"/>
      <c r="J23" s="12"/>
    </row>
    <row r="24" spans="1:10" ht="19.5" customHeight="1">
      <c r="A24" s="158"/>
      <c r="B24" s="167"/>
      <c r="C24" s="168"/>
      <c r="D24" s="168"/>
      <c r="E24" s="168"/>
      <c r="F24" s="169"/>
      <c r="G24" s="30"/>
      <c r="H24" s="11"/>
      <c r="I24" s="11"/>
      <c r="J24" s="12"/>
    </row>
    <row r="25" spans="1:10" ht="19.5" customHeight="1">
      <c r="A25" s="158"/>
      <c r="B25" s="167"/>
      <c r="C25" s="168"/>
      <c r="D25" s="168"/>
      <c r="E25" s="168"/>
      <c r="F25" s="170"/>
      <c r="G25" s="30"/>
      <c r="H25" s="11"/>
      <c r="I25" s="11"/>
      <c r="J25" s="12"/>
    </row>
    <row r="26" spans="1:10" ht="19.5" customHeight="1">
      <c r="A26" s="158"/>
      <c r="B26" s="167"/>
      <c r="C26" s="168"/>
      <c r="D26" s="168"/>
      <c r="E26" s="168"/>
      <c r="F26" s="169"/>
      <c r="G26" s="30"/>
      <c r="H26" s="11"/>
      <c r="I26" s="11"/>
      <c r="J26" s="12"/>
    </row>
    <row r="27" spans="1:10" ht="19.5" customHeight="1">
      <c r="A27" s="158"/>
      <c r="B27" s="167"/>
      <c r="C27" s="168"/>
      <c r="D27" s="168"/>
      <c r="E27" s="168"/>
      <c r="F27" s="171"/>
      <c r="G27" s="31"/>
      <c r="H27" s="13"/>
      <c r="I27" s="13"/>
      <c r="J27" s="14"/>
    </row>
    <row r="28" spans="1:10" ht="19.5" customHeight="1">
      <c r="A28" s="152"/>
      <c r="B28" s="172"/>
      <c r="C28" s="151"/>
      <c r="D28" s="151"/>
      <c r="E28" s="151"/>
      <c r="F28" s="169"/>
      <c r="G28" s="30"/>
      <c r="H28" s="11"/>
      <c r="I28" s="11"/>
      <c r="J28" s="12"/>
    </row>
    <row r="29" spans="1:10" ht="19.5" customHeight="1">
      <c r="A29" s="158"/>
      <c r="B29" s="167"/>
      <c r="C29" s="168"/>
      <c r="D29" s="168"/>
      <c r="E29" s="168"/>
      <c r="F29" s="170"/>
      <c r="G29" s="30"/>
      <c r="H29" s="11"/>
      <c r="I29" s="11"/>
      <c r="J29" s="12"/>
    </row>
    <row r="30" spans="1:10" ht="19.5" customHeight="1">
      <c r="A30" s="158"/>
      <c r="B30" s="167"/>
      <c r="C30" s="168"/>
      <c r="D30" s="168"/>
      <c r="E30" s="168"/>
      <c r="F30" s="169"/>
      <c r="G30" s="30"/>
      <c r="H30" s="11"/>
      <c r="I30" s="11"/>
      <c r="J30" s="12"/>
    </row>
    <row r="31" spans="1:10" ht="19.5" customHeight="1">
      <c r="A31" s="158"/>
      <c r="B31" s="167"/>
      <c r="C31" s="168"/>
      <c r="D31" s="168"/>
      <c r="E31" s="168"/>
      <c r="F31" s="170"/>
      <c r="G31" s="30"/>
      <c r="H31" s="11"/>
      <c r="I31" s="11"/>
      <c r="J31" s="12"/>
    </row>
    <row r="32" spans="1:10" ht="19.5" customHeight="1">
      <c r="A32" s="158"/>
      <c r="B32" s="167"/>
      <c r="C32" s="168"/>
      <c r="D32" s="168"/>
      <c r="E32" s="168"/>
      <c r="F32" s="170"/>
      <c r="G32" s="30"/>
      <c r="H32" s="11"/>
      <c r="I32" s="11"/>
      <c r="J32" s="12"/>
    </row>
    <row r="33" spans="1:10" ht="19.5" customHeight="1">
      <c r="A33" s="158"/>
      <c r="B33" s="167"/>
      <c r="C33" s="168"/>
      <c r="D33" s="168"/>
      <c r="E33" s="168"/>
      <c r="F33" s="169"/>
      <c r="G33" s="30"/>
      <c r="H33" s="11"/>
      <c r="I33" s="11"/>
      <c r="J33" s="12"/>
    </row>
    <row r="34" spans="1:10" ht="19.5" customHeight="1">
      <c r="A34" s="158"/>
      <c r="B34" s="167"/>
      <c r="C34" s="168"/>
      <c r="D34" s="168"/>
      <c r="E34" s="168"/>
      <c r="F34" s="169"/>
      <c r="G34" s="30"/>
      <c r="H34" s="11"/>
      <c r="I34" s="11"/>
      <c r="J34" s="12"/>
    </row>
    <row r="35" spans="1:10" ht="19.5" customHeight="1">
      <c r="A35" s="158"/>
      <c r="B35" s="167"/>
      <c r="C35" s="168"/>
      <c r="D35" s="168"/>
      <c r="E35" s="168"/>
      <c r="F35" s="170"/>
      <c r="G35" s="30"/>
      <c r="H35" s="11"/>
      <c r="I35" s="11"/>
      <c r="J35" s="12"/>
    </row>
    <row r="36" spans="1:10" s="24" customFormat="1" ht="30.75" customHeight="1" thickBot="1">
      <c r="A36" s="159"/>
      <c r="B36" s="173"/>
      <c r="C36" s="174"/>
      <c r="D36" s="174"/>
      <c r="E36" s="174"/>
      <c r="F36" s="175"/>
      <c r="G36" s="32"/>
      <c r="H36" s="25"/>
      <c r="I36" s="25"/>
      <c r="J36" s="26"/>
    </row>
  </sheetData>
  <sheetProtection/>
  <mergeCells count="13">
    <mergeCell ref="A1:J1"/>
    <mergeCell ref="A2:J2"/>
    <mergeCell ref="A3:J3"/>
    <mergeCell ref="J5:J6"/>
    <mergeCell ref="A5:A6"/>
    <mergeCell ref="G5:G6"/>
    <mergeCell ref="H5:H6"/>
    <mergeCell ref="I5:I6"/>
    <mergeCell ref="B5:F6"/>
    <mergeCell ref="B7:F7"/>
    <mergeCell ref="B8:F8"/>
    <mergeCell ref="B9:F9"/>
    <mergeCell ref="B10:F10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A14" sqref="A14:IV14"/>
    </sheetView>
  </sheetViews>
  <sheetFormatPr defaultColWidth="9.00390625" defaultRowHeight="16.5"/>
  <cols>
    <col min="1" max="1" width="3.00390625" style="182" customWidth="1"/>
    <col min="2" max="5" width="2.625" style="182" customWidth="1"/>
    <col min="6" max="6" width="20.625" style="139" customWidth="1"/>
    <col min="7" max="8" width="15.125" style="115" customWidth="1"/>
    <col min="9" max="10" width="13.375" style="115" customWidth="1"/>
    <col min="11" max="11" width="14.75390625" style="115" customWidth="1"/>
    <col min="12" max="12" width="15.125" style="115" customWidth="1"/>
    <col min="13" max="15" width="14.75390625" style="115" customWidth="1"/>
    <col min="16" max="16" width="14.875" style="115" customWidth="1"/>
    <col min="17" max="16384" width="9.00390625" style="115" customWidth="1"/>
  </cols>
  <sheetData>
    <row r="1" spans="1:11" s="106" customFormat="1" ht="15.75" customHeight="1">
      <c r="A1" s="153"/>
      <c r="B1" s="154"/>
      <c r="C1" s="154"/>
      <c r="D1" s="154"/>
      <c r="E1" s="154"/>
      <c r="F1" s="103"/>
      <c r="G1" s="103"/>
      <c r="H1" s="103"/>
      <c r="I1" s="103"/>
      <c r="J1" s="104" t="s">
        <v>91</v>
      </c>
      <c r="K1" s="105" t="s">
        <v>17</v>
      </c>
    </row>
    <row r="2" spans="1:11" s="109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107" t="s">
        <v>15</v>
      </c>
      <c r="K2" s="34" t="s">
        <v>146</v>
      </c>
    </row>
    <row r="3" spans="1:11" s="109" customFormat="1" ht="25.5" customHeight="1">
      <c r="A3" s="153"/>
      <c r="B3" s="153"/>
      <c r="C3" s="153"/>
      <c r="D3" s="153"/>
      <c r="E3" s="153"/>
      <c r="F3" s="35"/>
      <c r="G3" s="35"/>
      <c r="H3" s="110"/>
      <c r="J3" s="107" t="s">
        <v>96</v>
      </c>
      <c r="K3" s="108" t="s">
        <v>97</v>
      </c>
    </row>
    <row r="4" spans="1:16" s="111" customFormat="1" ht="16.5" customHeight="1" thickBot="1">
      <c r="A4" s="325" t="s">
        <v>93</v>
      </c>
      <c r="B4" s="325"/>
      <c r="C4" s="325"/>
      <c r="D4" s="325"/>
      <c r="E4" s="325"/>
      <c r="G4" s="112"/>
      <c r="H4" s="112"/>
      <c r="I4" s="112"/>
      <c r="J4" s="113" t="s">
        <v>92</v>
      </c>
      <c r="K4" s="114" t="s">
        <v>209</v>
      </c>
      <c r="P4" s="113" t="s">
        <v>1</v>
      </c>
    </row>
    <row r="5" spans="1:16" ht="24" customHeight="1">
      <c r="A5" s="326" t="s">
        <v>0</v>
      </c>
      <c r="B5" s="330" t="s">
        <v>139</v>
      </c>
      <c r="C5" s="331"/>
      <c r="D5" s="331"/>
      <c r="E5" s="331"/>
      <c r="F5" s="332"/>
      <c r="G5" s="328" t="s">
        <v>2</v>
      </c>
      <c r="H5" s="333"/>
      <c r="I5" s="328" t="s">
        <v>24</v>
      </c>
      <c r="J5" s="333"/>
      <c r="K5" s="329" t="s">
        <v>3</v>
      </c>
      <c r="L5" s="333"/>
      <c r="M5" s="328" t="s">
        <v>9</v>
      </c>
      <c r="N5" s="333"/>
      <c r="O5" s="328" t="s">
        <v>4</v>
      </c>
      <c r="P5" s="329"/>
    </row>
    <row r="6" spans="1:16" ht="24" customHeight="1">
      <c r="A6" s="327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138</v>
      </c>
      <c r="G6" s="116" t="s">
        <v>98</v>
      </c>
      <c r="H6" s="116" t="s">
        <v>14</v>
      </c>
      <c r="I6" s="116" t="s">
        <v>98</v>
      </c>
      <c r="J6" s="117" t="s">
        <v>14</v>
      </c>
      <c r="K6" s="118" t="s">
        <v>98</v>
      </c>
      <c r="L6" s="116" t="s">
        <v>14</v>
      </c>
      <c r="M6" s="116" t="s">
        <v>98</v>
      </c>
      <c r="N6" s="116" t="s">
        <v>14</v>
      </c>
      <c r="O6" s="116" t="s">
        <v>98</v>
      </c>
      <c r="P6" s="119" t="s">
        <v>14</v>
      </c>
    </row>
    <row r="7" spans="1:16" s="121" customFormat="1" ht="23.25" customHeight="1">
      <c r="A7" s="178">
        <v>97</v>
      </c>
      <c r="B7" s="291"/>
      <c r="C7" s="227"/>
      <c r="D7" s="227"/>
      <c r="E7" s="227"/>
      <c r="F7" s="176" t="s">
        <v>140</v>
      </c>
      <c r="G7" s="206">
        <f>G8+G9</f>
        <v>1383440</v>
      </c>
      <c r="H7" s="206">
        <f>H8+H9</f>
        <v>18273097</v>
      </c>
      <c r="I7" s="206">
        <f aca="true" t="shared" si="0" ref="I7:P7">SUM(I8:I9)</f>
        <v>0</v>
      </c>
      <c r="J7" s="209">
        <f t="shared" si="0"/>
        <v>0</v>
      </c>
      <c r="K7" s="210">
        <f t="shared" si="0"/>
        <v>0</v>
      </c>
      <c r="L7" s="206">
        <f t="shared" si="0"/>
        <v>5784351</v>
      </c>
      <c r="M7" s="206">
        <f t="shared" si="0"/>
        <v>0</v>
      </c>
      <c r="N7" s="211">
        <f t="shared" si="0"/>
        <v>0</v>
      </c>
      <c r="O7" s="206">
        <f t="shared" si="0"/>
        <v>1383440</v>
      </c>
      <c r="P7" s="212">
        <f t="shared" si="0"/>
        <v>12488746</v>
      </c>
    </row>
    <row r="8" spans="1:17" s="124" customFormat="1" ht="23.25" customHeight="1">
      <c r="A8" s="157"/>
      <c r="B8" s="157">
        <v>1</v>
      </c>
      <c r="C8" s="181"/>
      <c r="D8" s="181"/>
      <c r="E8" s="181"/>
      <c r="F8" s="286" t="s">
        <v>130</v>
      </c>
      <c r="G8" s="206">
        <v>1383440</v>
      </c>
      <c r="H8" s="206">
        <v>0</v>
      </c>
      <c r="I8" s="206">
        <f>'歲出總資'!I8</f>
        <v>0</v>
      </c>
      <c r="J8" s="206">
        <f>'歲出總資'!J8</f>
        <v>0</v>
      </c>
      <c r="K8" s="207">
        <f>'歲出總資'!K8</f>
        <v>0</v>
      </c>
      <c r="L8" s="206">
        <f>'歲出總資'!L8</f>
        <v>0</v>
      </c>
      <c r="M8" s="206">
        <f>'歲出總資'!M8</f>
        <v>0</v>
      </c>
      <c r="N8" s="206">
        <f>'歲出總資'!N8</f>
        <v>0</v>
      </c>
      <c r="O8" s="206">
        <f>'歲出總資'!O8</f>
        <v>1383440</v>
      </c>
      <c r="P8" s="208">
        <f>'歲出總資'!P8</f>
        <v>0</v>
      </c>
      <c r="Q8" s="121"/>
    </row>
    <row r="9" spans="1:17" s="125" customFormat="1" ht="23.25" customHeight="1">
      <c r="A9" s="157"/>
      <c r="B9" s="157">
        <v>4</v>
      </c>
      <c r="C9" s="181"/>
      <c r="D9" s="181"/>
      <c r="E9" s="181"/>
      <c r="F9" s="286" t="s">
        <v>134</v>
      </c>
      <c r="G9" s="206">
        <v>0</v>
      </c>
      <c r="H9" s="206">
        <v>18273097</v>
      </c>
      <c r="I9" s="206">
        <f>'歲出總資'!I12</f>
        <v>0</v>
      </c>
      <c r="J9" s="206">
        <f>'歲出總資'!J12</f>
        <v>0</v>
      </c>
      <c r="K9" s="207">
        <f>'歲出總資'!K12</f>
        <v>0</v>
      </c>
      <c r="L9" s="206">
        <f>'歲出總資'!L12</f>
        <v>5784351</v>
      </c>
      <c r="M9" s="206">
        <f>'歲出總資'!M12</f>
        <v>0</v>
      </c>
      <c r="N9" s="206">
        <f>'歲出總資'!N12</f>
        <v>0</v>
      </c>
      <c r="O9" s="206">
        <f>'歲出總資'!O12</f>
        <v>0</v>
      </c>
      <c r="P9" s="208">
        <f>'歲出總資'!P12</f>
        <v>12488746</v>
      </c>
      <c r="Q9" s="213"/>
    </row>
    <row r="10" spans="1:17" s="127" customFormat="1" ht="23.25" customHeight="1">
      <c r="A10" s="157"/>
      <c r="B10" s="179"/>
      <c r="C10" s="180"/>
      <c r="D10" s="180"/>
      <c r="E10" s="180"/>
      <c r="F10" s="126"/>
      <c r="G10" s="120"/>
      <c r="H10" s="120"/>
      <c r="I10" s="120"/>
      <c r="J10" s="120"/>
      <c r="K10" s="122"/>
      <c r="L10" s="120"/>
      <c r="M10" s="120"/>
      <c r="N10" s="120"/>
      <c r="O10" s="120"/>
      <c r="P10" s="123"/>
      <c r="Q10" s="215"/>
    </row>
    <row r="11" spans="1:17" s="127" customFormat="1" ht="23.25" customHeight="1">
      <c r="A11" s="157"/>
      <c r="B11" s="179"/>
      <c r="C11" s="180"/>
      <c r="D11" s="180"/>
      <c r="E11" s="180"/>
      <c r="F11" s="126"/>
      <c r="G11" s="120"/>
      <c r="H11" s="120"/>
      <c r="I11" s="120"/>
      <c r="J11" s="120"/>
      <c r="K11" s="122"/>
      <c r="L11" s="120"/>
      <c r="M11" s="120"/>
      <c r="N11" s="120"/>
      <c r="O11" s="120"/>
      <c r="P11" s="123"/>
      <c r="Q11" s="215"/>
    </row>
    <row r="12" spans="1:17" s="127" customFormat="1" ht="23.25" customHeight="1">
      <c r="A12" s="157"/>
      <c r="B12" s="179"/>
      <c r="C12" s="180"/>
      <c r="D12" s="180"/>
      <c r="E12" s="180"/>
      <c r="F12" s="126"/>
      <c r="G12" s="120"/>
      <c r="H12" s="120"/>
      <c r="I12" s="120"/>
      <c r="J12" s="120"/>
      <c r="K12" s="122"/>
      <c r="L12" s="120"/>
      <c r="M12" s="120"/>
      <c r="N12" s="120"/>
      <c r="O12" s="120"/>
      <c r="P12" s="123"/>
      <c r="Q12" s="215"/>
    </row>
    <row r="13" spans="1:16" s="127" customFormat="1" ht="23.25" customHeight="1">
      <c r="A13" s="157"/>
      <c r="B13" s="179"/>
      <c r="C13" s="180"/>
      <c r="D13" s="180"/>
      <c r="E13" s="180"/>
      <c r="F13" s="126"/>
      <c r="G13" s="120"/>
      <c r="H13" s="120"/>
      <c r="I13" s="120"/>
      <c r="J13" s="120"/>
      <c r="K13" s="122"/>
      <c r="L13" s="120"/>
      <c r="M13" s="120"/>
      <c r="N13" s="120"/>
      <c r="O13" s="120"/>
      <c r="P13" s="123"/>
    </row>
    <row r="14" spans="1:16" s="127" customFormat="1" ht="23.25" customHeight="1">
      <c r="A14" s="157"/>
      <c r="B14" s="179"/>
      <c r="C14" s="180"/>
      <c r="D14" s="180"/>
      <c r="E14" s="180"/>
      <c r="F14" s="128"/>
      <c r="G14" s="120"/>
      <c r="H14" s="120"/>
      <c r="I14" s="120"/>
      <c r="J14" s="120"/>
      <c r="K14" s="122"/>
      <c r="L14" s="120"/>
      <c r="M14" s="120"/>
      <c r="N14" s="120"/>
      <c r="O14" s="120"/>
      <c r="P14" s="123"/>
    </row>
    <row r="15" spans="1:16" s="133" customFormat="1" ht="23.25" customHeight="1">
      <c r="A15" s="157"/>
      <c r="B15" s="179"/>
      <c r="C15" s="180"/>
      <c r="D15" s="180"/>
      <c r="E15" s="180"/>
      <c r="F15" s="129"/>
      <c r="G15" s="130"/>
      <c r="H15" s="130"/>
      <c r="I15" s="130"/>
      <c r="J15" s="130"/>
      <c r="K15" s="131"/>
      <c r="L15" s="130"/>
      <c r="M15" s="130"/>
      <c r="N15" s="130"/>
      <c r="O15" s="130"/>
      <c r="P15" s="132"/>
    </row>
    <row r="16" spans="1:16" s="127" customFormat="1" ht="23.25" customHeight="1">
      <c r="A16" s="157"/>
      <c r="B16" s="179"/>
      <c r="C16" s="180"/>
      <c r="D16" s="180"/>
      <c r="E16" s="180"/>
      <c r="F16" s="128"/>
      <c r="G16" s="120"/>
      <c r="H16" s="120"/>
      <c r="I16" s="120"/>
      <c r="J16" s="120"/>
      <c r="K16" s="122"/>
      <c r="L16" s="120"/>
      <c r="M16" s="120"/>
      <c r="N16" s="120"/>
      <c r="O16" s="120"/>
      <c r="P16" s="123"/>
    </row>
    <row r="17" spans="1:16" s="127" customFormat="1" ht="23.25" customHeight="1">
      <c r="A17" s="157"/>
      <c r="B17" s="179"/>
      <c r="C17" s="180"/>
      <c r="D17" s="180"/>
      <c r="E17" s="180"/>
      <c r="F17" s="128"/>
      <c r="G17" s="120"/>
      <c r="H17" s="120"/>
      <c r="I17" s="120"/>
      <c r="J17" s="120"/>
      <c r="K17" s="122"/>
      <c r="L17" s="120"/>
      <c r="M17" s="120"/>
      <c r="N17" s="120"/>
      <c r="O17" s="120"/>
      <c r="P17" s="123"/>
    </row>
    <row r="18" spans="1:16" s="133" customFormat="1" ht="23.25" customHeight="1">
      <c r="A18" s="157"/>
      <c r="B18" s="179"/>
      <c r="C18" s="180"/>
      <c r="D18" s="180"/>
      <c r="E18" s="180"/>
      <c r="F18" s="129"/>
      <c r="G18" s="130"/>
      <c r="H18" s="130"/>
      <c r="I18" s="130"/>
      <c r="J18" s="130"/>
      <c r="K18" s="131"/>
      <c r="L18" s="130"/>
      <c r="M18" s="130"/>
      <c r="N18" s="130"/>
      <c r="O18" s="130"/>
      <c r="P18" s="132"/>
    </row>
    <row r="19" spans="1:16" s="133" customFormat="1" ht="23.25" customHeight="1">
      <c r="A19" s="157"/>
      <c r="B19" s="179"/>
      <c r="C19" s="180"/>
      <c r="D19" s="180"/>
      <c r="E19" s="180"/>
      <c r="F19" s="129"/>
      <c r="G19" s="130"/>
      <c r="H19" s="130"/>
      <c r="I19" s="130"/>
      <c r="J19" s="130"/>
      <c r="K19" s="131"/>
      <c r="L19" s="130"/>
      <c r="M19" s="130"/>
      <c r="N19" s="130"/>
      <c r="O19" s="130"/>
      <c r="P19" s="132"/>
    </row>
    <row r="20" spans="1:16" s="127" customFormat="1" ht="23.25" customHeight="1">
      <c r="A20" s="157"/>
      <c r="B20" s="179"/>
      <c r="C20" s="180"/>
      <c r="D20" s="180"/>
      <c r="E20" s="180"/>
      <c r="F20" s="128"/>
      <c r="G20" s="120"/>
      <c r="H20" s="120"/>
      <c r="I20" s="120"/>
      <c r="J20" s="120"/>
      <c r="K20" s="122"/>
      <c r="L20" s="120"/>
      <c r="M20" s="120"/>
      <c r="N20" s="120"/>
      <c r="O20" s="120"/>
      <c r="P20" s="123"/>
    </row>
    <row r="21" spans="1:16" s="127" customFormat="1" ht="23.25" customHeight="1">
      <c r="A21" s="157"/>
      <c r="B21" s="179"/>
      <c r="C21" s="180"/>
      <c r="D21" s="180"/>
      <c r="E21" s="180"/>
      <c r="F21" s="126"/>
      <c r="G21" s="120"/>
      <c r="H21" s="120"/>
      <c r="I21" s="120"/>
      <c r="J21" s="120"/>
      <c r="K21" s="122"/>
      <c r="L21" s="120"/>
      <c r="M21" s="120"/>
      <c r="N21" s="120"/>
      <c r="O21" s="120"/>
      <c r="P21" s="123"/>
    </row>
    <row r="22" spans="1:16" s="127" customFormat="1" ht="23.25" customHeight="1">
      <c r="A22" s="157"/>
      <c r="B22" s="179"/>
      <c r="C22" s="180"/>
      <c r="D22" s="180"/>
      <c r="E22" s="180"/>
      <c r="F22" s="128"/>
      <c r="G22" s="120"/>
      <c r="H22" s="120"/>
      <c r="I22" s="120"/>
      <c r="J22" s="120"/>
      <c r="K22" s="122"/>
      <c r="L22" s="120"/>
      <c r="M22" s="120"/>
      <c r="N22" s="120"/>
      <c r="O22" s="120"/>
      <c r="P22" s="123"/>
    </row>
    <row r="23" spans="1:16" s="133" customFormat="1" ht="23.25" customHeight="1">
      <c r="A23" s="157"/>
      <c r="B23" s="179"/>
      <c r="C23" s="180"/>
      <c r="D23" s="180"/>
      <c r="E23" s="180"/>
      <c r="F23" s="129"/>
      <c r="G23" s="130"/>
      <c r="H23" s="130"/>
      <c r="I23" s="130"/>
      <c r="J23" s="130"/>
      <c r="K23" s="131"/>
      <c r="L23" s="130"/>
      <c r="M23" s="130"/>
      <c r="N23" s="130"/>
      <c r="O23" s="130"/>
      <c r="P23" s="132"/>
    </row>
    <row r="24" spans="1:16" s="133" customFormat="1" ht="23.25" customHeight="1">
      <c r="A24" s="157"/>
      <c r="B24" s="179"/>
      <c r="C24" s="180"/>
      <c r="D24" s="180"/>
      <c r="E24" s="180"/>
      <c r="F24" s="129"/>
      <c r="G24" s="130"/>
      <c r="H24" s="130"/>
      <c r="I24" s="130"/>
      <c r="J24" s="130"/>
      <c r="K24" s="131"/>
      <c r="L24" s="130"/>
      <c r="M24" s="130"/>
      <c r="N24" s="130"/>
      <c r="O24" s="130"/>
      <c r="P24" s="132"/>
    </row>
    <row r="25" spans="1:16" s="134" customFormat="1" ht="23.25" customHeight="1">
      <c r="A25" s="182"/>
      <c r="B25" s="180"/>
      <c r="C25" s="180"/>
      <c r="D25" s="180"/>
      <c r="E25" s="180"/>
      <c r="F25" s="128"/>
      <c r="G25" s="120"/>
      <c r="H25" s="120"/>
      <c r="I25" s="120"/>
      <c r="J25" s="120"/>
      <c r="K25" s="122"/>
      <c r="L25" s="120"/>
      <c r="M25" s="120"/>
      <c r="N25" s="120"/>
      <c r="O25" s="120"/>
      <c r="P25" s="123"/>
    </row>
    <row r="26" spans="1:16" s="134" customFormat="1" ht="23.25" customHeight="1">
      <c r="A26" s="182"/>
      <c r="B26" s="180"/>
      <c r="C26" s="180"/>
      <c r="D26" s="180"/>
      <c r="E26" s="180"/>
      <c r="F26" s="128"/>
      <c r="G26" s="120"/>
      <c r="H26" s="120"/>
      <c r="I26" s="120"/>
      <c r="J26" s="120"/>
      <c r="K26" s="122"/>
      <c r="L26" s="120"/>
      <c r="M26" s="120"/>
      <c r="N26" s="120"/>
      <c r="O26" s="120"/>
      <c r="P26" s="123"/>
    </row>
    <row r="27" spans="1:16" s="134" customFormat="1" ht="23.25" customHeight="1">
      <c r="A27" s="182"/>
      <c r="B27" s="180"/>
      <c r="C27" s="180"/>
      <c r="D27" s="180"/>
      <c r="E27" s="180"/>
      <c r="F27" s="128"/>
      <c r="G27" s="120"/>
      <c r="H27" s="120"/>
      <c r="I27" s="120"/>
      <c r="J27" s="120"/>
      <c r="K27" s="122"/>
      <c r="L27" s="120"/>
      <c r="M27" s="120"/>
      <c r="N27" s="120"/>
      <c r="O27" s="120"/>
      <c r="P27" s="123"/>
    </row>
    <row r="28" spans="1:16" s="134" customFormat="1" ht="23.25" customHeight="1">
      <c r="A28" s="182"/>
      <c r="B28" s="180"/>
      <c r="C28" s="180"/>
      <c r="D28" s="180"/>
      <c r="E28" s="180"/>
      <c r="F28" s="128"/>
      <c r="G28" s="120"/>
      <c r="H28" s="120"/>
      <c r="I28" s="120"/>
      <c r="J28" s="120"/>
      <c r="K28" s="122"/>
      <c r="L28" s="120"/>
      <c r="M28" s="120"/>
      <c r="N28" s="120"/>
      <c r="O28" s="120"/>
      <c r="P28" s="123"/>
    </row>
    <row r="29" spans="1:16" s="134" customFormat="1" ht="23.25" customHeight="1">
      <c r="A29" s="182"/>
      <c r="B29" s="180"/>
      <c r="C29" s="180"/>
      <c r="D29" s="180"/>
      <c r="E29" s="180"/>
      <c r="F29" s="126"/>
      <c r="G29" s="120"/>
      <c r="H29" s="120"/>
      <c r="I29" s="120"/>
      <c r="J29" s="120"/>
      <c r="K29" s="122"/>
      <c r="L29" s="120"/>
      <c r="M29" s="120"/>
      <c r="N29" s="120"/>
      <c r="O29" s="120"/>
      <c r="P29" s="123"/>
    </row>
    <row r="30" spans="1:16" s="134" customFormat="1" ht="23.25" customHeight="1">
      <c r="A30" s="182"/>
      <c r="B30" s="180"/>
      <c r="C30" s="180"/>
      <c r="D30" s="180"/>
      <c r="E30" s="180"/>
      <c r="F30" s="126"/>
      <c r="G30" s="120"/>
      <c r="H30" s="120"/>
      <c r="I30" s="120"/>
      <c r="J30" s="120"/>
      <c r="K30" s="122"/>
      <c r="L30" s="120"/>
      <c r="M30" s="120"/>
      <c r="N30" s="120"/>
      <c r="O30" s="120"/>
      <c r="P30" s="123"/>
    </row>
    <row r="31" spans="1:16" s="134" customFormat="1" ht="8.25" customHeight="1">
      <c r="A31" s="182"/>
      <c r="B31" s="180"/>
      <c r="C31" s="180"/>
      <c r="D31" s="180"/>
      <c r="E31" s="180"/>
      <c r="F31" s="126"/>
      <c r="G31" s="120"/>
      <c r="H31" s="120"/>
      <c r="I31" s="120"/>
      <c r="J31" s="120"/>
      <c r="K31" s="122"/>
      <c r="L31" s="120"/>
      <c r="M31" s="120"/>
      <c r="N31" s="120"/>
      <c r="O31" s="120"/>
      <c r="P31" s="123"/>
    </row>
    <row r="32" spans="1:16" s="134" customFormat="1" ht="23.25" customHeight="1">
      <c r="A32" s="182"/>
      <c r="B32" s="180"/>
      <c r="C32" s="180"/>
      <c r="D32" s="180"/>
      <c r="E32" s="180"/>
      <c r="F32" s="128"/>
      <c r="G32" s="120"/>
      <c r="H32" s="120"/>
      <c r="I32" s="120"/>
      <c r="J32" s="120"/>
      <c r="K32" s="122"/>
      <c r="L32" s="120"/>
      <c r="M32" s="120"/>
      <c r="N32" s="120"/>
      <c r="O32" s="120"/>
      <c r="P32" s="123"/>
    </row>
    <row r="33" spans="1:16" s="111" customFormat="1" ht="24" customHeight="1" thickBot="1">
      <c r="A33" s="183"/>
      <c r="B33" s="184"/>
      <c r="C33" s="184"/>
      <c r="D33" s="185"/>
      <c r="E33" s="184"/>
      <c r="F33" s="135"/>
      <c r="G33" s="136"/>
      <c r="H33" s="136"/>
      <c r="I33" s="136"/>
      <c r="J33" s="136"/>
      <c r="K33" s="137"/>
      <c r="L33" s="136"/>
      <c r="M33" s="136"/>
      <c r="N33" s="136"/>
      <c r="O33" s="136"/>
      <c r="P33" s="13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SheetLayoutView="100" workbookViewId="0" topLeftCell="A1">
      <selection activeCell="A21" sqref="A21:IV21"/>
    </sheetView>
  </sheetViews>
  <sheetFormatPr defaultColWidth="9.00390625" defaultRowHeight="16.5"/>
  <cols>
    <col min="1" max="1" width="2.875" style="182" customWidth="1"/>
    <col min="2" max="2" width="2.75390625" style="182" customWidth="1"/>
    <col min="3" max="5" width="2.625" style="182" customWidth="1"/>
    <col min="6" max="6" width="20.625" style="139" customWidth="1"/>
    <col min="7" max="8" width="14.625" style="115" customWidth="1"/>
    <col min="9" max="10" width="13.875" style="115" customWidth="1"/>
    <col min="11" max="11" width="14.75390625" style="115" customWidth="1"/>
    <col min="12" max="12" width="15.125" style="115" customWidth="1"/>
    <col min="13" max="16" width="14.75390625" style="115" customWidth="1"/>
    <col min="17" max="16384" width="9.00390625" style="115" customWidth="1"/>
  </cols>
  <sheetData>
    <row r="1" spans="1:11" s="106" customFormat="1" ht="15.75" customHeight="1">
      <c r="A1" s="153"/>
      <c r="B1" s="154"/>
      <c r="C1" s="154"/>
      <c r="D1" s="154"/>
      <c r="E1" s="154"/>
      <c r="F1" s="103"/>
      <c r="G1" s="103"/>
      <c r="H1" s="103"/>
      <c r="I1" s="103"/>
      <c r="J1" s="104" t="s">
        <v>91</v>
      </c>
      <c r="K1" s="105" t="s">
        <v>17</v>
      </c>
    </row>
    <row r="2" spans="1:11" s="109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107" t="s">
        <v>15</v>
      </c>
      <c r="K2" s="34" t="s">
        <v>146</v>
      </c>
    </row>
    <row r="3" spans="1:11" s="109" customFormat="1" ht="25.5" customHeight="1">
      <c r="A3" s="153"/>
      <c r="B3" s="153"/>
      <c r="C3" s="153"/>
      <c r="D3" s="153"/>
      <c r="E3" s="153"/>
      <c r="F3" s="35"/>
      <c r="G3" s="35"/>
      <c r="H3" s="110"/>
      <c r="J3" s="107" t="s">
        <v>96</v>
      </c>
      <c r="K3" s="108" t="s">
        <v>97</v>
      </c>
    </row>
    <row r="4" spans="1:16" s="111" customFormat="1" ht="16.5" customHeight="1" thickBot="1">
      <c r="A4" s="325" t="s">
        <v>144</v>
      </c>
      <c r="B4" s="325"/>
      <c r="C4" s="325"/>
      <c r="D4" s="325"/>
      <c r="E4" s="325"/>
      <c r="G4" s="112"/>
      <c r="J4" s="140" t="s">
        <v>95</v>
      </c>
      <c r="K4" s="114" t="s">
        <v>207</v>
      </c>
      <c r="P4" s="113" t="s">
        <v>1</v>
      </c>
    </row>
    <row r="5" spans="1:16" ht="24" customHeight="1">
      <c r="A5" s="326" t="s">
        <v>0</v>
      </c>
      <c r="B5" s="330" t="s">
        <v>137</v>
      </c>
      <c r="C5" s="331"/>
      <c r="D5" s="331"/>
      <c r="E5" s="331"/>
      <c r="F5" s="332"/>
      <c r="G5" s="328" t="s">
        <v>2</v>
      </c>
      <c r="H5" s="333"/>
      <c r="I5" s="328" t="s">
        <v>24</v>
      </c>
      <c r="J5" s="333"/>
      <c r="K5" s="329" t="s">
        <v>3</v>
      </c>
      <c r="L5" s="333"/>
      <c r="M5" s="328" t="s">
        <v>9</v>
      </c>
      <c r="N5" s="333"/>
      <c r="O5" s="328" t="s">
        <v>4</v>
      </c>
      <c r="P5" s="329"/>
    </row>
    <row r="6" spans="1:16" ht="24" customHeight="1">
      <c r="A6" s="327"/>
      <c r="B6" s="177" t="s">
        <v>10</v>
      </c>
      <c r="C6" s="177" t="s">
        <v>11</v>
      </c>
      <c r="D6" s="177" t="s">
        <v>12</v>
      </c>
      <c r="E6" s="177" t="s">
        <v>13</v>
      </c>
      <c r="F6" s="41" t="s">
        <v>138</v>
      </c>
      <c r="G6" s="116" t="s">
        <v>98</v>
      </c>
      <c r="H6" s="116" t="s">
        <v>14</v>
      </c>
      <c r="I6" s="116" t="s">
        <v>98</v>
      </c>
      <c r="J6" s="117" t="s">
        <v>14</v>
      </c>
      <c r="K6" s="118" t="s">
        <v>98</v>
      </c>
      <c r="L6" s="116" t="s">
        <v>14</v>
      </c>
      <c r="M6" s="116" t="s">
        <v>98</v>
      </c>
      <c r="N6" s="116" t="s">
        <v>14</v>
      </c>
      <c r="O6" s="116" t="s">
        <v>98</v>
      </c>
      <c r="P6" s="119" t="s">
        <v>14</v>
      </c>
    </row>
    <row r="7" spans="1:16" s="121" customFormat="1" ht="23.25" customHeight="1">
      <c r="A7" s="178">
        <v>97</v>
      </c>
      <c r="B7" s="291"/>
      <c r="C7" s="227"/>
      <c r="D7" s="227"/>
      <c r="E7" s="227"/>
      <c r="F7" s="176" t="s">
        <v>136</v>
      </c>
      <c r="G7" s="206">
        <f>G8+G12</f>
        <v>1383440</v>
      </c>
      <c r="H7" s="206">
        <f>H8+H12</f>
        <v>18273097</v>
      </c>
      <c r="I7" s="206">
        <f aca="true" t="shared" si="0" ref="I7:O7">SUM(I8:I17)</f>
        <v>0</v>
      </c>
      <c r="J7" s="209">
        <f t="shared" si="0"/>
        <v>0</v>
      </c>
      <c r="K7" s="197">
        <f t="shared" si="0"/>
        <v>0</v>
      </c>
      <c r="L7" s="206">
        <f t="shared" si="0"/>
        <v>5784351</v>
      </c>
      <c r="M7" s="206">
        <f t="shared" si="0"/>
        <v>0</v>
      </c>
      <c r="N7" s="211">
        <f t="shared" si="0"/>
        <v>0</v>
      </c>
      <c r="O7" s="206">
        <f t="shared" si="0"/>
        <v>1383440</v>
      </c>
      <c r="P7" s="212">
        <f>SUM(P8:P17)</f>
        <v>12488746</v>
      </c>
    </row>
    <row r="8" spans="1:17" s="124" customFormat="1" ht="23.25" customHeight="1">
      <c r="A8" s="157"/>
      <c r="B8" s="157">
        <v>1</v>
      </c>
      <c r="C8" s="181"/>
      <c r="D8" s="181"/>
      <c r="E8" s="181"/>
      <c r="F8" s="286" t="s">
        <v>130</v>
      </c>
      <c r="G8" s="206">
        <v>1383440</v>
      </c>
      <c r="H8" s="206">
        <v>0</v>
      </c>
      <c r="I8" s="206">
        <f>'歲出明細'!I21</f>
        <v>0</v>
      </c>
      <c r="J8" s="206">
        <f>'歲出明細'!J21</f>
        <v>0</v>
      </c>
      <c r="K8" s="197">
        <f>'歲出明細'!K21</f>
        <v>0</v>
      </c>
      <c r="L8" s="206">
        <f>'歲出明細'!L21</f>
        <v>0</v>
      </c>
      <c r="M8" s="206">
        <f>'歲出明細'!M21</f>
        <v>0</v>
      </c>
      <c r="N8" s="206">
        <f>'歲出明細'!N21</f>
        <v>0</v>
      </c>
      <c r="O8" s="206">
        <f>'歲出明細'!O21</f>
        <v>1383440</v>
      </c>
      <c r="P8" s="208">
        <f>'歲出明細'!P21</f>
        <v>0</v>
      </c>
      <c r="Q8" s="121"/>
    </row>
    <row r="9" spans="1:16" s="124" customFormat="1" ht="23.25" customHeight="1" hidden="1">
      <c r="A9" s="157"/>
      <c r="B9" s="157">
        <v>2</v>
      </c>
      <c r="C9" s="181"/>
      <c r="D9" s="181"/>
      <c r="E9" s="181"/>
      <c r="F9" s="286" t="s">
        <v>131</v>
      </c>
      <c r="G9" s="206">
        <v>0</v>
      </c>
      <c r="H9" s="206">
        <v>0</v>
      </c>
      <c r="I9" s="206">
        <f>'歲出明細'!I65</f>
        <v>0</v>
      </c>
      <c r="J9" s="206">
        <f>'歲出明細'!J65</f>
        <v>0</v>
      </c>
      <c r="K9" s="197">
        <f>'歲出明細'!K65</f>
        <v>0</v>
      </c>
      <c r="L9" s="206">
        <f>'歲出明細'!L65</f>
        <v>0</v>
      </c>
      <c r="M9" s="206">
        <f>'歲出明細'!M65</f>
        <v>0</v>
      </c>
      <c r="N9" s="211">
        <f>'歲出明細'!N65</f>
        <v>0</v>
      </c>
      <c r="O9" s="206">
        <f>'歲出明細'!O65</f>
        <v>0</v>
      </c>
      <c r="P9" s="208">
        <f>'歲出明細'!P65</f>
        <v>0</v>
      </c>
    </row>
    <row r="10" spans="1:17" s="124" customFormat="1" ht="23.25" customHeight="1" hidden="1">
      <c r="A10" s="157"/>
      <c r="B10" s="157">
        <v>3</v>
      </c>
      <c r="C10" s="181"/>
      <c r="D10" s="181"/>
      <c r="E10" s="181"/>
      <c r="F10" s="286" t="s">
        <v>132</v>
      </c>
      <c r="G10" s="206">
        <v>0</v>
      </c>
      <c r="H10" s="206">
        <v>0</v>
      </c>
      <c r="I10" s="206">
        <f>'歲出明細'!I81</f>
        <v>0</v>
      </c>
      <c r="J10" s="206">
        <f>'歲出明細'!J81</f>
        <v>0</v>
      </c>
      <c r="K10" s="197">
        <f>'歲出明細'!K81</f>
        <v>0</v>
      </c>
      <c r="L10" s="206">
        <f>'歲出明細'!L81</f>
        <v>0</v>
      </c>
      <c r="M10" s="206">
        <f>'歲出明細'!M81</f>
        <v>0</v>
      </c>
      <c r="N10" s="206">
        <f>'歲出明細'!N81</f>
        <v>0</v>
      </c>
      <c r="O10" s="206">
        <f>'歲出明細'!O81</f>
        <v>0</v>
      </c>
      <c r="P10" s="208">
        <f>'歲出明細'!P81</f>
        <v>0</v>
      </c>
      <c r="Q10" s="121"/>
    </row>
    <row r="11" spans="1:17" s="125" customFormat="1" ht="23.25" customHeight="1" hidden="1">
      <c r="A11" s="157"/>
      <c r="B11" s="157">
        <v>4</v>
      </c>
      <c r="C11" s="181"/>
      <c r="D11" s="181"/>
      <c r="E11" s="181"/>
      <c r="F11" s="286" t="s">
        <v>133</v>
      </c>
      <c r="G11" s="206">
        <v>0</v>
      </c>
      <c r="H11" s="206">
        <v>0</v>
      </c>
      <c r="I11" s="206">
        <f>'歲出明細'!I94</f>
        <v>0</v>
      </c>
      <c r="J11" s="206">
        <f>'歲出明細'!J94</f>
        <v>0</v>
      </c>
      <c r="K11" s="197">
        <f>'歲出明細'!K94</f>
        <v>0</v>
      </c>
      <c r="L11" s="206">
        <f>'歲出明細'!L94</f>
        <v>0</v>
      </c>
      <c r="M11" s="206">
        <f>'歲出明細'!M94</f>
        <v>0</v>
      </c>
      <c r="N11" s="206">
        <f>'歲出明細'!N94</f>
        <v>0</v>
      </c>
      <c r="O11" s="206">
        <f>'歲出明細'!O94</f>
        <v>0</v>
      </c>
      <c r="P11" s="208">
        <f>'歲出明細'!P94</f>
        <v>0</v>
      </c>
      <c r="Q11" s="213"/>
    </row>
    <row r="12" spans="1:17" s="125" customFormat="1" ht="23.25" customHeight="1">
      <c r="A12" s="157"/>
      <c r="B12" s="157">
        <v>5</v>
      </c>
      <c r="C12" s="181"/>
      <c r="D12" s="181"/>
      <c r="E12" s="181"/>
      <c r="F12" s="286" t="s">
        <v>134</v>
      </c>
      <c r="G12" s="206">
        <v>0</v>
      </c>
      <c r="H12" s="206">
        <v>18273097</v>
      </c>
      <c r="I12" s="206">
        <f>'歲出明細'!I114</f>
        <v>0</v>
      </c>
      <c r="J12" s="206">
        <f>'歲出明細'!J114</f>
        <v>0</v>
      </c>
      <c r="K12" s="197">
        <f>'歲出明細'!K114</f>
        <v>0</v>
      </c>
      <c r="L12" s="206">
        <f>'歲出明細'!L114</f>
        <v>5784351</v>
      </c>
      <c r="M12" s="206">
        <f>'歲出明細'!M114</f>
        <v>0</v>
      </c>
      <c r="N12" s="206">
        <f>'歲出明細'!N114</f>
        <v>0</v>
      </c>
      <c r="O12" s="206">
        <f>'歲出明細'!O114</f>
        <v>0</v>
      </c>
      <c r="P12" s="208">
        <f>'歲出明細'!P114</f>
        <v>12488746</v>
      </c>
      <c r="Q12" s="213"/>
    </row>
    <row r="13" spans="1:16" s="127" customFormat="1" ht="23.25" customHeight="1" hidden="1">
      <c r="A13" s="157"/>
      <c r="B13" s="157">
        <v>6</v>
      </c>
      <c r="C13" s="181"/>
      <c r="D13" s="181"/>
      <c r="E13" s="181"/>
      <c r="F13" s="286" t="s">
        <v>155</v>
      </c>
      <c r="G13" s="195">
        <f>'歲出明細'!G140</f>
        <v>0</v>
      </c>
      <c r="H13" s="195">
        <f>'歲出明細'!H140</f>
        <v>0</v>
      </c>
      <c r="I13" s="195">
        <f>'歲出明細'!I140</f>
        <v>0</v>
      </c>
      <c r="J13" s="195">
        <f>'歲出明細'!J140</f>
        <v>0</v>
      </c>
      <c r="K13" s="197">
        <f>'歲出明細'!K140</f>
        <v>0</v>
      </c>
      <c r="L13" s="195">
        <f>'歲出明細'!L140</f>
        <v>0</v>
      </c>
      <c r="M13" s="195">
        <f>'歲出明細'!M140</f>
        <v>0</v>
      </c>
      <c r="N13" s="196">
        <f>'歲出明細'!N140</f>
        <v>0</v>
      </c>
      <c r="O13" s="195">
        <f>'歲出明細'!O140</f>
        <v>0</v>
      </c>
      <c r="P13" s="198">
        <f>'歲出明細'!P140</f>
        <v>0</v>
      </c>
    </row>
    <row r="14" spans="1:16" s="127" customFormat="1" ht="23.25" customHeight="1" hidden="1">
      <c r="A14" s="157"/>
      <c r="B14" s="157">
        <v>7</v>
      </c>
      <c r="C14" s="181"/>
      <c r="D14" s="181"/>
      <c r="E14" s="181"/>
      <c r="F14" s="286" t="s">
        <v>158</v>
      </c>
      <c r="G14" s="195">
        <f>'歲出明細'!G149</f>
        <v>0</v>
      </c>
      <c r="H14" s="195">
        <f>'歲出明細'!H149</f>
        <v>0</v>
      </c>
      <c r="I14" s="195">
        <f>'歲出明細'!I149</f>
        <v>0</v>
      </c>
      <c r="J14" s="195">
        <f>'歲出明細'!J149</f>
        <v>0</v>
      </c>
      <c r="K14" s="197">
        <f>'歲出明細'!K149</f>
        <v>0</v>
      </c>
      <c r="L14" s="195">
        <f>'歲出明細'!L149</f>
        <v>0</v>
      </c>
      <c r="M14" s="195">
        <f>'歲出明細'!M149</f>
        <v>0</v>
      </c>
      <c r="N14" s="196">
        <f>'歲出明細'!N149</f>
        <v>0</v>
      </c>
      <c r="O14" s="195">
        <f>'歲出明細'!O149</f>
        <v>0</v>
      </c>
      <c r="P14" s="198">
        <f>'歲出明細'!P149</f>
        <v>0</v>
      </c>
    </row>
    <row r="15" spans="1:16" s="133" customFormat="1" ht="23.25" customHeight="1" hidden="1">
      <c r="A15" s="157"/>
      <c r="B15" s="157">
        <v>8</v>
      </c>
      <c r="C15" s="181"/>
      <c r="D15" s="181"/>
      <c r="E15" s="181"/>
      <c r="F15" s="286" t="s">
        <v>161</v>
      </c>
      <c r="G15" s="195">
        <f>'歲出明細'!G159</f>
        <v>0</v>
      </c>
      <c r="H15" s="195">
        <f>'歲出明細'!H159</f>
        <v>0</v>
      </c>
      <c r="I15" s="195">
        <f>'歲出明細'!I159</f>
        <v>0</v>
      </c>
      <c r="J15" s="195">
        <f>'歲出明細'!J159</f>
        <v>0</v>
      </c>
      <c r="K15" s="197">
        <f>'歲出明細'!K159</f>
        <v>0</v>
      </c>
      <c r="L15" s="195">
        <f>'歲出明細'!L159</f>
        <v>0</v>
      </c>
      <c r="M15" s="195">
        <f>'歲出明細'!M159</f>
        <v>0</v>
      </c>
      <c r="N15" s="196">
        <f>'歲出明細'!N159</f>
        <v>0</v>
      </c>
      <c r="O15" s="195">
        <f>'歲出明細'!O159</f>
        <v>0</v>
      </c>
      <c r="P15" s="198">
        <f>'歲出明細'!P159</f>
        <v>0</v>
      </c>
    </row>
    <row r="16" spans="1:16" s="133" customFormat="1" ht="23.25" customHeight="1" hidden="1">
      <c r="A16" s="157"/>
      <c r="B16" s="157">
        <v>9</v>
      </c>
      <c r="C16" s="181"/>
      <c r="D16" s="181"/>
      <c r="E16" s="181"/>
      <c r="F16" s="286" t="s">
        <v>164</v>
      </c>
      <c r="G16" s="195">
        <f>'歲出明細'!G169</f>
        <v>0</v>
      </c>
      <c r="H16" s="195">
        <f>'歲出明細'!H169</f>
        <v>0</v>
      </c>
      <c r="I16" s="195">
        <f>'歲出明細'!I169</f>
        <v>0</v>
      </c>
      <c r="J16" s="195">
        <f>'歲出明細'!J169</f>
        <v>0</v>
      </c>
      <c r="K16" s="197">
        <f>'歲出明細'!K169</f>
        <v>0</v>
      </c>
      <c r="L16" s="195">
        <f>'歲出明細'!L169</f>
        <v>0</v>
      </c>
      <c r="M16" s="195">
        <f>'歲出明細'!M169</f>
        <v>0</v>
      </c>
      <c r="N16" s="196">
        <f>'歲出明細'!N169</f>
        <v>0</v>
      </c>
      <c r="O16" s="195">
        <f>'歲出明細'!O169</f>
        <v>0</v>
      </c>
      <c r="P16" s="198">
        <f>'歲出明細'!P169</f>
        <v>0</v>
      </c>
    </row>
    <row r="17" spans="1:16" s="127" customFormat="1" ht="23.25" customHeight="1" hidden="1">
      <c r="A17" s="157"/>
      <c r="B17" s="157">
        <v>10</v>
      </c>
      <c r="C17" s="181"/>
      <c r="D17" s="181"/>
      <c r="E17" s="181"/>
      <c r="F17" s="286" t="s">
        <v>167</v>
      </c>
      <c r="G17" s="195">
        <f>'歲出明細'!G178</f>
        <v>0</v>
      </c>
      <c r="H17" s="195">
        <f>'歲出明細'!H178</f>
        <v>0</v>
      </c>
      <c r="I17" s="195">
        <f>'歲出明細'!I178</f>
        <v>0</v>
      </c>
      <c r="J17" s="195">
        <f>'歲出明細'!J178</f>
        <v>0</v>
      </c>
      <c r="K17" s="197">
        <f>'歲出明細'!K178</f>
        <v>0</v>
      </c>
      <c r="L17" s="195">
        <f>'歲出明細'!L178</f>
        <v>0</v>
      </c>
      <c r="M17" s="195">
        <f>'歲出明細'!M178</f>
        <v>0</v>
      </c>
      <c r="N17" s="196">
        <f>'歲出明細'!N178</f>
        <v>0</v>
      </c>
      <c r="O17" s="195">
        <f>'歲出明細'!O178</f>
        <v>0</v>
      </c>
      <c r="P17" s="198">
        <f>'歲出明細'!P178</f>
        <v>0</v>
      </c>
    </row>
    <row r="18" spans="1:16" s="127" customFormat="1" ht="23.25" customHeight="1">
      <c r="A18" s="157"/>
      <c r="B18" s="157"/>
      <c r="C18" s="181"/>
      <c r="D18" s="181"/>
      <c r="E18" s="181"/>
      <c r="F18" s="286"/>
      <c r="G18" s="195"/>
      <c r="H18" s="195"/>
      <c r="I18" s="195"/>
      <c r="J18" s="195"/>
      <c r="K18" s="197"/>
      <c r="L18" s="195"/>
      <c r="M18" s="195"/>
      <c r="N18" s="196"/>
      <c r="O18" s="195"/>
      <c r="P18" s="198"/>
    </row>
    <row r="19" spans="1:16" s="127" customFormat="1" ht="23.25" customHeight="1">
      <c r="A19" s="157"/>
      <c r="B19" s="179"/>
      <c r="C19" s="180"/>
      <c r="D19" s="180"/>
      <c r="E19" s="180"/>
      <c r="F19" s="126"/>
      <c r="G19" s="195"/>
      <c r="H19" s="195"/>
      <c r="I19" s="195"/>
      <c r="J19" s="195"/>
      <c r="K19" s="197"/>
      <c r="L19" s="195"/>
      <c r="M19" s="195"/>
      <c r="N19" s="196"/>
      <c r="O19" s="195"/>
      <c r="P19" s="198"/>
    </row>
    <row r="20" spans="1:16" s="127" customFormat="1" ht="23.25" customHeight="1">
      <c r="A20" s="157"/>
      <c r="B20" s="179"/>
      <c r="C20" s="180"/>
      <c r="D20" s="180"/>
      <c r="E20" s="180"/>
      <c r="F20" s="126"/>
      <c r="G20" s="195"/>
      <c r="H20" s="195"/>
      <c r="I20" s="195"/>
      <c r="J20" s="195"/>
      <c r="K20" s="197"/>
      <c r="L20" s="195"/>
      <c r="M20" s="195"/>
      <c r="N20" s="196"/>
      <c r="O20" s="195"/>
      <c r="P20" s="198"/>
    </row>
    <row r="21" spans="1:16" s="127" customFormat="1" ht="23.25" customHeight="1">
      <c r="A21" s="157"/>
      <c r="B21" s="179"/>
      <c r="C21" s="180"/>
      <c r="D21" s="180"/>
      <c r="E21" s="180"/>
      <c r="F21" s="126"/>
      <c r="G21" s="195"/>
      <c r="H21" s="195"/>
      <c r="I21" s="195"/>
      <c r="J21" s="195"/>
      <c r="K21" s="197"/>
      <c r="L21" s="195"/>
      <c r="M21" s="195"/>
      <c r="N21" s="196"/>
      <c r="O21" s="195"/>
      <c r="P21" s="198"/>
    </row>
    <row r="22" spans="1:16" s="127" customFormat="1" ht="23.25" customHeight="1">
      <c r="A22" s="157"/>
      <c r="B22" s="179"/>
      <c r="C22" s="180"/>
      <c r="D22" s="180"/>
      <c r="E22" s="180"/>
      <c r="F22" s="126"/>
      <c r="G22" s="120"/>
      <c r="H22" s="120"/>
      <c r="I22" s="120"/>
      <c r="J22" s="120"/>
      <c r="K22" s="122"/>
      <c r="L22" s="120"/>
      <c r="M22" s="120"/>
      <c r="N22" s="120"/>
      <c r="O22" s="120"/>
      <c r="P22" s="123"/>
    </row>
    <row r="23" spans="1:16" s="127" customFormat="1" ht="23.25" customHeight="1">
      <c r="A23" s="157"/>
      <c r="B23" s="179"/>
      <c r="C23" s="180"/>
      <c r="D23" s="180"/>
      <c r="E23" s="180"/>
      <c r="F23" s="128"/>
      <c r="G23" s="120"/>
      <c r="H23" s="120"/>
      <c r="I23" s="120"/>
      <c r="J23" s="120"/>
      <c r="K23" s="122"/>
      <c r="L23" s="120"/>
      <c r="M23" s="120"/>
      <c r="N23" s="120"/>
      <c r="O23" s="120"/>
      <c r="P23" s="123"/>
    </row>
    <row r="24" spans="1:16" s="133" customFormat="1" ht="23.25" customHeight="1">
      <c r="A24" s="157"/>
      <c r="B24" s="179"/>
      <c r="C24" s="180"/>
      <c r="D24" s="180"/>
      <c r="E24" s="180"/>
      <c r="F24" s="129"/>
      <c r="G24" s="130"/>
      <c r="H24" s="130"/>
      <c r="I24" s="130"/>
      <c r="J24" s="130"/>
      <c r="K24" s="131"/>
      <c r="L24" s="130"/>
      <c r="M24" s="130"/>
      <c r="N24" s="130"/>
      <c r="O24" s="130"/>
      <c r="P24" s="132"/>
    </row>
    <row r="25" spans="1:16" s="133" customFormat="1" ht="23.25" customHeight="1">
      <c r="A25" s="157"/>
      <c r="B25" s="179"/>
      <c r="C25" s="180"/>
      <c r="D25" s="180"/>
      <c r="E25" s="180"/>
      <c r="F25" s="129"/>
      <c r="G25" s="130"/>
      <c r="H25" s="130"/>
      <c r="I25" s="130"/>
      <c r="J25" s="130"/>
      <c r="K25" s="131"/>
      <c r="L25" s="130"/>
      <c r="M25" s="130"/>
      <c r="N25" s="130"/>
      <c r="O25" s="130"/>
      <c r="P25" s="132"/>
    </row>
    <row r="26" spans="1:16" s="133" customFormat="1" ht="23.25" customHeight="1">
      <c r="A26" s="157"/>
      <c r="B26" s="179"/>
      <c r="C26" s="180"/>
      <c r="D26" s="180"/>
      <c r="E26" s="180"/>
      <c r="F26" s="129"/>
      <c r="G26" s="130"/>
      <c r="H26" s="130"/>
      <c r="I26" s="130"/>
      <c r="J26" s="130"/>
      <c r="K26" s="131"/>
      <c r="L26" s="130"/>
      <c r="M26" s="130"/>
      <c r="N26" s="130"/>
      <c r="O26" s="130"/>
      <c r="P26" s="132"/>
    </row>
    <row r="27" spans="1:16" s="127" customFormat="1" ht="23.25" customHeight="1">
      <c r="A27" s="157"/>
      <c r="B27" s="179"/>
      <c r="C27" s="180"/>
      <c r="D27" s="180"/>
      <c r="E27" s="180"/>
      <c r="F27" s="128"/>
      <c r="G27" s="120"/>
      <c r="H27" s="120"/>
      <c r="I27" s="120"/>
      <c r="J27" s="120"/>
      <c r="K27" s="122"/>
      <c r="L27" s="120"/>
      <c r="M27" s="120"/>
      <c r="N27" s="120"/>
      <c r="O27" s="120"/>
      <c r="P27" s="123"/>
    </row>
    <row r="28" spans="1:16" s="133" customFormat="1" ht="23.25" customHeight="1">
      <c r="A28" s="157"/>
      <c r="B28" s="179"/>
      <c r="C28" s="180"/>
      <c r="D28" s="180"/>
      <c r="E28" s="180"/>
      <c r="F28" s="129"/>
      <c r="G28" s="130"/>
      <c r="H28" s="130"/>
      <c r="I28" s="130"/>
      <c r="J28" s="130"/>
      <c r="K28" s="131"/>
      <c r="L28" s="130"/>
      <c r="M28" s="130"/>
      <c r="N28" s="130"/>
      <c r="O28" s="130"/>
      <c r="P28" s="132"/>
    </row>
    <row r="29" spans="1:16" s="133" customFormat="1" ht="23.25" customHeight="1">
      <c r="A29" s="157"/>
      <c r="B29" s="179"/>
      <c r="C29" s="180"/>
      <c r="D29" s="180"/>
      <c r="E29" s="180"/>
      <c r="F29" s="129"/>
      <c r="G29" s="130"/>
      <c r="H29" s="130"/>
      <c r="I29" s="130"/>
      <c r="J29" s="130"/>
      <c r="K29" s="131"/>
      <c r="L29" s="130"/>
      <c r="M29" s="130"/>
      <c r="N29" s="130"/>
      <c r="O29" s="130"/>
      <c r="P29" s="132"/>
    </row>
    <row r="30" spans="1:16" s="127" customFormat="1" ht="23.25" customHeight="1">
      <c r="A30" s="157"/>
      <c r="B30" s="179"/>
      <c r="C30" s="180"/>
      <c r="D30" s="180"/>
      <c r="E30" s="180"/>
      <c r="F30" s="128"/>
      <c r="G30" s="120"/>
      <c r="H30" s="120"/>
      <c r="I30" s="120"/>
      <c r="J30" s="120"/>
      <c r="K30" s="122"/>
      <c r="L30" s="120"/>
      <c r="M30" s="120"/>
      <c r="N30" s="120"/>
      <c r="O30" s="120"/>
      <c r="P30" s="123"/>
    </row>
    <row r="31" spans="1:16" s="127" customFormat="1" ht="23.25" customHeight="1">
      <c r="A31" s="157"/>
      <c r="B31" s="179"/>
      <c r="C31" s="180"/>
      <c r="D31" s="180"/>
      <c r="E31" s="180"/>
      <c r="F31" s="126"/>
      <c r="G31" s="120"/>
      <c r="H31" s="120"/>
      <c r="I31" s="120"/>
      <c r="J31" s="120"/>
      <c r="K31" s="122"/>
      <c r="L31" s="120"/>
      <c r="M31" s="120"/>
      <c r="N31" s="120"/>
      <c r="O31" s="120"/>
      <c r="P31" s="123"/>
    </row>
    <row r="32" spans="1:16" s="127" customFormat="1" ht="23.25" customHeight="1">
      <c r="A32" s="157"/>
      <c r="B32" s="179"/>
      <c r="C32" s="180"/>
      <c r="D32" s="180"/>
      <c r="E32" s="180"/>
      <c r="F32" s="128"/>
      <c r="G32" s="120"/>
      <c r="H32" s="120"/>
      <c r="I32" s="120"/>
      <c r="J32" s="120"/>
      <c r="K32" s="122"/>
      <c r="L32" s="120"/>
      <c r="M32" s="120"/>
      <c r="N32" s="120"/>
      <c r="O32" s="120"/>
      <c r="P32" s="123"/>
    </row>
    <row r="33" spans="1:16" s="133" customFormat="1" ht="23.25" customHeight="1">
      <c r="A33" s="157"/>
      <c r="B33" s="179"/>
      <c r="C33" s="180"/>
      <c r="D33" s="180"/>
      <c r="E33" s="180"/>
      <c r="F33" s="129"/>
      <c r="G33" s="130"/>
      <c r="H33" s="130"/>
      <c r="I33" s="130"/>
      <c r="J33" s="130"/>
      <c r="K33" s="131"/>
      <c r="L33" s="130"/>
      <c r="M33" s="130"/>
      <c r="N33" s="130"/>
      <c r="O33" s="130"/>
      <c r="P33" s="132"/>
    </row>
    <row r="34" spans="1:16" s="133" customFormat="1" ht="23.25" customHeight="1">
      <c r="A34" s="157"/>
      <c r="B34" s="179"/>
      <c r="C34" s="180"/>
      <c r="D34" s="180"/>
      <c r="E34" s="180"/>
      <c r="F34" s="129"/>
      <c r="G34" s="130"/>
      <c r="H34" s="130"/>
      <c r="I34" s="130"/>
      <c r="J34" s="130"/>
      <c r="K34" s="131"/>
      <c r="L34" s="130"/>
      <c r="M34" s="130"/>
      <c r="N34" s="130"/>
      <c r="O34" s="130"/>
      <c r="P34" s="132"/>
    </row>
    <row r="35" spans="1:16" s="134" customFormat="1" ht="23.25" customHeight="1">
      <c r="A35" s="182"/>
      <c r="B35" s="180"/>
      <c r="C35" s="180"/>
      <c r="D35" s="180"/>
      <c r="E35" s="180"/>
      <c r="F35" s="128"/>
      <c r="G35" s="120"/>
      <c r="H35" s="120"/>
      <c r="I35" s="120"/>
      <c r="J35" s="120"/>
      <c r="K35" s="122"/>
      <c r="L35" s="120"/>
      <c r="M35" s="120"/>
      <c r="N35" s="120"/>
      <c r="O35" s="120"/>
      <c r="P35" s="123"/>
    </row>
    <row r="36" spans="1:16" s="134" customFormat="1" ht="23.25" customHeight="1">
      <c r="A36" s="182"/>
      <c r="B36" s="180"/>
      <c r="C36" s="180"/>
      <c r="D36" s="180"/>
      <c r="E36" s="180"/>
      <c r="F36" s="128"/>
      <c r="G36" s="120"/>
      <c r="H36" s="120"/>
      <c r="I36" s="120"/>
      <c r="J36" s="120"/>
      <c r="K36" s="122"/>
      <c r="L36" s="120"/>
      <c r="M36" s="120"/>
      <c r="N36" s="120"/>
      <c r="O36" s="120"/>
      <c r="P36" s="123"/>
    </row>
    <row r="37" spans="1:16" s="134" customFormat="1" ht="23.25" customHeight="1">
      <c r="A37" s="182"/>
      <c r="B37" s="180"/>
      <c r="C37" s="180"/>
      <c r="D37" s="180"/>
      <c r="E37" s="180"/>
      <c r="F37" s="126"/>
      <c r="G37" s="120"/>
      <c r="H37" s="120"/>
      <c r="I37" s="120"/>
      <c r="J37" s="120"/>
      <c r="K37" s="122"/>
      <c r="L37" s="120"/>
      <c r="M37" s="120"/>
      <c r="N37" s="120"/>
      <c r="O37" s="120"/>
      <c r="P37" s="123"/>
    </row>
    <row r="38" spans="1:16" s="134" customFormat="1" ht="23.25" customHeight="1">
      <c r="A38" s="182"/>
      <c r="B38" s="180"/>
      <c r="C38" s="180"/>
      <c r="D38" s="180"/>
      <c r="E38" s="180"/>
      <c r="F38" s="126"/>
      <c r="G38" s="120"/>
      <c r="H38" s="120"/>
      <c r="I38" s="120"/>
      <c r="J38" s="120"/>
      <c r="K38" s="122"/>
      <c r="L38" s="120"/>
      <c r="M38" s="120"/>
      <c r="N38" s="120"/>
      <c r="O38" s="120"/>
      <c r="P38" s="123"/>
    </row>
    <row r="39" spans="1:16" s="134" customFormat="1" ht="23.25" customHeight="1">
      <c r="A39" s="182"/>
      <c r="B39" s="180"/>
      <c r="C39" s="180"/>
      <c r="D39" s="180"/>
      <c r="E39" s="180"/>
      <c r="F39" s="126"/>
      <c r="G39" s="120"/>
      <c r="H39" s="120"/>
      <c r="I39" s="120"/>
      <c r="J39" s="120"/>
      <c r="K39" s="122"/>
      <c r="L39" s="120"/>
      <c r="M39" s="120"/>
      <c r="N39" s="120"/>
      <c r="O39" s="120"/>
      <c r="P39" s="123"/>
    </row>
    <row r="40" spans="1:16" s="134" customFormat="1" ht="6.75" customHeight="1">
      <c r="A40" s="182"/>
      <c r="B40" s="180"/>
      <c r="C40" s="180"/>
      <c r="D40" s="180"/>
      <c r="E40" s="180"/>
      <c r="F40" s="128"/>
      <c r="G40" s="120"/>
      <c r="H40" s="120"/>
      <c r="I40" s="120"/>
      <c r="J40" s="120"/>
      <c r="K40" s="122"/>
      <c r="L40" s="120"/>
      <c r="M40" s="120"/>
      <c r="N40" s="120"/>
      <c r="O40" s="120"/>
      <c r="P40" s="123"/>
    </row>
    <row r="41" spans="1:16" s="111" customFormat="1" ht="24" customHeight="1" thickBot="1">
      <c r="A41" s="183"/>
      <c r="B41" s="184"/>
      <c r="C41" s="184"/>
      <c r="D41" s="185"/>
      <c r="E41" s="184"/>
      <c r="F41" s="135"/>
      <c r="G41" s="136"/>
      <c r="H41" s="136"/>
      <c r="I41" s="136"/>
      <c r="J41" s="136"/>
      <c r="K41" s="137"/>
      <c r="L41" s="136"/>
      <c r="M41" s="136"/>
      <c r="N41" s="136"/>
      <c r="O41" s="136"/>
      <c r="P41" s="138"/>
    </row>
    <row r="42" spans="1:16" s="134" customFormat="1" ht="23.25" customHeight="1">
      <c r="A42" s="186"/>
      <c r="B42" s="187"/>
      <c r="C42" s="187"/>
      <c r="D42" s="187"/>
      <c r="E42" s="187"/>
      <c r="F42" s="141"/>
      <c r="G42" s="142"/>
      <c r="H42" s="142"/>
      <c r="I42" s="142"/>
      <c r="J42" s="142"/>
      <c r="K42" s="142"/>
      <c r="L42" s="142"/>
      <c r="M42" s="142"/>
      <c r="N42" s="142"/>
      <c r="O42" s="142"/>
      <c r="P42" s="142"/>
    </row>
    <row r="43" spans="1:16" s="134" customFormat="1" ht="23.25" customHeight="1">
      <c r="A43" s="188"/>
      <c r="B43" s="189"/>
      <c r="C43" s="189"/>
      <c r="D43" s="189"/>
      <c r="E43" s="189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</row>
    <row r="44" spans="1:16" s="111" customFormat="1" ht="20.25" customHeight="1">
      <c r="A44" s="188"/>
      <c r="B44" s="189"/>
      <c r="C44" s="189"/>
      <c r="D44" s="189"/>
      <c r="E44" s="189"/>
      <c r="F44" s="145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1:16" s="111" customFormat="1" ht="20.25" customHeight="1">
      <c r="A45" s="188"/>
      <c r="B45" s="189"/>
      <c r="C45" s="189"/>
      <c r="D45" s="189"/>
      <c r="E45" s="189"/>
      <c r="F45" s="145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1:16" s="134" customFormat="1" ht="20.25" customHeight="1">
      <c r="A46" s="188"/>
      <c r="B46" s="189"/>
      <c r="C46" s="189"/>
      <c r="D46" s="189"/>
      <c r="E46" s="189"/>
      <c r="F46" s="143"/>
      <c r="G46" s="144"/>
      <c r="H46" s="144"/>
      <c r="I46" s="144"/>
      <c r="J46" s="144"/>
      <c r="K46" s="144"/>
      <c r="L46" s="144"/>
      <c r="M46" s="144"/>
      <c r="N46" s="144"/>
      <c r="O46" s="144"/>
      <c r="P46" s="144"/>
    </row>
    <row r="47" spans="1:16" s="134" customFormat="1" ht="20.25" customHeight="1">
      <c r="A47" s="188"/>
      <c r="B47" s="189"/>
      <c r="C47" s="189"/>
      <c r="D47" s="189"/>
      <c r="E47" s="189"/>
      <c r="F47" s="147"/>
      <c r="G47" s="144"/>
      <c r="H47" s="144"/>
      <c r="I47" s="144"/>
      <c r="J47" s="144"/>
      <c r="K47" s="144"/>
      <c r="L47" s="144"/>
      <c r="M47" s="144"/>
      <c r="N47" s="144"/>
      <c r="O47" s="144"/>
      <c r="P47" s="144"/>
    </row>
    <row r="48" spans="1:16" s="134" customFormat="1" ht="20.25" customHeight="1">
      <c r="A48" s="188"/>
      <c r="B48" s="189"/>
      <c r="C48" s="189"/>
      <c r="D48" s="189"/>
      <c r="E48" s="189"/>
      <c r="F48" s="143"/>
      <c r="G48" s="144"/>
      <c r="H48" s="144"/>
      <c r="I48" s="144"/>
      <c r="J48" s="144"/>
      <c r="K48" s="144"/>
      <c r="L48" s="144"/>
      <c r="M48" s="144"/>
      <c r="N48" s="144"/>
      <c r="O48" s="144"/>
      <c r="P48" s="144"/>
    </row>
    <row r="49" spans="1:16" s="111" customFormat="1" ht="36" customHeight="1">
      <c r="A49" s="188"/>
      <c r="B49" s="189"/>
      <c r="C49" s="189"/>
      <c r="D49" s="189"/>
      <c r="E49" s="189"/>
      <c r="F49" s="145"/>
      <c r="G49" s="146"/>
      <c r="H49" s="146"/>
      <c r="I49" s="146"/>
      <c r="J49" s="146"/>
      <c r="K49" s="146"/>
      <c r="L49" s="146"/>
      <c r="M49" s="146"/>
      <c r="N49" s="146"/>
      <c r="O49" s="146"/>
      <c r="P49" s="146"/>
    </row>
    <row r="50" spans="1:16" s="111" customFormat="1" ht="20.25" customHeight="1">
      <c r="A50" s="188"/>
      <c r="B50" s="189"/>
      <c r="C50" s="189"/>
      <c r="D50" s="189"/>
      <c r="E50" s="189"/>
      <c r="F50" s="145"/>
      <c r="G50" s="146"/>
      <c r="H50" s="146"/>
      <c r="I50" s="146"/>
      <c r="J50" s="146"/>
      <c r="K50" s="146"/>
      <c r="L50" s="146"/>
      <c r="M50" s="146"/>
      <c r="N50" s="146"/>
      <c r="O50" s="146"/>
      <c r="P50" s="146"/>
    </row>
    <row r="51" spans="1:16" s="111" customFormat="1" ht="20.25" customHeight="1">
      <c r="A51" s="188"/>
      <c r="B51" s="189"/>
      <c r="C51" s="189"/>
      <c r="D51" s="189"/>
      <c r="E51" s="189"/>
      <c r="F51" s="145"/>
      <c r="G51" s="146"/>
      <c r="H51" s="146"/>
      <c r="I51" s="146"/>
      <c r="J51" s="146"/>
      <c r="K51" s="146"/>
      <c r="L51" s="146"/>
      <c r="M51" s="146"/>
      <c r="N51" s="146"/>
      <c r="O51" s="146"/>
      <c r="P51" s="146"/>
    </row>
    <row r="52" spans="1:16" s="111" customFormat="1" ht="20.25" customHeight="1">
      <c r="A52" s="188"/>
      <c r="B52" s="189"/>
      <c r="C52" s="189"/>
      <c r="D52" s="189"/>
      <c r="E52" s="189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146"/>
    </row>
    <row r="53" spans="1:16" s="111" customFormat="1" ht="20.25" customHeight="1">
      <c r="A53" s="188"/>
      <c r="B53" s="189"/>
      <c r="C53" s="189"/>
      <c r="D53" s="189"/>
      <c r="E53" s="189"/>
      <c r="F53" s="145"/>
      <c r="G53" s="146"/>
      <c r="H53" s="146"/>
      <c r="I53" s="146"/>
      <c r="J53" s="146"/>
      <c r="K53" s="146"/>
      <c r="L53" s="146"/>
      <c r="M53" s="146"/>
      <c r="N53" s="146"/>
      <c r="O53" s="146"/>
      <c r="P53" s="146"/>
    </row>
    <row r="54" spans="1:16" s="111" customFormat="1" ht="35.25" customHeight="1">
      <c r="A54" s="188"/>
      <c r="B54" s="189"/>
      <c r="C54" s="189"/>
      <c r="D54" s="189"/>
      <c r="E54" s="189"/>
      <c r="F54" s="145"/>
      <c r="G54" s="146"/>
      <c r="H54" s="146"/>
      <c r="I54" s="146"/>
      <c r="J54" s="146"/>
      <c r="K54" s="146"/>
      <c r="L54" s="146"/>
      <c r="M54" s="146"/>
      <c r="N54" s="146"/>
      <c r="O54" s="146"/>
      <c r="P54" s="146"/>
    </row>
    <row r="55" spans="1:16" s="111" customFormat="1" ht="20.25" customHeight="1">
      <c r="A55" s="188"/>
      <c r="B55" s="189"/>
      <c r="C55" s="189"/>
      <c r="D55" s="189"/>
      <c r="E55" s="189"/>
      <c r="F55" s="145"/>
      <c r="G55" s="146"/>
      <c r="H55" s="146"/>
      <c r="I55" s="146"/>
      <c r="J55" s="146"/>
      <c r="K55" s="146"/>
      <c r="L55" s="146"/>
      <c r="M55" s="146"/>
      <c r="N55" s="146"/>
      <c r="O55" s="146"/>
      <c r="P55" s="146"/>
    </row>
    <row r="56" spans="1:16" s="111" customFormat="1" ht="20.25" customHeight="1">
      <c r="A56" s="188"/>
      <c r="B56" s="189"/>
      <c r="C56" s="189"/>
      <c r="D56" s="189"/>
      <c r="E56" s="189"/>
      <c r="F56" s="145"/>
      <c r="G56" s="146"/>
      <c r="H56" s="146"/>
      <c r="I56" s="146"/>
      <c r="J56" s="146"/>
      <c r="K56" s="146"/>
      <c r="L56" s="146"/>
      <c r="M56" s="146"/>
      <c r="N56" s="146"/>
      <c r="O56" s="146"/>
      <c r="P56" s="146"/>
    </row>
    <row r="57" spans="1:16" s="134" customFormat="1" ht="20.25" customHeight="1">
      <c r="A57" s="188"/>
      <c r="B57" s="189"/>
      <c r="C57" s="189"/>
      <c r="D57" s="189"/>
      <c r="E57" s="189"/>
      <c r="F57" s="147"/>
      <c r="G57" s="144"/>
      <c r="H57" s="144"/>
      <c r="I57" s="144"/>
      <c r="J57" s="144"/>
      <c r="K57" s="144"/>
      <c r="L57" s="144"/>
      <c r="M57" s="144"/>
      <c r="N57" s="144"/>
      <c r="O57" s="144"/>
      <c r="P57" s="144"/>
    </row>
    <row r="58" spans="1:16" s="134" customFormat="1" ht="20.25" customHeight="1">
      <c r="A58" s="188"/>
      <c r="B58" s="189"/>
      <c r="C58" s="189"/>
      <c r="D58" s="189"/>
      <c r="E58" s="189"/>
      <c r="F58" s="143"/>
      <c r="G58" s="144"/>
      <c r="H58" s="144"/>
      <c r="I58" s="144"/>
      <c r="J58" s="144"/>
      <c r="K58" s="144"/>
      <c r="L58" s="144"/>
      <c r="M58" s="144"/>
      <c r="N58" s="144"/>
      <c r="O58" s="144"/>
      <c r="P58" s="144"/>
    </row>
    <row r="59" spans="1:16" s="111" customFormat="1" ht="20.25" customHeight="1">
      <c r="A59" s="188"/>
      <c r="B59" s="189"/>
      <c r="C59" s="189"/>
      <c r="D59" s="189"/>
      <c r="E59" s="189"/>
      <c r="F59" s="145"/>
      <c r="G59" s="146"/>
      <c r="H59" s="146"/>
      <c r="I59" s="146"/>
      <c r="J59" s="146"/>
      <c r="K59" s="146"/>
      <c r="L59" s="146"/>
      <c r="M59" s="146"/>
      <c r="N59" s="146"/>
      <c r="O59" s="146"/>
      <c r="P59" s="146"/>
    </row>
    <row r="60" spans="1:16" s="111" customFormat="1" ht="22.5" customHeight="1">
      <c r="A60" s="188"/>
      <c r="B60" s="189"/>
      <c r="C60" s="189"/>
      <c r="D60" s="189"/>
      <c r="E60" s="189"/>
      <c r="F60" s="145"/>
      <c r="G60" s="146"/>
      <c r="H60" s="146"/>
      <c r="I60" s="146"/>
      <c r="J60" s="146"/>
      <c r="K60" s="146"/>
      <c r="L60" s="146"/>
      <c r="M60" s="146"/>
      <c r="N60" s="146"/>
      <c r="O60" s="146"/>
      <c r="P60" s="146"/>
    </row>
    <row r="61" spans="1:17" ht="23.25" customHeight="1">
      <c r="A61" s="188"/>
      <c r="B61" s="189"/>
      <c r="C61" s="189"/>
      <c r="D61" s="189"/>
      <c r="E61" s="189"/>
      <c r="F61" s="148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</row>
    <row r="62" spans="1:17" ht="22.5" customHeight="1">
      <c r="A62" s="188"/>
      <c r="B62" s="189"/>
      <c r="C62" s="189"/>
      <c r="D62" s="189"/>
      <c r="E62" s="18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</row>
    <row r="63" spans="1:17" ht="22.5" customHeight="1">
      <c r="A63" s="188"/>
      <c r="B63" s="188"/>
      <c r="C63" s="188"/>
      <c r="D63" s="188"/>
      <c r="E63" s="188"/>
      <c r="F63" s="150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ht="22.5" customHeight="1">
      <c r="A64" s="188"/>
      <c r="B64" s="188"/>
      <c r="C64" s="188"/>
      <c r="D64" s="188"/>
      <c r="E64" s="188"/>
      <c r="F64" s="150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6" ht="22.5" customHeight="1">
      <c r="A65" s="188"/>
      <c r="B65" s="188"/>
      <c r="C65" s="188"/>
      <c r="D65" s="188"/>
      <c r="E65" s="188"/>
      <c r="F65" s="150"/>
      <c r="G65" s="149"/>
      <c r="H65" s="149"/>
      <c r="I65" s="149"/>
      <c r="J65" s="149"/>
      <c r="K65" s="149"/>
      <c r="L65" s="149"/>
      <c r="M65" s="149"/>
      <c r="N65" s="149"/>
      <c r="O65" s="149"/>
      <c r="P65" s="149"/>
    </row>
    <row r="66" spans="1:16" ht="22.5" customHeight="1">
      <c r="A66" s="188"/>
      <c r="B66" s="188"/>
      <c r="C66" s="188"/>
      <c r="D66" s="188"/>
      <c r="E66" s="188"/>
      <c r="F66" s="150"/>
      <c r="G66" s="149"/>
      <c r="H66" s="149"/>
      <c r="I66" s="149"/>
      <c r="J66" s="149"/>
      <c r="K66" s="149"/>
      <c r="L66" s="149"/>
      <c r="M66" s="149"/>
      <c r="N66" s="149"/>
      <c r="O66" s="149"/>
      <c r="P66" s="149"/>
    </row>
    <row r="67" spans="1:16" ht="22.5" customHeight="1">
      <c r="A67" s="188"/>
      <c r="B67" s="188"/>
      <c r="C67" s="188"/>
      <c r="D67" s="188"/>
      <c r="E67" s="188"/>
      <c r="F67" s="150"/>
      <c r="G67" s="149"/>
      <c r="H67" s="149"/>
      <c r="I67" s="149"/>
      <c r="J67" s="149"/>
      <c r="K67" s="149"/>
      <c r="L67" s="149"/>
      <c r="M67" s="149"/>
      <c r="N67" s="149"/>
      <c r="O67" s="149"/>
      <c r="P67" s="149"/>
    </row>
    <row r="68" spans="1:16" ht="34.5" customHeight="1">
      <c r="A68" s="188"/>
      <c r="B68" s="188"/>
      <c r="C68" s="188"/>
      <c r="D68" s="188"/>
      <c r="E68" s="188"/>
      <c r="F68" s="150"/>
      <c r="G68" s="149"/>
      <c r="H68" s="149"/>
      <c r="I68" s="149"/>
      <c r="J68" s="149"/>
      <c r="K68" s="149"/>
      <c r="L68" s="149"/>
      <c r="M68" s="149"/>
      <c r="N68" s="149"/>
      <c r="O68" s="149"/>
      <c r="P68" s="149"/>
    </row>
    <row r="69" spans="1:16" ht="15.75">
      <c r="A69" s="188"/>
      <c r="B69" s="188"/>
      <c r="C69" s="188"/>
      <c r="D69" s="188"/>
      <c r="E69" s="188"/>
      <c r="F69" s="150"/>
      <c r="G69" s="149"/>
      <c r="H69" s="149"/>
      <c r="I69" s="149"/>
      <c r="J69" s="149"/>
      <c r="K69" s="149"/>
      <c r="L69" s="149"/>
      <c r="M69" s="149"/>
      <c r="N69" s="149"/>
      <c r="O69" s="149"/>
      <c r="P69" s="149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72</v>
      </c>
      <c r="K1" s="33" t="s">
        <v>73</v>
      </c>
    </row>
    <row r="2" spans="1:11" s="8" customFormat="1" ht="25.5" customHeight="1">
      <c r="A2" s="28"/>
      <c r="B2" s="28"/>
      <c r="C2" s="28"/>
      <c r="D2" s="28"/>
      <c r="E2" s="28"/>
      <c r="F2" s="28"/>
      <c r="H2" s="334" t="s">
        <v>74</v>
      </c>
      <c r="I2" s="335"/>
      <c r="J2" s="335"/>
      <c r="K2" s="47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75</v>
      </c>
      <c r="K3" s="34" t="s">
        <v>76</v>
      </c>
    </row>
    <row r="4" spans="5:16" s="36" customFormat="1" ht="16.5" customHeight="1" thickBot="1">
      <c r="E4" s="37"/>
      <c r="G4" s="38"/>
      <c r="J4" s="49" t="s">
        <v>77</v>
      </c>
      <c r="K4" s="40" t="s">
        <v>78</v>
      </c>
      <c r="P4" s="39" t="s">
        <v>1</v>
      </c>
    </row>
    <row r="5" spans="1:16" ht="20.25" customHeight="1" thickTop="1">
      <c r="A5" s="84" t="s">
        <v>79</v>
      </c>
      <c r="B5" s="342" t="s">
        <v>80</v>
      </c>
      <c r="C5" s="342"/>
      <c r="D5" s="342"/>
      <c r="E5" s="342"/>
      <c r="F5" s="342"/>
      <c r="G5" s="345" t="s">
        <v>2</v>
      </c>
      <c r="H5" s="346"/>
      <c r="I5" s="340" t="s">
        <v>81</v>
      </c>
      <c r="J5" s="343"/>
      <c r="K5" s="341" t="s">
        <v>3</v>
      </c>
      <c r="L5" s="344"/>
      <c r="M5" s="340" t="s">
        <v>9</v>
      </c>
      <c r="N5" s="343"/>
      <c r="O5" s="340" t="s">
        <v>4</v>
      </c>
      <c r="P5" s="341"/>
    </row>
    <row r="6" spans="1:16" s="51" customFormat="1" ht="19.5" customHeight="1">
      <c r="A6" s="50" t="s">
        <v>82</v>
      </c>
      <c r="B6" s="336" t="s">
        <v>10</v>
      </c>
      <c r="C6" s="336" t="s">
        <v>11</v>
      </c>
      <c r="D6" s="336" t="s">
        <v>12</v>
      </c>
      <c r="E6" s="336" t="s">
        <v>13</v>
      </c>
      <c r="F6" s="338" t="s">
        <v>83</v>
      </c>
      <c r="G6" s="338" t="s">
        <v>84</v>
      </c>
      <c r="H6" s="338" t="s">
        <v>85</v>
      </c>
      <c r="I6" s="338" t="s">
        <v>86</v>
      </c>
      <c r="J6" s="338" t="s">
        <v>85</v>
      </c>
      <c r="K6" s="349" t="s">
        <v>84</v>
      </c>
      <c r="L6" s="338" t="s">
        <v>87</v>
      </c>
      <c r="M6" s="338" t="s">
        <v>86</v>
      </c>
      <c r="N6" s="338" t="s">
        <v>85</v>
      </c>
      <c r="O6" s="338" t="s">
        <v>84</v>
      </c>
      <c r="P6" s="347" t="s">
        <v>87</v>
      </c>
    </row>
    <row r="7" spans="1:16" ht="21" customHeight="1">
      <c r="A7" s="52" t="s">
        <v>88</v>
      </c>
      <c r="B7" s="337"/>
      <c r="C7" s="337"/>
      <c r="D7" s="337"/>
      <c r="E7" s="337"/>
      <c r="F7" s="339"/>
      <c r="G7" s="339"/>
      <c r="H7" s="339"/>
      <c r="I7" s="339"/>
      <c r="J7" s="339"/>
      <c r="K7" s="350"/>
      <c r="L7" s="339"/>
      <c r="M7" s="339"/>
      <c r="N7" s="339"/>
      <c r="O7" s="339"/>
      <c r="P7" s="348"/>
    </row>
    <row r="8" spans="1:17" s="27" customFormat="1" ht="21" customHeight="1">
      <c r="A8" s="101"/>
      <c r="B8" s="60"/>
      <c r="C8" s="61"/>
      <c r="D8" s="61"/>
      <c r="E8" s="61"/>
      <c r="F8" s="62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43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47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57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63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65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68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66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69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66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5.7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5.7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5.7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16</v>
      </c>
      <c r="K1" s="33" t="s">
        <v>17</v>
      </c>
    </row>
    <row r="2" spans="1:11" s="8" customFormat="1" ht="25.5" customHeight="1">
      <c r="A2" s="28"/>
      <c r="B2" s="28"/>
      <c r="C2" s="28"/>
      <c r="D2" s="28"/>
      <c r="E2" s="28"/>
      <c r="F2" s="28"/>
      <c r="H2" s="334" t="s">
        <v>38</v>
      </c>
      <c r="I2" s="335"/>
      <c r="J2" s="335"/>
      <c r="K2" s="47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18</v>
      </c>
      <c r="K3" s="34" t="s">
        <v>19</v>
      </c>
    </row>
    <row r="4" spans="5:16" s="36" customFormat="1" ht="16.5" customHeight="1" thickBot="1">
      <c r="E4" s="37"/>
      <c r="G4" s="38"/>
      <c r="J4" s="49" t="s">
        <v>20</v>
      </c>
      <c r="K4" s="40" t="s">
        <v>21</v>
      </c>
      <c r="P4" s="39" t="s">
        <v>1</v>
      </c>
    </row>
    <row r="5" spans="1:16" ht="20.25" customHeight="1" thickTop="1">
      <c r="A5" s="84" t="s">
        <v>22</v>
      </c>
      <c r="B5" s="342" t="s">
        <v>23</v>
      </c>
      <c r="C5" s="342"/>
      <c r="D5" s="342"/>
      <c r="E5" s="342"/>
      <c r="F5" s="342"/>
      <c r="G5" s="345" t="s">
        <v>2</v>
      </c>
      <c r="H5" s="346"/>
      <c r="I5" s="340" t="s">
        <v>24</v>
      </c>
      <c r="J5" s="343"/>
      <c r="K5" s="341" t="s">
        <v>3</v>
      </c>
      <c r="L5" s="344"/>
      <c r="M5" s="340" t="s">
        <v>9</v>
      </c>
      <c r="N5" s="343"/>
      <c r="O5" s="340" t="s">
        <v>4</v>
      </c>
      <c r="P5" s="341"/>
    </row>
    <row r="6" spans="1:16" s="51" customFormat="1" ht="19.5" customHeight="1">
      <c r="A6" s="50" t="s">
        <v>25</v>
      </c>
      <c r="B6" s="336" t="s">
        <v>10</v>
      </c>
      <c r="C6" s="336" t="s">
        <v>11</v>
      </c>
      <c r="D6" s="336" t="s">
        <v>12</v>
      </c>
      <c r="E6" s="336" t="s">
        <v>13</v>
      </c>
      <c r="F6" s="338" t="s">
        <v>26</v>
      </c>
      <c r="G6" s="338" t="s">
        <v>27</v>
      </c>
      <c r="H6" s="338" t="s">
        <v>28</v>
      </c>
      <c r="I6" s="338" t="s">
        <v>29</v>
      </c>
      <c r="J6" s="338" t="s">
        <v>28</v>
      </c>
      <c r="K6" s="349" t="s">
        <v>27</v>
      </c>
      <c r="L6" s="338" t="s">
        <v>30</v>
      </c>
      <c r="M6" s="338" t="s">
        <v>29</v>
      </c>
      <c r="N6" s="338" t="s">
        <v>28</v>
      </c>
      <c r="O6" s="338" t="s">
        <v>27</v>
      </c>
      <c r="P6" s="347" t="s">
        <v>30</v>
      </c>
    </row>
    <row r="7" spans="1:16" ht="21" customHeight="1">
      <c r="A7" s="52" t="s">
        <v>31</v>
      </c>
      <c r="B7" s="337"/>
      <c r="C7" s="337"/>
      <c r="D7" s="337"/>
      <c r="E7" s="337"/>
      <c r="F7" s="339"/>
      <c r="G7" s="339"/>
      <c r="H7" s="339"/>
      <c r="I7" s="339"/>
      <c r="J7" s="339"/>
      <c r="K7" s="350"/>
      <c r="L7" s="339"/>
      <c r="M7" s="339"/>
      <c r="N7" s="339"/>
      <c r="O7" s="339"/>
      <c r="P7" s="348"/>
    </row>
    <row r="8" spans="1:17" s="27" customFormat="1" ht="21" customHeight="1">
      <c r="A8" s="93"/>
      <c r="B8" s="60"/>
      <c r="C8" s="61"/>
      <c r="D8" s="61"/>
      <c r="E8" s="61"/>
      <c r="F8" s="62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55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57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63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65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66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66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6.5" thickTop="1"/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0"/>
  <sheetViews>
    <sheetView zoomScaleSheetLayoutView="100" workbookViewId="0" topLeftCell="B1">
      <selection activeCell="N128" sqref="N128"/>
    </sheetView>
  </sheetViews>
  <sheetFormatPr defaultColWidth="9.00390625" defaultRowHeight="16.5"/>
  <cols>
    <col min="1" max="1" width="2.875" style="182" customWidth="1"/>
    <col min="2" max="2" width="2.75390625" style="226" customWidth="1"/>
    <col min="3" max="5" width="2.625" style="226" customWidth="1"/>
    <col min="6" max="6" width="23.25390625" style="139" customWidth="1"/>
    <col min="7" max="7" width="14.25390625" style="111" customWidth="1"/>
    <col min="8" max="8" width="14.75390625" style="111" customWidth="1"/>
    <col min="9" max="9" width="13.00390625" style="111" customWidth="1"/>
    <col min="10" max="10" width="13.625" style="111" customWidth="1"/>
    <col min="11" max="11" width="14.75390625" style="111" customWidth="1"/>
    <col min="12" max="12" width="15.125" style="111" customWidth="1"/>
    <col min="13" max="16" width="14.75390625" style="111" customWidth="1"/>
    <col min="17" max="16384" width="9.00390625" style="111" customWidth="1"/>
  </cols>
  <sheetData>
    <row r="1" spans="1:11" s="106" customFormat="1" ht="15.75" customHeight="1">
      <c r="A1" s="153"/>
      <c r="B1" s="154"/>
      <c r="C1" s="154"/>
      <c r="D1" s="154"/>
      <c r="E1" s="154"/>
      <c r="F1" s="103"/>
      <c r="G1" s="103"/>
      <c r="H1" s="103"/>
      <c r="I1" s="103"/>
      <c r="J1" s="104" t="s">
        <v>102</v>
      </c>
      <c r="K1" s="105" t="s">
        <v>103</v>
      </c>
    </row>
    <row r="2" spans="1:11" s="109" customFormat="1" ht="25.5" customHeight="1">
      <c r="A2" s="153"/>
      <c r="B2" s="153"/>
      <c r="C2" s="153"/>
      <c r="D2" s="153"/>
      <c r="E2" s="153"/>
      <c r="F2" s="35"/>
      <c r="G2" s="35"/>
      <c r="H2" s="35"/>
      <c r="I2" s="35"/>
      <c r="J2" s="107" t="s">
        <v>104</v>
      </c>
      <c r="K2" s="108" t="s">
        <v>146</v>
      </c>
    </row>
    <row r="3" spans="1:11" s="109" customFormat="1" ht="25.5" customHeight="1">
      <c r="A3" s="153"/>
      <c r="B3" s="153"/>
      <c r="C3" s="153"/>
      <c r="D3" s="153"/>
      <c r="E3" s="153"/>
      <c r="F3" s="35"/>
      <c r="G3" s="35"/>
      <c r="H3" s="110"/>
      <c r="J3" s="107" t="s">
        <v>105</v>
      </c>
      <c r="K3" s="108" t="s">
        <v>106</v>
      </c>
    </row>
    <row r="4" spans="1:16" ht="16.5" customHeight="1" thickBot="1">
      <c r="A4" s="325"/>
      <c r="B4" s="325"/>
      <c r="C4" s="325"/>
      <c r="D4" s="325"/>
      <c r="E4" s="325"/>
      <c r="F4" s="111"/>
      <c r="G4" s="112"/>
      <c r="J4" s="140" t="s">
        <v>107</v>
      </c>
      <c r="K4" s="114" t="s">
        <v>206</v>
      </c>
      <c r="P4" s="113" t="s">
        <v>1</v>
      </c>
    </row>
    <row r="5" spans="1:16" ht="24" customHeight="1">
      <c r="A5" s="326" t="s">
        <v>0</v>
      </c>
      <c r="B5" s="352" t="s">
        <v>129</v>
      </c>
      <c r="C5" s="353"/>
      <c r="D5" s="353"/>
      <c r="E5" s="353"/>
      <c r="F5" s="354"/>
      <c r="G5" s="328" t="s">
        <v>2</v>
      </c>
      <c r="H5" s="333"/>
      <c r="I5" s="328" t="s">
        <v>108</v>
      </c>
      <c r="J5" s="333"/>
      <c r="K5" s="329" t="s">
        <v>3</v>
      </c>
      <c r="L5" s="333"/>
      <c r="M5" s="328" t="s">
        <v>9</v>
      </c>
      <c r="N5" s="333"/>
      <c r="O5" s="328" t="s">
        <v>4</v>
      </c>
      <c r="P5" s="329"/>
    </row>
    <row r="6" spans="1:16" ht="24" customHeight="1">
      <c r="A6" s="351"/>
      <c r="B6" s="216" t="s">
        <v>10</v>
      </c>
      <c r="C6" s="216" t="s">
        <v>11</v>
      </c>
      <c r="D6" s="216" t="s">
        <v>12</v>
      </c>
      <c r="E6" s="216" t="s">
        <v>13</v>
      </c>
      <c r="F6" s="116" t="s">
        <v>141</v>
      </c>
      <c r="G6" s="116" t="s">
        <v>109</v>
      </c>
      <c r="H6" s="116" t="s">
        <v>14</v>
      </c>
      <c r="I6" s="116" t="s">
        <v>109</v>
      </c>
      <c r="J6" s="117" t="s">
        <v>14</v>
      </c>
      <c r="K6" s="118" t="s">
        <v>109</v>
      </c>
      <c r="L6" s="116" t="s">
        <v>14</v>
      </c>
      <c r="M6" s="116" t="s">
        <v>109</v>
      </c>
      <c r="N6" s="116" t="s">
        <v>14</v>
      </c>
      <c r="O6" s="116" t="s">
        <v>109</v>
      </c>
      <c r="P6" s="119" t="s">
        <v>14</v>
      </c>
    </row>
    <row r="7" spans="1:16" s="121" customFormat="1" ht="24" customHeight="1">
      <c r="A7" s="217">
        <v>97</v>
      </c>
      <c r="B7" s="227"/>
      <c r="C7" s="227"/>
      <c r="D7" s="227"/>
      <c r="E7" s="227"/>
      <c r="F7" s="192" t="s">
        <v>142</v>
      </c>
      <c r="G7" s="206">
        <f>G11+G114</f>
        <v>1383440</v>
      </c>
      <c r="H7" s="206">
        <f>H11+H114</f>
        <v>18273097</v>
      </c>
      <c r="I7" s="209">
        <f>I11+I81+I94+I114</f>
        <v>0</v>
      </c>
      <c r="J7" s="209">
        <f aca="true" t="shared" si="0" ref="J7:P7">J11+J81+J94+J114</f>
        <v>0</v>
      </c>
      <c r="K7" s="207">
        <f t="shared" si="0"/>
        <v>0</v>
      </c>
      <c r="L7" s="206">
        <f>L11+L81+L94+L114</f>
        <v>5784351</v>
      </c>
      <c r="M7" s="206">
        <f t="shared" si="0"/>
        <v>0</v>
      </c>
      <c r="N7" s="214">
        <f t="shared" si="0"/>
        <v>0</v>
      </c>
      <c r="O7" s="206">
        <f t="shared" si="0"/>
        <v>1383440</v>
      </c>
      <c r="P7" s="212">
        <f t="shared" si="0"/>
        <v>12488746</v>
      </c>
    </row>
    <row r="8" spans="1:16" s="231" customFormat="1" ht="21" customHeight="1" hidden="1">
      <c r="A8" s="228"/>
      <c r="B8" s="229"/>
      <c r="C8" s="229"/>
      <c r="D8" s="229"/>
      <c r="E8" s="229"/>
      <c r="F8" s="230" t="s">
        <v>110</v>
      </c>
      <c r="G8" s="218">
        <f>G9+G10</f>
        <v>1383440</v>
      </c>
      <c r="H8" s="218">
        <f>H9+H10</f>
        <v>18273097</v>
      </c>
      <c r="I8" s="218">
        <f aca="true" t="shared" si="1" ref="I8:N8">I12+I63+I82+I95+I115+I138+I147+I157+I167+I176</f>
        <v>0</v>
      </c>
      <c r="J8" s="218">
        <f t="shared" si="1"/>
        <v>0</v>
      </c>
      <c r="K8" s="207">
        <f t="shared" si="1"/>
        <v>0</v>
      </c>
      <c r="L8" s="218">
        <f>L12+L63+L82+L95+L115+L138+L147+L157+L167+L176</f>
        <v>5784351</v>
      </c>
      <c r="M8" s="218">
        <f t="shared" si="1"/>
        <v>0</v>
      </c>
      <c r="N8" s="214">
        <f t="shared" si="1"/>
        <v>0</v>
      </c>
      <c r="O8" s="218">
        <f>O12+O63+O82+O95+O115+O138+O147+O157+O167+O176</f>
        <v>1383440</v>
      </c>
      <c r="P8" s="219">
        <f>P12+P63+P82+P95+P115+P138+P147+P157+P167+P176</f>
        <v>12488746</v>
      </c>
    </row>
    <row r="9" spans="1:16" s="234" customFormat="1" ht="21.75" customHeight="1" hidden="1">
      <c r="A9" s="232"/>
      <c r="B9" s="229"/>
      <c r="C9" s="229"/>
      <c r="D9" s="229"/>
      <c r="E9" s="229"/>
      <c r="F9" s="233" t="s">
        <v>111</v>
      </c>
      <c r="G9" s="218">
        <f>G13+G116</f>
        <v>0</v>
      </c>
      <c r="H9" s="218">
        <f>H13+H116</f>
        <v>0</v>
      </c>
      <c r="I9" s="218">
        <f aca="true" t="shared" si="2" ref="I9:N9">I13+I64+I83+I96+I116+I139+I148+I158+I168+I177</f>
        <v>0</v>
      </c>
      <c r="J9" s="218">
        <f t="shared" si="2"/>
        <v>0</v>
      </c>
      <c r="K9" s="207">
        <f t="shared" si="2"/>
        <v>0</v>
      </c>
      <c r="L9" s="218">
        <f>L13+L64+L83+L96+L116+L139+L148+L158+L168+L177</f>
        <v>0</v>
      </c>
      <c r="M9" s="218">
        <f t="shared" si="2"/>
        <v>0</v>
      </c>
      <c r="N9" s="214">
        <f t="shared" si="2"/>
        <v>0</v>
      </c>
      <c r="O9" s="218">
        <f>G9-I9-K9+M9</f>
        <v>0</v>
      </c>
      <c r="P9" s="219">
        <f>H9-J9-L9+N9</f>
        <v>0</v>
      </c>
    </row>
    <row r="10" spans="1:16" s="234" customFormat="1" ht="21.75" customHeight="1" hidden="1">
      <c r="A10" s="232"/>
      <c r="B10" s="229"/>
      <c r="C10" s="229"/>
      <c r="D10" s="229"/>
      <c r="E10" s="229"/>
      <c r="F10" s="233" t="s">
        <v>112</v>
      </c>
      <c r="G10" s="218">
        <f>G14+G117</f>
        <v>1383440</v>
      </c>
      <c r="H10" s="218">
        <f>H14+H117</f>
        <v>18273097</v>
      </c>
      <c r="I10" s="218">
        <f aca="true" t="shared" si="3" ref="I10:N10">I14+I65+I84+I97+I117+I140+I149+I159+I169+I178</f>
        <v>0</v>
      </c>
      <c r="J10" s="218">
        <f t="shared" si="3"/>
        <v>0</v>
      </c>
      <c r="K10" s="207">
        <f t="shared" si="3"/>
        <v>0</v>
      </c>
      <c r="L10" s="218">
        <f t="shared" si="3"/>
        <v>5784351</v>
      </c>
      <c r="M10" s="218">
        <f t="shared" si="3"/>
        <v>0</v>
      </c>
      <c r="N10" s="214">
        <f t="shared" si="3"/>
        <v>0</v>
      </c>
      <c r="O10" s="218">
        <f>G10-I10-K10+M10</f>
        <v>1383440</v>
      </c>
      <c r="P10" s="219">
        <f>H10-J10-L10+N10</f>
        <v>12488746</v>
      </c>
    </row>
    <row r="11" spans="1:17" s="124" customFormat="1" ht="21.75" customHeight="1">
      <c r="A11" s="157"/>
      <c r="B11" s="181">
        <v>1</v>
      </c>
      <c r="C11" s="181"/>
      <c r="D11" s="181"/>
      <c r="E11" s="181"/>
      <c r="F11" s="220" t="s">
        <v>39</v>
      </c>
      <c r="G11" s="206">
        <f>G21+G56</f>
        <v>1383440</v>
      </c>
      <c r="H11" s="206">
        <f>H21+H56</f>
        <v>0</v>
      </c>
      <c r="I11" s="206">
        <f aca="true" t="shared" si="4" ref="I11:P11">I21+I56</f>
        <v>0</v>
      </c>
      <c r="J11" s="206">
        <f t="shared" si="4"/>
        <v>0</v>
      </c>
      <c r="K11" s="207">
        <f t="shared" si="4"/>
        <v>0</v>
      </c>
      <c r="L11" s="206">
        <f t="shared" si="4"/>
        <v>0</v>
      </c>
      <c r="M11" s="206">
        <f t="shared" si="4"/>
        <v>0</v>
      </c>
      <c r="N11" s="214">
        <f t="shared" si="4"/>
        <v>0</v>
      </c>
      <c r="O11" s="206">
        <f>O21+O56</f>
        <v>1383440</v>
      </c>
      <c r="P11" s="208">
        <f t="shared" si="4"/>
        <v>0</v>
      </c>
      <c r="Q11" s="121"/>
    </row>
    <row r="12" spans="1:16" s="241" customFormat="1" ht="21" customHeight="1" hidden="1">
      <c r="A12" s="235"/>
      <c r="B12" s="236"/>
      <c r="C12" s="236"/>
      <c r="D12" s="236"/>
      <c r="E12" s="236"/>
      <c r="F12" s="237" t="s">
        <v>201</v>
      </c>
      <c r="G12" s="238">
        <f aca="true" t="shared" si="5" ref="G12:P12">SUM(G13:G14)</f>
        <v>1383440</v>
      </c>
      <c r="H12" s="238">
        <f t="shared" si="5"/>
        <v>0</v>
      </c>
      <c r="I12" s="238">
        <f t="shared" si="5"/>
        <v>0</v>
      </c>
      <c r="J12" s="238">
        <f t="shared" si="5"/>
        <v>0</v>
      </c>
      <c r="K12" s="239">
        <f t="shared" si="5"/>
        <v>0</v>
      </c>
      <c r="L12" s="238">
        <f t="shared" si="5"/>
        <v>0</v>
      </c>
      <c r="M12" s="238">
        <f t="shared" si="5"/>
        <v>0</v>
      </c>
      <c r="N12" s="238">
        <f t="shared" si="5"/>
        <v>0</v>
      </c>
      <c r="O12" s="238">
        <f t="shared" si="5"/>
        <v>1383440</v>
      </c>
      <c r="P12" s="240">
        <f t="shared" si="5"/>
        <v>0</v>
      </c>
    </row>
    <row r="13" spans="1:16" s="244" customFormat="1" ht="21.75" customHeight="1" hidden="1">
      <c r="A13" s="242"/>
      <c r="B13" s="236"/>
      <c r="C13" s="236"/>
      <c r="D13" s="236"/>
      <c r="E13" s="236"/>
      <c r="F13" s="243" t="s">
        <v>94</v>
      </c>
      <c r="G13" s="238">
        <f aca="true" t="shared" si="6" ref="G13:N13">G19+G25+G31+G34+G39+G44+G49+G54+G60</f>
        <v>0</v>
      </c>
      <c r="H13" s="238">
        <f t="shared" si="6"/>
        <v>0</v>
      </c>
      <c r="I13" s="238">
        <f t="shared" si="6"/>
        <v>0</v>
      </c>
      <c r="J13" s="238">
        <f t="shared" si="6"/>
        <v>0</v>
      </c>
      <c r="K13" s="239">
        <f t="shared" si="6"/>
        <v>0</v>
      </c>
      <c r="L13" s="238">
        <f t="shared" si="6"/>
        <v>0</v>
      </c>
      <c r="M13" s="238">
        <f t="shared" si="6"/>
        <v>0</v>
      </c>
      <c r="N13" s="238">
        <f t="shared" si="6"/>
        <v>0</v>
      </c>
      <c r="O13" s="238">
        <f>G13-I13-K13+M13</f>
        <v>0</v>
      </c>
      <c r="P13" s="240">
        <f>H13-J13-L13+N13</f>
        <v>0</v>
      </c>
    </row>
    <row r="14" spans="1:16" s="244" customFormat="1" ht="21.75" customHeight="1" hidden="1">
      <c r="A14" s="242"/>
      <c r="B14" s="236"/>
      <c r="C14" s="236"/>
      <c r="D14" s="236"/>
      <c r="E14" s="236"/>
      <c r="F14" s="243" t="s">
        <v>202</v>
      </c>
      <c r="G14" s="238">
        <f aca="true" t="shared" si="7" ref="G14:N14">G20+G26+G32+G35+G40+G45+G50+G55+G61</f>
        <v>1383440</v>
      </c>
      <c r="H14" s="238">
        <f t="shared" si="7"/>
        <v>0</v>
      </c>
      <c r="I14" s="238">
        <f t="shared" si="7"/>
        <v>0</v>
      </c>
      <c r="J14" s="238">
        <f t="shared" si="7"/>
        <v>0</v>
      </c>
      <c r="K14" s="239">
        <f t="shared" si="7"/>
        <v>0</v>
      </c>
      <c r="L14" s="238">
        <f t="shared" si="7"/>
        <v>0</v>
      </c>
      <c r="M14" s="238">
        <f t="shared" si="7"/>
        <v>0</v>
      </c>
      <c r="N14" s="238">
        <f t="shared" si="7"/>
        <v>0</v>
      </c>
      <c r="O14" s="238">
        <f>G14-I14-K14+M14</f>
        <v>1383440</v>
      </c>
      <c r="P14" s="240">
        <f>H14-J14-L14+N14</f>
        <v>0</v>
      </c>
    </row>
    <row r="15" spans="1:16" s="124" customFormat="1" ht="21" customHeight="1" hidden="1">
      <c r="A15" s="157"/>
      <c r="B15" s="181"/>
      <c r="C15" s="181">
        <v>1</v>
      </c>
      <c r="D15" s="181"/>
      <c r="E15" s="181"/>
      <c r="F15" s="245" t="s">
        <v>203</v>
      </c>
      <c r="G15" s="206">
        <v>0</v>
      </c>
      <c r="H15" s="206">
        <v>0</v>
      </c>
      <c r="I15" s="206">
        <f aca="true" t="shared" si="8" ref="I15:P17">I16</f>
        <v>0</v>
      </c>
      <c r="J15" s="206">
        <f t="shared" si="8"/>
        <v>0</v>
      </c>
      <c r="K15" s="207">
        <f t="shared" si="8"/>
        <v>0</v>
      </c>
      <c r="L15" s="206">
        <f t="shared" si="8"/>
        <v>0</v>
      </c>
      <c r="M15" s="246">
        <f t="shared" si="8"/>
        <v>0</v>
      </c>
      <c r="N15" s="214">
        <f t="shared" si="8"/>
        <v>0</v>
      </c>
      <c r="O15" s="206">
        <f t="shared" si="8"/>
        <v>0</v>
      </c>
      <c r="P15" s="208">
        <f t="shared" si="8"/>
        <v>0</v>
      </c>
    </row>
    <row r="16" spans="1:16" s="124" customFormat="1" ht="21" customHeight="1" hidden="1">
      <c r="A16" s="157"/>
      <c r="B16" s="181"/>
      <c r="C16" s="181"/>
      <c r="D16" s="181"/>
      <c r="E16" s="181"/>
      <c r="F16" s="247" t="s">
        <v>41</v>
      </c>
      <c r="G16" s="206">
        <v>0</v>
      </c>
      <c r="H16" s="206">
        <v>0</v>
      </c>
      <c r="I16" s="206">
        <f t="shared" si="8"/>
        <v>0</v>
      </c>
      <c r="J16" s="206">
        <f t="shared" si="8"/>
        <v>0</v>
      </c>
      <c r="K16" s="207">
        <f t="shared" si="8"/>
        <v>0</v>
      </c>
      <c r="L16" s="206">
        <f t="shared" si="8"/>
        <v>0</v>
      </c>
      <c r="M16" s="246">
        <f t="shared" si="8"/>
        <v>0</v>
      </c>
      <c r="N16" s="214">
        <f t="shared" si="8"/>
        <v>0</v>
      </c>
      <c r="O16" s="206">
        <f t="shared" si="8"/>
        <v>0</v>
      </c>
      <c r="P16" s="208">
        <f t="shared" si="8"/>
        <v>0</v>
      </c>
    </row>
    <row r="17" spans="1:16" s="125" customFormat="1" ht="21" customHeight="1" hidden="1">
      <c r="A17" s="157"/>
      <c r="B17" s="181"/>
      <c r="C17" s="181"/>
      <c r="D17" s="181">
        <v>1</v>
      </c>
      <c r="E17" s="181"/>
      <c r="F17" s="245" t="s">
        <v>204</v>
      </c>
      <c r="G17" s="206">
        <v>0</v>
      </c>
      <c r="H17" s="206">
        <v>0</v>
      </c>
      <c r="I17" s="206">
        <f t="shared" si="8"/>
        <v>0</v>
      </c>
      <c r="J17" s="206">
        <f t="shared" si="8"/>
        <v>0</v>
      </c>
      <c r="K17" s="207">
        <f t="shared" si="8"/>
        <v>0</v>
      </c>
      <c r="L17" s="206">
        <f t="shared" si="8"/>
        <v>0</v>
      </c>
      <c r="M17" s="246">
        <f t="shared" si="8"/>
        <v>0</v>
      </c>
      <c r="N17" s="214">
        <f t="shared" si="8"/>
        <v>0</v>
      </c>
      <c r="O17" s="206">
        <f t="shared" si="8"/>
        <v>0</v>
      </c>
      <c r="P17" s="208">
        <f t="shared" si="8"/>
        <v>0</v>
      </c>
    </row>
    <row r="18" spans="1:16" s="125" customFormat="1" ht="21" customHeight="1" hidden="1">
      <c r="A18" s="157"/>
      <c r="B18" s="181"/>
      <c r="C18" s="181"/>
      <c r="D18" s="181"/>
      <c r="E18" s="181">
        <v>1</v>
      </c>
      <c r="F18" s="245" t="s">
        <v>205</v>
      </c>
      <c r="G18" s="206">
        <v>0</v>
      </c>
      <c r="H18" s="206">
        <v>0</v>
      </c>
      <c r="I18" s="206">
        <f aca="true" t="shared" si="9" ref="I18:N18">I19+I20</f>
        <v>0</v>
      </c>
      <c r="J18" s="206">
        <f t="shared" si="9"/>
        <v>0</v>
      </c>
      <c r="K18" s="207">
        <f t="shared" si="9"/>
        <v>0</v>
      </c>
      <c r="L18" s="206">
        <f t="shared" si="9"/>
        <v>0</v>
      </c>
      <c r="M18" s="246">
        <f t="shared" si="9"/>
        <v>0</v>
      </c>
      <c r="N18" s="214">
        <f t="shared" si="9"/>
        <v>0</v>
      </c>
      <c r="O18" s="206">
        <f aca="true" t="shared" si="10" ref="O18:P20">G18-I18-K18+M18</f>
        <v>0</v>
      </c>
      <c r="P18" s="208">
        <f t="shared" si="10"/>
        <v>0</v>
      </c>
    </row>
    <row r="19" spans="1:16" s="244" customFormat="1" ht="21.75" customHeight="1" hidden="1">
      <c r="A19" s="242"/>
      <c r="B19" s="236"/>
      <c r="C19" s="236"/>
      <c r="D19" s="236"/>
      <c r="E19" s="236"/>
      <c r="F19" s="243" t="s">
        <v>94</v>
      </c>
      <c r="G19" s="238">
        <v>0</v>
      </c>
      <c r="H19" s="238">
        <v>0</v>
      </c>
      <c r="I19" s="238"/>
      <c r="J19" s="238"/>
      <c r="K19" s="239"/>
      <c r="L19" s="238"/>
      <c r="M19" s="238"/>
      <c r="N19" s="238"/>
      <c r="O19" s="240">
        <f t="shared" si="10"/>
        <v>0</v>
      </c>
      <c r="P19" s="240">
        <f t="shared" si="10"/>
        <v>0</v>
      </c>
    </row>
    <row r="20" spans="1:16" s="244" customFormat="1" ht="21.75" customHeight="1" hidden="1">
      <c r="A20" s="242"/>
      <c r="B20" s="236"/>
      <c r="C20" s="236"/>
      <c r="D20" s="236"/>
      <c r="E20" s="236"/>
      <c r="F20" s="243" t="s">
        <v>202</v>
      </c>
      <c r="G20" s="238">
        <v>0</v>
      </c>
      <c r="H20" s="238">
        <v>0</v>
      </c>
      <c r="I20" s="238"/>
      <c r="J20" s="238"/>
      <c r="K20" s="239"/>
      <c r="L20" s="238"/>
      <c r="M20" s="238"/>
      <c r="N20" s="238"/>
      <c r="O20" s="240">
        <f t="shared" si="10"/>
        <v>0</v>
      </c>
      <c r="P20" s="240">
        <f t="shared" si="10"/>
        <v>0</v>
      </c>
    </row>
    <row r="21" spans="1:16" s="124" customFormat="1" ht="21.75" customHeight="1">
      <c r="A21" s="157"/>
      <c r="B21" s="181"/>
      <c r="C21" s="181">
        <v>2</v>
      </c>
      <c r="D21" s="181"/>
      <c r="E21" s="181"/>
      <c r="F21" s="245" t="s">
        <v>40</v>
      </c>
      <c r="G21" s="206">
        <v>1383440</v>
      </c>
      <c r="H21" s="206">
        <v>0</v>
      </c>
      <c r="I21" s="206">
        <f aca="true" t="shared" si="11" ref="I21:P23">I22</f>
        <v>0</v>
      </c>
      <c r="J21" s="206">
        <f t="shared" si="11"/>
        <v>0</v>
      </c>
      <c r="K21" s="207">
        <f t="shared" si="11"/>
        <v>0</v>
      </c>
      <c r="L21" s="206">
        <f t="shared" si="11"/>
        <v>0</v>
      </c>
      <c r="M21" s="246">
        <f t="shared" si="11"/>
        <v>0</v>
      </c>
      <c r="N21" s="214">
        <f t="shared" si="11"/>
        <v>0</v>
      </c>
      <c r="O21" s="206">
        <f>O22</f>
        <v>1383440</v>
      </c>
      <c r="P21" s="208">
        <f t="shared" si="11"/>
        <v>0</v>
      </c>
    </row>
    <row r="22" spans="1:16" s="124" customFormat="1" ht="21.75" customHeight="1">
      <c r="A22" s="157"/>
      <c r="B22" s="181"/>
      <c r="C22" s="181"/>
      <c r="D22" s="181"/>
      <c r="E22" s="181"/>
      <c r="F22" s="247" t="s">
        <v>41</v>
      </c>
      <c r="G22" s="206">
        <v>1383440</v>
      </c>
      <c r="H22" s="206">
        <v>0</v>
      </c>
      <c r="I22" s="206">
        <f t="shared" si="11"/>
        <v>0</v>
      </c>
      <c r="J22" s="206">
        <f t="shared" si="11"/>
        <v>0</v>
      </c>
      <c r="K22" s="207">
        <f t="shared" si="11"/>
        <v>0</v>
      </c>
      <c r="L22" s="206">
        <f t="shared" si="11"/>
        <v>0</v>
      </c>
      <c r="M22" s="246">
        <f t="shared" si="11"/>
        <v>0</v>
      </c>
      <c r="N22" s="214">
        <f t="shared" si="11"/>
        <v>0</v>
      </c>
      <c r="O22" s="206">
        <f>O23</f>
        <v>1383440</v>
      </c>
      <c r="P22" s="208">
        <f t="shared" si="11"/>
        <v>0</v>
      </c>
    </row>
    <row r="23" spans="1:16" s="125" customFormat="1" ht="22.5" customHeight="1">
      <c r="A23" s="157"/>
      <c r="B23" s="181"/>
      <c r="C23" s="181"/>
      <c r="D23" s="181">
        <v>1</v>
      </c>
      <c r="E23" s="181"/>
      <c r="F23" s="292" t="s">
        <v>173</v>
      </c>
      <c r="G23" s="249">
        <v>1383440</v>
      </c>
      <c r="H23" s="249">
        <v>0</v>
      </c>
      <c r="I23" s="249">
        <f t="shared" si="11"/>
        <v>0</v>
      </c>
      <c r="J23" s="249">
        <f t="shared" si="11"/>
        <v>0</v>
      </c>
      <c r="K23" s="250">
        <f t="shared" si="11"/>
        <v>0</v>
      </c>
      <c r="L23" s="249">
        <f t="shared" si="11"/>
        <v>0</v>
      </c>
      <c r="M23" s="251">
        <f t="shared" si="11"/>
        <v>0</v>
      </c>
      <c r="N23" s="252">
        <f t="shared" si="11"/>
        <v>0</v>
      </c>
      <c r="O23" s="249">
        <f>O24</f>
        <v>1383440</v>
      </c>
      <c r="P23" s="253">
        <f t="shared" si="11"/>
        <v>0</v>
      </c>
    </row>
    <row r="24" spans="1:16" s="125" customFormat="1" ht="40.5" customHeight="1">
      <c r="A24" s="157"/>
      <c r="B24" s="181"/>
      <c r="C24" s="181"/>
      <c r="D24" s="181"/>
      <c r="E24" s="181">
        <v>1</v>
      </c>
      <c r="F24" s="293" t="s">
        <v>194</v>
      </c>
      <c r="G24" s="296">
        <v>1383440</v>
      </c>
      <c r="H24" s="296">
        <v>0</v>
      </c>
      <c r="I24" s="296">
        <f aca="true" t="shared" si="12" ref="I24:N24">I25+I26</f>
        <v>0</v>
      </c>
      <c r="J24" s="296">
        <f t="shared" si="12"/>
        <v>0</v>
      </c>
      <c r="K24" s="297"/>
      <c r="L24" s="296">
        <f t="shared" si="12"/>
        <v>0</v>
      </c>
      <c r="M24" s="298">
        <f t="shared" si="12"/>
        <v>0</v>
      </c>
      <c r="N24" s="299">
        <f t="shared" si="12"/>
        <v>0</v>
      </c>
      <c r="O24" s="296">
        <f>G24-I24-K24+M24</f>
        <v>1383440</v>
      </c>
      <c r="P24" s="300">
        <f aca="true" t="shared" si="13" ref="O24:P26">H24-J24-L24+N24</f>
        <v>0</v>
      </c>
    </row>
    <row r="25" spans="1:16" s="244" customFormat="1" ht="21.75" customHeight="1" hidden="1">
      <c r="A25" s="242"/>
      <c r="B25" s="236"/>
      <c r="C25" s="236"/>
      <c r="D25" s="236"/>
      <c r="E25" s="236"/>
      <c r="F25" s="255" t="s">
        <v>100</v>
      </c>
      <c r="G25" s="256">
        <v>0</v>
      </c>
      <c r="H25" s="256">
        <v>0</v>
      </c>
      <c r="I25" s="256"/>
      <c r="J25" s="256"/>
      <c r="K25" s="257"/>
      <c r="L25" s="256"/>
      <c r="M25" s="256"/>
      <c r="N25" s="256">
        <f>-M25</f>
        <v>0</v>
      </c>
      <c r="O25" s="258">
        <f t="shared" si="13"/>
        <v>0</v>
      </c>
      <c r="P25" s="258">
        <f t="shared" si="13"/>
        <v>0</v>
      </c>
    </row>
    <row r="26" spans="1:16" s="244" customFormat="1" ht="21.75" customHeight="1" hidden="1">
      <c r="A26" s="242"/>
      <c r="B26" s="236"/>
      <c r="C26" s="236"/>
      <c r="D26" s="236"/>
      <c r="E26" s="236"/>
      <c r="F26" s="255" t="s">
        <v>99</v>
      </c>
      <c r="G26" s="256">
        <f>G23</f>
        <v>1383440</v>
      </c>
      <c r="H26" s="256">
        <v>0</v>
      </c>
      <c r="I26" s="256">
        <v>0</v>
      </c>
      <c r="J26" s="256">
        <v>0</v>
      </c>
      <c r="K26" s="257">
        <v>0</v>
      </c>
      <c r="L26" s="256">
        <v>0</v>
      </c>
      <c r="M26" s="256">
        <v>0</v>
      </c>
      <c r="N26" s="256">
        <v>0</v>
      </c>
      <c r="O26" s="258">
        <f>G26-I26-K26+M26</f>
        <v>1383440</v>
      </c>
      <c r="P26" s="258">
        <f t="shared" si="13"/>
        <v>0</v>
      </c>
    </row>
    <row r="27" spans="1:16" s="127" customFormat="1" ht="21.75" customHeight="1" hidden="1">
      <c r="A27" s="157"/>
      <c r="B27" s="181"/>
      <c r="C27" s="181">
        <v>3</v>
      </c>
      <c r="D27" s="181"/>
      <c r="E27" s="181"/>
      <c r="F27" s="245" t="s">
        <v>44</v>
      </c>
      <c r="G27" s="206">
        <v>0</v>
      </c>
      <c r="H27" s="206">
        <v>0</v>
      </c>
      <c r="I27" s="206">
        <f aca="true" t="shared" si="14" ref="I27:N27">I28</f>
        <v>0</v>
      </c>
      <c r="J27" s="206">
        <f t="shared" si="14"/>
        <v>0</v>
      </c>
      <c r="K27" s="207">
        <f t="shared" si="14"/>
        <v>0</v>
      </c>
      <c r="L27" s="206">
        <f t="shared" si="14"/>
        <v>0</v>
      </c>
      <c r="M27" s="246">
        <f t="shared" si="14"/>
        <v>0</v>
      </c>
      <c r="N27" s="214">
        <f t="shared" si="14"/>
        <v>0</v>
      </c>
      <c r="O27" s="206">
        <f>O28</f>
        <v>0</v>
      </c>
      <c r="P27" s="208">
        <f>P28</f>
        <v>0</v>
      </c>
    </row>
    <row r="28" spans="1:16" s="127" customFormat="1" ht="21.75" customHeight="1" hidden="1">
      <c r="A28" s="157"/>
      <c r="B28" s="181"/>
      <c r="C28" s="181"/>
      <c r="D28" s="181"/>
      <c r="E28" s="181"/>
      <c r="F28" s="247" t="s">
        <v>41</v>
      </c>
      <c r="G28" s="206">
        <v>0</v>
      </c>
      <c r="H28" s="206">
        <v>0</v>
      </c>
      <c r="I28" s="206">
        <f aca="true" t="shared" si="15" ref="I28:P28">I29</f>
        <v>0</v>
      </c>
      <c r="J28" s="206">
        <f t="shared" si="15"/>
        <v>0</v>
      </c>
      <c r="K28" s="207">
        <f t="shared" si="15"/>
        <v>0</v>
      </c>
      <c r="L28" s="206">
        <f t="shared" si="15"/>
        <v>0</v>
      </c>
      <c r="M28" s="246">
        <f t="shared" si="15"/>
        <v>0</v>
      </c>
      <c r="N28" s="214">
        <f t="shared" si="15"/>
        <v>0</v>
      </c>
      <c r="O28" s="206">
        <f t="shared" si="15"/>
        <v>0</v>
      </c>
      <c r="P28" s="208">
        <f t="shared" si="15"/>
        <v>0</v>
      </c>
    </row>
    <row r="29" spans="1:16" s="133" customFormat="1" ht="21.75" customHeight="1" hidden="1">
      <c r="A29" s="157"/>
      <c r="B29" s="181"/>
      <c r="C29" s="181"/>
      <c r="D29" s="181">
        <v>1</v>
      </c>
      <c r="E29" s="181"/>
      <c r="F29" s="248" t="s">
        <v>174</v>
      </c>
      <c r="G29" s="249">
        <v>0</v>
      </c>
      <c r="H29" s="249">
        <v>0</v>
      </c>
      <c r="I29" s="249">
        <f aca="true" t="shared" si="16" ref="I29:N29">I30+I33</f>
        <v>0</v>
      </c>
      <c r="J29" s="249">
        <f t="shared" si="16"/>
        <v>0</v>
      </c>
      <c r="K29" s="250">
        <f t="shared" si="16"/>
        <v>0</v>
      </c>
      <c r="L29" s="249">
        <f t="shared" si="16"/>
        <v>0</v>
      </c>
      <c r="M29" s="249">
        <f t="shared" si="16"/>
        <v>0</v>
      </c>
      <c r="N29" s="252">
        <f t="shared" si="16"/>
        <v>0</v>
      </c>
      <c r="O29" s="249">
        <f>O30+O33</f>
        <v>0</v>
      </c>
      <c r="P29" s="253">
        <f>P30+P33</f>
        <v>0</v>
      </c>
    </row>
    <row r="30" spans="1:16" s="133" customFormat="1" ht="36" customHeight="1" hidden="1">
      <c r="A30" s="157"/>
      <c r="B30" s="181"/>
      <c r="C30" s="181"/>
      <c r="D30" s="181"/>
      <c r="E30" s="181">
        <v>1</v>
      </c>
      <c r="F30" s="254" t="s">
        <v>198</v>
      </c>
      <c r="G30" s="249">
        <v>0</v>
      </c>
      <c r="H30" s="249">
        <v>0</v>
      </c>
      <c r="I30" s="249">
        <f aca="true" t="shared" si="17" ref="I30:N30">I31+I32</f>
        <v>0</v>
      </c>
      <c r="J30" s="249">
        <v>0</v>
      </c>
      <c r="K30" s="250">
        <f t="shared" si="17"/>
        <v>0</v>
      </c>
      <c r="L30" s="249">
        <v>0</v>
      </c>
      <c r="M30" s="251">
        <f t="shared" si="17"/>
        <v>0</v>
      </c>
      <c r="N30" s="252">
        <f t="shared" si="17"/>
        <v>0</v>
      </c>
      <c r="O30" s="249">
        <f aca="true" t="shared" si="18" ref="O30:P32">G30-I30-K30+M30</f>
        <v>0</v>
      </c>
      <c r="P30" s="253">
        <f t="shared" si="18"/>
        <v>0</v>
      </c>
    </row>
    <row r="31" spans="1:16" s="244" customFormat="1" ht="21.75" customHeight="1" hidden="1">
      <c r="A31" s="242"/>
      <c r="B31" s="236"/>
      <c r="C31" s="236"/>
      <c r="D31" s="236"/>
      <c r="E31" s="236"/>
      <c r="F31" s="255" t="s">
        <v>100</v>
      </c>
      <c r="G31" s="256">
        <v>0</v>
      </c>
      <c r="H31" s="256">
        <v>0</v>
      </c>
      <c r="I31" s="256"/>
      <c r="J31" s="256"/>
      <c r="K31" s="257"/>
      <c r="L31" s="256"/>
      <c r="M31" s="256">
        <v>0</v>
      </c>
      <c r="N31" s="256">
        <f>-M31</f>
        <v>0</v>
      </c>
      <c r="O31" s="258">
        <f t="shared" si="18"/>
        <v>0</v>
      </c>
      <c r="P31" s="258">
        <f t="shared" si="18"/>
        <v>0</v>
      </c>
    </row>
    <row r="32" spans="1:16" s="244" customFormat="1" ht="21.75" customHeight="1" hidden="1">
      <c r="A32" s="242"/>
      <c r="B32" s="236"/>
      <c r="C32" s="236"/>
      <c r="D32" s="236"/>
      <c r="E32" s="236"/>
      <c r="F32" s="255" t="s">
        <v>99</v>
      </c>
      <c r="G32" s="256">
        <v>0</v>
      </c>
      <c r="H32" s="256">
        <v>0</v>
      </c>
      <c r="I32" s="256"/>
      <c r="J32" s="256">
        <v>0</v>
      </c>
      <c r="K32" s="257"/>
      <c r="L32" s="256">
        <v>0</v>
      </c>
      <c r="M32" s="256">
        <v>0</v>
      </c>
      <c r="N32" s="256">
        <f>-M32</f>
        <v>0</v>
      </c>
      <c r="O32" s="258">
        <f t="shared" si="18"/>
        <v>0</v>
      </c>
      <c r="P32" s="258">
        <f t="shared" si="18"/>
        <v>0</v>
      </c>
    </row>
    <row r="33" spans="1:16" s="125" customFormat="1" ht="21.75" customHeight="1" hidden="1">
      <c r="A33" s="259"/>
      <c r="B33" s="260"/>
      <c r="C33" s="260"/>
      <c r="D33" s="260"/>
      <c r="E33" s="260">
        <v>2</v>
      </c>
      <c r="F33" s="261" t="s">
        <v>199</v>
      </c>
      <c r="G33" s="249">
        <v>0</v>
      </c>
      <c r="H33" s="249">
        <v>0</v>
      </c>
      <c r="I33" s="249">
        <f aca="true" t="shared" si="19" ref="I33:N33">SUM(I34:I35)</f>
        <v>0</v>
      </c>
      <c r="J33" s="249">
        <f t="shared" si="19"/>
        <v>0</v>
      </c>
      <c r="K33" s="250">
        <f t="shared" si="19"/>
        <v>0</v>
      </c>
      <c r="L33" s="249">
        <f t="shared" si="19"/>
        <v>0</v>
      </c>
      <c r="M33" s="249">
        <f t="shared" si="19"/>
        <v>0</v>
      </c>
      <c r="N33" s="252">
        <f t="shared" si="19"/>
        <v>0</v>
      </c>
      <c r="O33" s="253">
        <f aca="true" t="shared" si="20" ref="O33:P35">G33-I33-K33+M33</f>
        <v>0</v>
      </c>
      <c r="P33" s="253">
        <f t="shared" si="20"/>
        <v>0</v>
      </c>
    </row>
    <row r="34" spans="1:16" s="244" customFormat="1" ht="21.75" customHeight="1" hidden="1">
      <c r="A34" s="242"/>
      <c r="B34" s="236"/>
      <c r="C34" s="236"/>
      <c r="D34" s="236"/>
      <c r="E34" s="236"/>
      <c r="F34" s="255" t="s">
        <v>100</v>
      </c>
      <c r="G34" s="256">
        <v>0</v>
      </c>
      <c r="H34" s="256">
        <v>0</v>
      </c>
      <c r="I34" s="256"/>
      <c r="J34" s="256"/>
      <c r="K34" s="257"/>
      <c r="L34" s="256"/>
      <c r="M34" s="256"/>
      <c r="N34" s="256">
        <f>-M34</f>
        <v>0</v>
      </c>
      <c r="O34" s="258">
        <f t="shared" si="20"/>
        <v>0</v>
      </c>
      <c r="P34" s="258">
        <f t="shared" si="20"/>
        <v>0</v>
      </c>
    </row>
    <row r="35" spans="1:16" s="244" customFormat="1" ht="21.75" customHeight="1" hidden="1">
      <c r="A35" s="242"/>
      <c r="B35" s="236"/>
      <c r="C35" s="236"/>
      <c r="D35" s="236"/>
      <c r="E35" s="236"/>
      <c r="F35" s="255" t="s">
        <v>99</v>
      </c>
      <c r="G35" s="256">
        <v>0</v>
      </c>
      <c r="H35" s="256">
        <v>0</v>
      </c>
      <c r="I35" s="256"/>
      <c r="J35" s="256"/>
      <c r="K35" s="257"/>
      <c r="L35" s="256"/>
      <c r="M35" s="256"/>
      <c r="N35" s="256">
        <f>-M35</f>
        <v>0</v>
      </c>
      <c r="O35" s="258">
        <f t="shared" si="20"/>
        <v>0</v>
      </c>
      <c r="P35" s="258">
        <f t="shared" si="20"/>
        <v>0</v>
      </c>
    </row>
    <row r="36" spans="1:16" s="264" customFormat="1" ht="21.75" customHeight="1" hidden="1">
      <c r="A36" s="262"/>
      <c r="B36" s="263"/>
      <c r="C36" s="260">
        <v>4</v>
      </c>
      <c r="D36" s="263"/>
      <c r="E36" s="263"/>
      <c r="F36" s="245" t="s">
        <v>171</v>
      </c>
      <c r="G36" s="206">
        <v>0</v>
      </c>
      <c r="H36" s="206">
        <v>0</v>
      </c>
      <c r="I36" s="206">
        <f aca="true" t="shared" si="21" ref="I36:N37">I37</f>
        <v>0</v>
      </c>
      <c r="J36" s="206">
        <f t="shared" si="21"/>
        <v>0</v>
      </c>
      <c r="K36" s="207">
        <f t="shared" si="21"/>
        <v>0</v>
      </c>
      <c r="L36" s="206">
        <f t="shared" si="21"/>
        <v>0</v>
      </c>
      <c r="M36" s="206">
        <f t="shared" si="21"/>
        <v>0</v>
      </c>
      <c r="N36" s="214">
        <f t="shared" si="21"/>
        <v>0</v>
      </c>
      <c r="O36" s="206">
        <f>O37</f>
        <v>0</v>
      </c>
      <c r="P36" s="208">
        <f>P37</f>
        <v>0</v>
      </c>
    </row>
    <row r="37" spans="1:16" s="264" customFormat="1" ht="22.5" customHeight="1" hidden="1">
      <c r="A37" s="262"/>
      <c r="B37" s="263"/>
      <c r="C37" s="263"/>
      <c r="D37" s="263"/>
      <c r="E37" s="263"/>
      <c r="F37" s="247" t="s">
        <v>172</v>
      </c>
      <c r="G37" s="206">
        <v>0</v>
      </c>
      <c r="H37" s="206">
        <v>0</v>
      </c>
      <c r="I37" s="206">
        <f t="shared" si="21"/>
        <v>0</v>
      </c>
      <c r="J37" s="206">
        <f t="shared" si="21"/>
        <v>0</v>
      </c>
      <c r="K37" s="207">
        <f t="shared" si="21"/>
        <v>0</v>
      </c>
      <c r="L37" s="206">
        <f t="shared" si="21"/>
        <v>0</v>
      </c>
      <c r="M37" s="206">
        <f t="shared" si="21"/>
        <v>0</v>
      </c>
      <c r="N37" s="214">
        <f t="shared" si="21"/>
        <v>0</v>
      </c>
      <c r="O37" s="206">
        <f>O38</f>
        <v>0</v>
      </c>
      <c r="P37" s="208">
        <f>P38</f>
        <v>0</v>
      </c>
    </row>
    <row r="38" spans="1:16" s="244" customFormat="1" ht="38.25" customHeight="1" hidden="1">
      <c r="A38" s="259"/>
      <c r="B38" s="260"/>
      <c r="C38" s="260"/>
      <c r="D38" s="260">
        <v>1</v>
      </c>
      <c r="E38" s="260"/>
      <c r="F38" s="248" t="s">
        <v>175</v>
      </c>
      <c r="G38" s="249">
        <v>0</v>
      </c>
      <c r="H38" s="249">
        <v>0</v>
      </c>
      <c r="I38" s="249">
        <f aca="true" t="shared" si="22" ref="I38:N38">SUM(I39:I40)</f>
        <v>0</v>
      </c>
      <c r="J38" s="249">
        <f t="shared" si="22"/>
        <v>0</v>
      </c>
      <c r="K38" s="250">
        <f t="shared" si="22"/>
        <v>0</v>
      </c>
      <c r="L38" s="249">
        <f t="shared" si="22"/>
        <v>0</v>
      </c>
      <c r="M38" s="249">
        <f t="shared" si="22"/>
        <v>0</v>
      </c>
      <c r="N38" s="252">
        <f t="shared" si="22"/>
        <v>0</v>
      </c>
      <c r="O38" s="253">
        <f aca="true" t="shared" si="23" ref="O38:P40">G38-I38-K38+M38</f>
        <v>0</v>
      </c>
      <c r="P38" s="253">
        <f t="shared" si="23"/>
        <v>0</v>
      </c>
    </row>
    <row r="39" spans="1:16" s="244" customFormat="1" ht="21.75" customHeight="1" hidden="1">
      <c r="A39" s="242"/>
      <c r="B39" s="236"/>
      <c r="C39" s="236"/>
      <c r="D39" s="236"/>
      <c r="E39" s="236"/>
      <c r="F39" s="255" t="s">
        <v>100</v>
      </c>
      <c r="G39" s="256">
        <v>0</v>
      </c>
      <c r="H39" s="256">
        <v>0</v>
      </c>
      <c r="I39" s="256"/>
      <c r="J39" s="256"/>
      <c r="K39" s="257"/>
      <c r="L39" s="256"/>
      <c r="M39" s="256"/>
      <c r="N39" s="256">
        <f>-M39</f>
        <v>0</v>
      </c>
      <c r="O39" s="258">
        <f t="shared" si="23"/>
        <v>0</v>
      </c>
      <c r="P39" s="258">
        <f t="shared" si="23"/>
        <v>0</v>
      </c>
    </row>
    <row r="40" spans="1:16" s="244" customFormat="1" ht="21.75" customHeight="1" hidden="1">
      <c r="A40" s="242"/>
      <c r="B40" s="236"/>
      <c r="C40" s="236"/>
      <c r="D40" s="236"/>
      <c r="E40" s="236"/>
      <c r="F40" s="255" t="s">
        <v>99</v>
      </c>
      <c r="G40" s="256">
        <v>0</v>
      </c>
      <c r="H40" s="256">
        <v>0</v>
      </c>
      <c r="I40" s="256"/>
      <c r="J40" s="256"/>
      <c r="K40" s="257"/>
      <c r="L40" s="256"/>
      <c r="M40" s="256"/>
      <c r="N40" s="256">
        <f>-M40</f>
        <v>0</v>
      </c>
      <c r="O40" s="258">
        <f t="shared" si="23"/>
        <v>0</v>
      </c>
      <c r="P40" s="258">
        <f t="shared" si="23"/>
        <v>0</v>
      </c>
    </row>
    <row r="41" spans="1:16" s="244" customFormat="1" ht="22.5" customHeight="1" hidden="1">
      <c r="A41" s="242"/>
      <c r="B41" s="236"/>
      <c r="C41" s="260">
        <v>5</v>
      </c>
      <c r="D41" s="260"/>
      <c r="E41" s="260"/>
      <c r="F41" s="245" t="s">
        <v>147</v>
      </c>
      <c r="G41" s="206">
        <v>0</v>
      </c>
      <c r="H41" s="206">
        <v>0</v>
      </c>
      <c r="I41" s="206">
        <f aca="true" t="shared" si="24" ref="I41:N42">I42</f>
        <v>0</v>
      </c>
      <c r="J41" s="206">
        <f t="shared" si="24"/>
        <v>0</v>
      </c>
      <c r="K41" s="207">
        <f t="shared" si="24"/>
        <v>0</v>
      </c>
      <c r="L41" s="206">
        <f t="shared" si="24"/>
        <v>0</v>
      </c>
      <c r="M41" s="206">
        <f t="shared" si="24"/>
        <v>0</v>
      </c>
      <c r="N41" s="214">
        <f t="shared" si="24"/>
        <v>0</v>
      </c>
      <c r="O41" s="206">
        <f>O42</f>
        <v>0</v>
      </c>
      <c r="P41" s="208">
        <f>P42</f>
        <v>0</v>
      </c>
    </row>
    <row r="42" spans="1:16" s="244" customFormat="1" ht="22.5" customHeight="1" hidden="1">
      <c r="A42" s="242"/>
      <c r="B42" s="236"/>
      <c r="C42" s="260"/>
      <c r="D42" s="260"/>
      <c r="E42" s="260"/>
      <c r="F42" s="247" t="s">
        <v>148</v>
      </c>
      <c r="G42" s="206">
        <v>0</v>
      </c>
      <c r="H42" s="206">
        <v>0</v>
      </c>
      <c r="I42" s="206">
        <f t="shared" si="24"/>
        <v>0</v>
      </c>
      <c r="J42" s="206">
        <f t="shared" si="24"/>
        <v>0</v>
      </c>
      <c r="K42" s="207">
        <f t="shared" si="24"/>
        <v>0</v>
      </c>
      <c r="L42" s="206">
        <f t="shared" si="24"/>
        <v>0</v>
      </c>
      <c r="M42" s="206">
        <f t="shared" si="24"/>
        <v>0</v>
      </c>
      <c r="N42" s="214">
        <f t="shared" si="24"/>
        <v>0</v>
      </c>
      <c r="O42" s="206">
        <f>O43</f>
        <v>0</v>
      </c>
      <c r="P42" s="208">
        <f>P43</f>
        <v>0</v>
      </c>
    </row>
    <row r="43" spans="1:16" s="244" customFormat="1" ht="37.5" customHeight="1" hidden="1">
      <c r="A43" s="242"/>
      <c r="B43" s="236"/>
      <c r="C43" s="260"/>
      <c r="D43" s="260">
        <v>1</v>
      </c>
      <c r="E43" s="260"/>
      <c r="F43" s="248" t="s">
        <v>200</v>
      </c>
      <c r="G43" s="249">
        <v>0</v>
      </c>
      <c r="H43" s="249">
        <v>0</v>
      </c>
      <c r="I43" s="249">
        <f aca="true" t="shared" si="25" ref="I43:N43">SUM(I44:I45)</f>
        <v>0</v>
      </c>
      <c r="J43" s="249">
        <f t="shared" si="25"/>
        <v>0</v>
      </c>
      <c r="K43" s="250">
        <f t="shared" si="25"/>
        <v>0</v>
      </c>
      <c r="L43" s="249">
        <f t="shared" si="25"/>
        <v>0</v>
      </c>
      <c r="M43" s="249">
        <f t="shared" si="25"/>
        <v>0</v>
      </c>
      <c r="N43" s="252">
        <f t="shared" si="25"/>
        <v>0</v>
      </c>
      <c r="O43" s="253">
        <f aca="true" t="shared" si="26" ref="O43:P45">G43-I43-K43+M43</f>
        <v>0</v>
      </c>
      <c r="P43" s="253">
        <f t="shared" si="26"/>
        <v>0</v>
      </c>
    </row>
    <row r="44" spans="1:16" s="244" customFormat="1" ht="21.75" customHeight="1" hidden="1">
      <c r="A44" s="242"/>
      <c r="B44" s="236"/>
      <c r="C44" s="260"/>
      <c r="D44" s="260"/>
      <c r="E44" s="260"/>
      <c r="F44" s="255" t="s">
        <v>100</v>
      </c>
      <c r="G44" s="256">
        <v>0</v>
      </c>
      <c r="H44" s="256">
        <v>0</v>
      </c>
      <c r="I44" s="256"/>
      <c r="J44" s="256"/>
      <c r="K44" s="257"/>
      <c r="L44" s="256"/>
      <c r="M44" s="256"/>
      <c r="N44" s="256">
        <f>-M44</f>
        <v>0</v>
      </c>
      <c r="O44" s="258">
        <f t="shared" si="26"/>
        <v>0</v>
      </c>
      <c r="P44" s="258">
        <f t="shared" si="26"/>
        <v>0</v>
      </c>
    </row>
    <row r="45" spans="1:16" s="244" customFormat="1" ht="21.75" customHeight="1" hidden="1">
      <c r="A45" s="242"/>
      <c r="B45" s="236"/>
      <c r="C45" s="260"/>
      <c r="D45" s="260"/>
      <c r="E45" s="260"/>
      <c r="F45" s="255" t="s">
        <v>99</v>
      </c>
      <c r="G45" s="256">
        <v>0</v>
      </c>
      <c r="H45" s="249">
        <v>0</v>
      </c>
      <c r="I45" s="256"/>
      <c r="J45" s="256"/>
      <c r="K45" s="257"/>
      <c r="L45" s="256"/>
      <c r="M45" s="256"/>
      <c r="N45" s="256">
        <f>-M45</f>
        <v>0</v>
      </c>
      <c r="O45" s="258">
        <f t="shared" si="26"/>
        <v>0</v>
      </c>
      <c r="P45" s="258">
        <f t="shared" si="26"/>
        <v>0</v>
      </c>
    </row>
    <row r="46" spans="1:16" s="244" customFormat="1" ht="24" customHeight="1" hidden="1">
      <c r="A46" s="242"/>
      <c r="B46" s="236"/>
      <c r="C46" s="260">
        <v>6</v>
      </c>
      <c r="D46" s="260"/>
      <c r="E46" s="260"/>
      <c r="F46" s="245" t="s">
        <v>149</v>
      </c>
      <c r="G46" s="206">
        <v>0</v>
      </c>
      <c r="H46" s="206">
        <v>0</v>
      </c>
      <c r="I46" s="249">
        <f aca="true" t="shared" si="27" ref="I46:P47">I47</f>
        <v>0</v>
      </c>
      <c r="J46" s="206">
        <f t="shared" si="27"/>
        <v>0</v>
      </c>
      <c r="K46" s="207">
        <f t="shared" si="27"/>
        <v>0</v>
      </c>
      <c r="L46" s="206">
        <f t="shared" si="27"/>
        <v>0</v>
      </c>
      <c r="M46" s="249">
        <f t="shared" si="27"/>
        <v>0</v>
      </c>
      <c r="N46" s="214">
        <f t="shared" si="27"/>
        <v>0</v>
      </c>
      <c r="O46" s="249">
        <f t="shared" si="27"/>
        <v>0</v>
      </c>
      <c r="P46" s="253">
        <f t="shared" si="27"/>
        <v>0</v>
      </c>
    </row>
    <row r="47" spans="1:16" s="244" customFormat="1" ht="22.5" customHeight="1" hidden="1">
      <c r="A47" s="242"/>
      <c r="B47" s="236"/>
      <c r="C47" s="260"/>
      <c r="D47" s="260"/>
      <c r="E47" s="260"/>
      <c r="F47" s="247" t="s">
        <v>150</v>
      </c>
      <c r="G47" s="206">
        <v>0</v>
      </c>
      <c r="H47" s="206">
        <v>0</v>
      </c>
      <c r="I47" s="249">
        <f t="shared" si="27"/>
        <v>0</v>
      </c>
      <c r="J47" s="206">
        <f t="shared" si="27"/>
        <v>0</v>
      </c>
      <c r="K47" s="207">
        <f t="shared" si="27"/>
        <v>0</v>
      </c>
      <c r="L47" s="206">
        <f t="shared" si="27"/>
        <v>0</v>
      </c>
      <c r="M47" s="249">
        <f t="shared" si="27"/>
        <v>0</v>
      </c>
      <c r="N47" s="214">
        <f t="shared" si="27"/>
        <v>0</v>
      </c>
      <c r="O47" s="249">
        <f t="shared" si="27"/>
        <v>0</v>
      </c>
      <c r="P47" s="253">
        <f t="shared" si="27"/>
        <v>0</v>
      </c>
    </row>
    <row r="48" spans="1:16" s="244" customFormat="1" ht="37.5" customHeight="1" hidden="1">
      <c r="A48" s="242"/>
      <c r="B48" s="236"/>
      <c r="C48" s="260"/>
      <c r="D48" s="260">
        <v>1</v>
      </c>
      <c r="E48" s="260"/>
      <c r="F48" s="248" t="s">
        <v>176</v>
      </c>
      <c r="G48" s="249">
        <v>0</v>
      </c>
      <c r="H48" s="249">
        <v>0</v>
      </c>
      <c r="I48" s="249">
        <f aca="true" t="shared" si="28" ref="I48:N48">SUM(I49:I50)</f>
        <v>0</v>
      </c>
      <c r="J48" s="249">
        <f t="shared" si="28"/>
        <v>0</v>
      </c>
      <c r="K48" s="250">
        <f t="shared" si="28"/>
        <v>0</v>
      </c>
      <c r="L48" s="249">
        <f t="shared" si="28"/>
        <v>0</v>
      </c>
      <c r="M48" s="249">
        <f t="shared" si="28"/>
        <v>0</v>
      </c>
      <c r="N48" s="252">
        <f t="shared" si="28"/>
        <v>0</v>
      </c>
      <c r="O48" s="249">
        <f aca="true" t="shared" si="29" ref="O48:P50">G48-I48-K48+M48</f>
        <v>0</v>
      </c>
      <c r="P48" s="253">
        <f t="shared" si="29"/>
        <v>0</v>
      </c>
    </row>
    <row r="49" spans="1:16" s="244" customFormat="1" ht="21.75" customHeight="1" hidden="1">
      <c r="A49" s="242"/>
      <c r="B49" s="236"/>
      <c r="C49" s="260"/>
      <c r="D49" s="260"/>
      <c r="E49" s="260"/>
      <c r="F49" s="255" t="s">
        <v>100</v>
      </c>
      <c r="G49" s="256">
        <v>0</v>
      </c>
      <c r="H49" s="256">
        <v>0</v>
      </c>
      <c r="I49" s="256"/>
      <c r="J49" s="256"/>
      <c r="K49" s="257"/>
      <c r="L49" s="256"/>
      <c r="M49" s="256"/>
      <c r="N49" s="256">
        <f>-M49</f>
        <v>0</v>
      </c>
      <c r="O49" s="258">
        <f t="shared" si="29"/>
        <v>0</v>
      </c>
      <c r="P49" s="258">
        <f t="shared" si="29"/>
        <v>0</v>
      </c>
    </row>
    <row r="50" spans="1:16" s="244" customFormat="1" ht="21.75" customHeight="1" hidden="1">
      <c r="A50" s="242"/>
      <c r="B50" s="236"/>
      <c r="C50" s="260"/>
      <c r="D50" s="260"/>
      <c r="E50" s="260"/>
      <c r="F50" s="255" t="s">
        <v>99</v>
      </c>
      <c r="G50" s="256">
        <v>0</v>
      </c>
      <c r="H50" s="256">
        <v>0</v>
      </c>
      <c r="I50" s="256"/>
      <c r="J50" s="256"/>
      <c r="K50" s="257"/>
      <c r="L50" s="256"/>
      <c r="M50" s="256"/>
      <c r="N50" s="256">
        <f>-M50</f>
        <v>0</v>
      </c>
      <c r="O50" s="258">
        <f t="shared" si="29"/>
        <v>0</v>
      </c>
      <c r="P50" s="258">
        <f t="shared" si="29"/>
        <v>0</v>
      </c>
    </row>
    <row r="51" spans="1:16" s="244" customFormat="1" ht="22.5" customHeight="1" hidden="1">
      <c r="A51" s="242"/>
      <c r="B51" s="236"/>
      <c r="C51" s="260">
        <v>7</v>
      </c>
      <c r="D51" s="260"/>
      <c r="E51" s="260"/>
      <c r="F51" s="245" t="s">
        <v>151</v>
      </c>
      <c r="G51" s="206">
        <v>0</v>
      </c>
      <c r="H51" s="206">
        <v>0</v>
      </c>
      <c r="I51" s="206">
        <f aca="true" t="shared" si="30" ref="I51:P52">I52</f>
        <v>0</v>
      </c>
      <c r="J51" s="206">
        <f t="shared" si="30"/>
        <v>0</v>
      </c>
      <c r="K51" s="207">
        <f t="shared" si="30"/>
        <v>0</v>
      </c>
      <c r="L51" s="206">
        <f t="shared" si="30"/>
        <v>0</v>
      </c>
      <c r="M51" s="206">
        <f t="shared" si="30"/>
        <v>0</v>
      </c>
      <c r="N51" s="214">
        <f t="shared" si="30"/>
        <v>0</v>
      </c>
      <c r="O51" s="206">
        <f t="shared" si="30"/>
        <v>0</v>
      </c>
      <c r="P51" s="208">
        <f t="shared" si="30"/>
        <v>0</v>
      </c>
    </row>
    <row r="52" spans="1:16" s="244" customFormat="1" ht="22.5" customHeight="1" hidden="1">
      <c r="A52" s="242"/>
      <c r="B52" s="236"/>
      <c r="C52" s="260"/>
      <c r="D52" s="260"/>
      <c r="E52" s="260"/>
      <c r="F52" s="247" t="s">
        <v>41</v>
      </c>
      <c r="G52" s="206">
        <v>0</v>
      </c>
      <c r="H52" s="206">
        <v>0</v>
      </c>
      <c r="I52" s="206">
        <f t="shared" si="30"/>
        <v>0</v>
      </c>
      <c r="J52" s="206">
        <f t="shared" si="30"/>
        <v>0</v>
      </c>
      <c r="K52" s="207">
        <f t="shared" si="30"/>
        <v>0</v>
      </c>
      <c r="L52" s="206">
        <f t="shared" si="30"/>
        <v>0</v>
      </c>
      <c r="M52" s="206">
        <f t="shared" si="30"/>
        <v>0</v>
      </c>
      <c r="N52" s="214">
        <f t="shared" si="30"/>
        <v>0</v>
      </c>
      <c r="O52" s="206">
        <f t="shared" si="30"/>
        <v>0</v>
      </c>
      <c r="P52" s="208">
        <f t="shared" si="30"/>
        <v>0</v>
      </c>
    </row>
    <row r="53" spans="1:16" s="244" customFormat="1" ht="22.5" customHeight="1" hidden="1">
      <c r="A53" s="242"/>
      <c r="B53" s="236"/>
      <c r="C53" s="260"/>
      <c r="D53" s="260">
        <v>1</v>
      </c>
      <c r="E53" s="260"/>
      <c r="F53" s="248" t="s">
        <v>196</v>
      </c>
      <c r="G53" s="249">
        <v>0</v>
      </c>
      <c r="H53" s="249">
        <v>0</v>
      </c>
      <c r="I53" s="249">
        <f aca="true" t="shared" si="31" ref="I53:P53">SUM(I54:I55)</f>
        <v>0</v>
      </c>
      <c r="J53" s="249">
        <f t="shared" si="31"/>
        <v>0</v>
      </c>
      <c r="K53" s="250">
        <f t="shared" si="31"/>
        <v>0</v>
      </c>
      <c r="L53" s="249">
        <f t="shared" si="31"/>
        <v>0</v>
      </c>
      <c r="M53" s="249">
        <f t="shared" si="31"/>
        <v>0</v>
      </c>
      <c r="N53" s="252">
        <f t="shared" si="31"/>
        <v>0</v>
      </c>
      <c r="O53" s="249">
        <f t="shared" si="31"/>
        <v>0</v>
      </c>
      <c r="P53" s="253">
        <f t="shared" si="31"/>
        <v>0</v>
      </c>
    </row>
    <row r="54" spans="1:16" s="244" customFormat="1" ht="21.75" customHeight="1" hidden="1">
      <c r="A54" s="242"/>
      <c r="B54" s="236"/>
      <c r="C54" s="260"/>
      <c r="D54" s="260"/>
      <c r="E54" s="260"/>
      <c r="F54" s="255" t="s">
        <v>100</v>
      </c>
      <c r="G54" s="256">
        <v>0</v>
      </c>
      <c r="H54" s="256">
        <v>0</v>
      </c>
      <c r="I54" s="256"/>
      <c r="J54" s="256"/>
      <c r="K54" s="257"/>
      <c r="L54" s="256"/>
      <c r="M54" s="256"/>
      <c r="N54" s="256">
        <f>-M54</f>
        <v>0</v>
      </c>
      <c r="O54" s="258">
        <f>G54-I54-K54+M54</f>
        <v>0</v>
      </c>
      <c r="P54" s="258">
        <f>H54-J54-L54+N54</f>
        <v>0</v>
      </c>
    </row>
    <row r="55" spans="1:16" s="244" customFormat="1" ht="21.75" customHeight="1" hidden="1">
      <c r="A55" s="242"/>
      <c r="B55" s="236"/>
      <c r="C55" s="260"/>
      <c r="D55" s="260"/>
      <c r="E55" s="260"/>
      <c r="F55" s="255" t="s">
        <v>99</v>
      </c>
      <c r="G55" s="256">
        <v>0</v>
      </c>
      <c r="H55" s="256">
        <v>0</v>
      </c>
      <c r="I55" s="256"/>
      <c r="J55" s="256"/>
      <c r="K55" s="257"/>
      <c r="L55" s="256"/>
      <c r="M55" s="256"/>
      <c r="N55" s="256">
        <f>-M55</f>
        <v>0</v>
      </c>
      <c r="O55" s="258">
        <f>G55-I55-K55+M55</f>
        <v>0</v>
      </c>
      <c r="P55" s="258">
        <f>H55-J55-L55+N55</f>
        <v>0</v>
      </c>
    </row>
    <row r="56" spans="1:16" s="127" customFormat="1" ht="21.75" customHeight="1" hidden="1">
      <c r="A56" s="157"/>
      <c r="B56" s="181"/>
      <c r="C56" s="181">
        <v>8</v>
      </c>
      <c r="D56" s="181"/>
      <c r="E56" s="181"/>
      <c r="F56" s="245" t="s">
        <v>113</v>
      </c>
      <c r="G56" s="206">
        <f>G57</f>
        <v>0</v>
      </c>
      <c r="H56" s="206">
        <v>0</v>
      </c>
      <c r="I56" s="206">
        <f aca="true" t="shared" si="32" ref="I56:N56">I57</f>
        <v>0</v>
      </c>
      <c r="J56" s="206">
        <f t="shared" si="32"/>
        <v>0</v>
      </c>
      <c r="K56" s="207">
        <f t="shared" si="32"/>
        <v>0</v>
      </c>
      <c r="L56" s="206">
        <f t="shared" si="32"/>
        <v>0</v>
      </c>
      <c r="M56" s="246">
        <f t="shared" si="32"/>
        <v>0</v>
      </c>
      <c r="N56" s="214">
        <f t="shared" si="32"/>
        <v>0</v>
      </c>
      <c r="O56" s="206">
        <f>O57</f>
        <v>0</v>
      </c>
      <c r="P56" s="208">
        <f>P57</f>
        <v>0</v>
      </c>
    </row>
    <row r="57" spans="1:16" s="127" customFormat="1" ht="21.75" customHeight="1" hidden="1">
      <c r="A57" s="157"/>
      <c r="B57" s="181"/>
      <c r="C57" s="181"/>
      <c r="D57" s="181"/>
      <c r="E57" s="181"/>
      <c r="F57" s="247" t="s">
        <v>41</v>
      </c>
      <c r="G57" s="206">
        <f>G58</f>
        <v>0</v>
      </c>
      <c r="H57" s="206">
        <v>0</v>
      </c>
      <c r="I57" s="206">
        <f aca="true" t="shared" si="33" ref="I57:P58">I58</f>
        <v>0</v>
      </c>
      <c r="J57" s="206">
        <f t="shared" si="33"/>
        <v>0</v>
      </c>
      <c r="K57" s="207">
        <f t="shared" si="33"/>
        <v>0</v>
      </c>
      <c r="L57" s="206">
        <f t="shared" si="33"/>
        <v>0</v>
      </c>
      <c r="M57" s="246">
        <f t="shared" si="33"/>
        <v>0</v>
      </c>
      <c r="N57" s="214">
        <f t="shared" si="33"/>
        <v>0</v>
      </c>
      <c r="O57" s="206">
        <f t="shared" si="33"/>
        <v>0</v>
      </c>
      <c r="P57" s="208">
        <f t="shared" si="33"/>
        <v>0</v>
      </c>
    </row>
    <row r="58" spans="1:16" s="133" customFormat="1" ht="36.75" customHeight="1" hidden="1">
      <c r="A58" s="157"/>
      <c r="B58" s="181"/>
      <c r="C58" s="181"/>
      <c r="D58" s="181">
        <v>1</v>
      </c>
      <c r="E58" s="181"/>
      <c r="F58" s="248" t="s">
        <v>177</v>
      </c>
      <c r="G58" s="249">
        <v>0</v>
      </c>
      <c r="H58" s="249">
        <v>0</v>
      </c>
      <c r="I58" s="249">
        <f t="shared" si="33"/>
        <v>0</v>
      </c>
      <c r="J58" s="249">
        <f t="shared" si="33"/>
        <v>0</v>
      </c>
      <c r="K58" s="250">
        <f t="shared" si="33"/>
        <v>0</v>
      </c>
      <c r="L58" s="249">
        <f t="shared" si="33"/>
        <v>0</v>
      </c>
      <c r="M58" s="251">
        <f t="shared" si="33"/>
        <v>0</v>
      </c>
      <c r="N58" s="252">
        <f t="shared" si="33"/>
        <v>0</v>
      </c>
      <c r="O58" s="249">
        <f t="shared" si="33"/>
        <v>0</v>
      </c>
      <c r="P58" s="253">
        <f t="shared" si="33"/>
        <v>0</v>
      </c>
    </row>
    <row r="59" spans="1:16" s="133" customFormat="1" ht="52.5" customHeight="1" hidden="1">
      <c r="A59" s="157"/>
      <c r="B59" s="181"/>
      <c r="C59" s="181"/>
      <c r="D59" s="181"/>
      <c r="E59" s="181">
        <v>1</v>
      </c>
      <c r="F59" s="254" t="s">
        <v>193</v>
      </c>
      <c r="G59" s="249">
        <v>0</v>
      </c>
      <c r="H59" s="249">
        <v>0</v>
      </c>
      <c r="I59" s="249">
        <f aca="true" t="shared" si="34" ref="I59:P59">I60+I61</f>
        <v>0</v>
      </c>
      <c r="J59" s="249">
        <f t="shared" si="34"/>
        <v>0</v>
      </c>
      <c r="K59" s="250">
        <v>0</v>
      </c>
      <c r="L59" s="250">
        <f t="shared" si="34"/>
        <v>0</v>
      </c>
      <c r="M59" s="250">
        <f t="shared" si="34"/>
        <v>0</v>
      </c>
      <c r="N59" s="250">
        <f t="shared" si="34"/>
        <v>0</v>
      </c>
      <c r="O59" s="250">
        <v>0</v>
      </c>
      <c r="P59" s="253">
        <f t="shared" si="34"/>
        <v>0</v>
      </c>
    </row>
    <row r="60" spans="1:16" s="244" customFormat="1" ht="21.75" customHeight="1" hidden="1">
      <c r="A60" s="242"/>
      <c r="B60" s="236"/>
      <c r="C60" s="236"/>
      <c r="D60" s="236"/>
      <c r="E60" s="236"/>
      <c r="F60" s="255" t="s">
        <v>100</v>
      </c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6">
        <v>0</v>
      </c>
      <c r="O60" s="258">
        <f>G60-I60-K60+M60</f>
        <v>0</v>
      </c>
      <c r="P60" s="258">
        <f>H60-J60-L60+N60</f>
        <v>0</v>
      </c>
    </row>
    <row r="61" spans="1:16" s="244" customFormat="1" ht="21.75" customHeight="1" hidden="1">
      <c r="A61" s="242"/>
      <c r="B61" s="236"/>
      <c r="C61" s="236"/>
      <c r="D61" s="236"/>
      <c r="E61" s="236"/>
      <c r="F61" s="255" t="s">
        <v>99</v>
      </c>
      <c r="G61" s="256">
        <v>0</v>
      </c>
      <c r="H61" s="256">
        <v>0</v>
      </c>
      <c r="I61" s="256"/>
      <c r="J61" s="256">
        <v>0</v>
      </c>
      <c r="K61" s="257"/>
      <c r="L61" s="256">
        <v>0</v>
      </c>
      <c r="M61" s="256"/>
      <c r="N61" s="256">
        <f>-M61</f>
        <v>0</v>
      </c>
      <c r="O61" s="258">
        <f>G61-I61-K61+M61</f>
        <v>0</v>
      </c>
      <c r="P61" s="258">
        <f>H61-J61-L61+N61</f>
        <v>0</v>
      </c>
    </row>
    <row r="62" spans="1:16" s="127" customFormat="1" ht="21.75" customHeight="1" hidden="1">
      <c r="A62" s="157"/>
      <c r="B62" s="181">
        <v>2</v>
      </c>
      <c r="C62" s="181"/>
      <c r="D62" s="181"/>
      <c r="E62" s="181"/>
      <c r="F62" s="220" t="s">
        <v>114</v>
      </c>
      <c r="G62" s="206">
        <v>0</v>
      </c>
      <c r="H62" s="206">
        <v>0</v>
      </c>
      <c r="I62" s="206">
        <f aca="true" t="shared" si="35" ref="I62:P62">I66+I71</f>
        <v>0</v>
      </c>
      <c r="J62" s="206">
        <f t="shared" si="35"/>
        <v>0</v>
      </c>
      <c r="K62" s="207">
        <f t="shared" si="35"/>
        <v>0</v>
      </c>
      <c r="L62" s="206">
        <f t="shared" si="35"/>
        <v>0</v>
      </c>
      <c r="M62" s="206">
        <f t="shared" si="35"/>
        <v>0</v>
      </c>
      <c r="N62" s="214">
        <f t="shared" si="35"/>
        <v>0</v>
      </c>
      <c r="O62" s="206">
        <f t="shared" si="35"/>
        <v>0</v>
      </c>
      <c r="P62" s="208">
        <f t="shared" si="35"/>
        <v>0</v>
      </c>
    </row>
    <row r="63" spans="1:16" s="241" customFormat="1" ht="21" customHeight="1" hidden="1">
      <c r="A63" s="235"/>
      <c r="B63" s="236"/>
      <c r="C63" s="236"/>
      <c r="D63" s="236"/>
      <c r="E63" s="236"/>
      <c r="F63" s="265" t="s">
        <v>115</v>
      </c>
      <c r="G63" s="238">
        <v>0</v>
      </c>
      <c r="H63" s="238">
        <v>0</v>
      </c>
      <c r="I63" s="238">
        <f aca="true" t="shared" si="36" ref="I63:P63">SUM(I64:I65)</f>
        <v>0</v>
      </c>
      <c r="J63" s="238">
        <f t="shared" si="36"/>
        <v>0</v>
      </c>
      <c r="K63" s="239">
        <f t="shared" si="36"/>
        <v>0</v>
      </c>
      <c r="L63" s="238">
        <f t="shared" si="36"/>
        <v>0</v>
      </c>
      <c r="M63" s="238">
        <f t="shared" si="36"/>
        <v>0</v>
      </c>
      <c r="N63" s="238">
        <f t="shared" si="36"/>
        <v>0</v>
      </c>
      <c r="O63" s="238">
        <f t="shared" si="36"/>
        <v>0</v>
      </c>
      <c r="P63" s="240">
        <f t="shared" si="36"/>
        <v>0</v>
      </c>
    </row>
    <row r="64" spans="1:16" s="244" customFormat="1" ht="21.75" customHeight="1" hidden="1">
      <c r="A64" s="242"/>
      <c r="B64" s="236"/>
      <c r="C64" s="236"/>
      <c r="D64" s="236"/>
      <c r="E64" s="236"/>
      <c r="F64" s="255" t="s">
        <v>116</v>
      </c>
      <c r="G64" s="238">
        <v>0</v>
      </c>
      <c r="H64" s="238">
        <v>0</v>
      </c>
      <c r="I64" s="238">
        <f aca="true" t="shared" si="37" ref="I64:N64">I69+I74+I79</f>
        <v>0</v>
      </c>
      <c r="J64" s="238">
        <f t="shared" si="37"/>
        <v>0</v>
      </c>
      <c r="K64" s="239">
        <f t="shared" si="37"/>
        <v>0</v>
      </c>
      <c r="L64" s="238">
        <f t="shared" si="37"/>
        <v>0</v>
      </c>
      <c r="M64" s="238">
        <f t="shared" si="37"/>
        <v>0</v>
      </c>
      <c r="N64" s="238">
        <f t="shared" si="37"/>
        <v>0</v>
      </c>
      <c r="O64" s="238">
        <f>G64-I64-K64+M64</f>
        <v>0</v>
      </c>
      <c r="P64" s="240">
        <f>H64-J64-L64+N64</f>
        <v>0</v>
      </c>
    </row>
    <row r="65" spans="1:16" s="244" customFormat="1" ht="21.75" customHeight="1" hidden="1">
      <c r="A65" s="242"/>
      <c r="B65" s="236"/>
      <c r="C65" s="236"/>
      <c r="D65" s="236"/>
      <c r="E65" s="236"/>
      <c r="F65" s="255" t="s">
        <v>117</v>
      </c>
      <c r="G65" s="238">
        <v>0</v>
      </c>
      <c r="H65" s="238">
        <v>0</v>
      </c>
      <c r="I65" s="238">
        <f aca="true" t="shared" si="38" ref="I65:N65">I70+I75+I80</f>
        <v>0</v>
      </c>
      <c r="J65" s="238">
        <f t="shared" si="38"/>
        <v>0</v>
      </c>
      <c r="K65" s="239">
        <f t="shared" si="38"/>
        <v>0</v>
      </c>
      <c r="L65" s="238">
        <f t="shared" si="38"/>
        <v>0</v>
      </c>
      <c r="M65" s="238">
        <f t="shared" si="38"/>
        <v>0</v>
      </c>
      <c r="N65" s="238">
        <f t="shared" si="38"/>
        <v>0</v>
      </c>
      <c r="O65" s="238">
        <f>G65-I65-K65+M65</f>
        <v>0</v>
      </c>
      <c r="P65" s="240">
        <f>H65-J65-L65+N65</f>
        <v>0</v>
      </c>
    </row>
    <row r="66" spans="1:16" s="244" customFormat="1" ht="22.5" customHeight="1" hidden="1">
      <c r="A66" s="259"/>
      <c r="B66" s="260"/>
      <c r="C66" s="260">
        <v>1</v>
      </c>
      <c r="D66" s="260"/>
      <c r="E66" s="260"/>
      <c r="F66" s="245" t="s">
        <v>152</v>
      </c>
      <c r="G66" s="206">
        <v>0</v>
      </c>
      <c r="H66" s="206">
        <v>0</v>
      </c>
      <c r="I66" s="206">
        <f aca="true" t="shared" si="39" ref="I66:N67">I67</f>
        <v>0</v>
      </c>
      <c r="J66" s="206">
        <f t="shared" si="39"/>
        <v>0</v>
      </c>
      <c r="K66" s="207">
        <f t="shared" si="39"/>
        <v>0</v>
      </c>
      <c r="L66" s="206">
        <f t="shared" si="39"/>
        <v>0</v>
      </c>
      <c r="M66" s="206">
        <f t="shared" si="39"/>
        <v>0</v>
      </c>
      <c r="N66" s="214">
        <f t="shared" si="39"/>
        <v>0</v>
      </c>
      <c r="O66" s="206">
        <f>O67</f>
        <v>0</v>
      </c>
      <c r="P66" s="208">
        <f>P67</f>
        <v>0</v>
      </c>
    </row>
    <row r="67" spans="1:16" s="244" customFormat="1" ht="22.5" customHeight="1" hidden="1" thickBot="1">
      <c r="A67" s="266"/>
      <c r="B67" s="267"/>
      <c r="C67" s="267"/>
      <c r="D67" s="267"/>
      <c r="E67" s="267"/>
      <c r="F67" s="268" t="s">
        <v>153</v>
      </c>
      <c r="G67" s="269">
        <v>0</v>
      </c>
      <c r="H67" s="269">
        <v>0</v>
      </c>
      <c r="I67" s="269">
        <f t="shared" si="39"/>
        <v>0</v>
      </c>
      <c r="J67" s="269">
        <f t="shared" si="39"/>
        <v>0</v>
      </c>
      <c r="K67" s="270">
        <f t="shared" si="39"/>
        <v>0</v>
      </c>
      <c r="L67" s="269">
        <f t="shared" si="39"/>
        <v>0</v>
      </c>
      <c r="M67" s="269">
        <f t="shared" si="39"/>
        <v>0</v>
      </c>
      <c r="N67" s="271">
        <f t="shared" si="39"/>
        <v>0</v>
      </c>
      <c r="O67" s="269">
        <f>O68</f>
        <v>0</v>
      </c>
      <c r="P67" s="272">
        <f>P68</f>
        <v>0</v>
      </c>
    </row>
    <row r="68" spans="1:16" s="244" customFormat="1" ht="22.5" customHeight="1" hidden="1">
      <c r="A68" s="259"/>
      <c r="B68" s="260"/>
      <c r="C68" s="260"/>
      <c r="D68" s="260">
        <v>1</v>
      </c>
      <c r="E68" s="260"/>
      <c r="F68" s="248" t="s">
        <v>178</v>
      </c>
      <c r="G68" s="249">
        <v>0</v>
      </c>
      <c r="H68" s="249">
        <v>0</v>
      </c>
      <c r="I68" s="249">
        <f aca="true" t="shared" si="40" ref="I68:N68">SUM(I69:I70)</f>
        <v>0</v>
      </c>
      <c r="J68" s="249">
        <f t="shared" si="40"/>
        <v>0</v>
      </c>
      <c r="K68" s="250">
        <f t="shared" si="40"/>
        <v>0</v>
      </c>
      <c r="L68" s="249">
        <f t="shared" si="40"/>
        <v>0</v>
      </c>
      <c r="M68" s="249">
        <f t="shared" si="40"/>
        <v>0</v>
      </c>
      <c r="N68" s="252">
        <f t="shared" si="40"/>
        <v>0</v>
      </c>
      <c r="O68" s="249">
        <v>0</v>
      </c>
      <c r="P68" s="253">
        <f>H68-J68-L68+N68</f>
        <v>0</v>
      </c>
    </row>
    <row r="69" spans="1:16" s="244" customFormat="1" ht="21.75" customHeight="1" hidden="1">
      <c r="A69" s="259"/>
      <c r="B69" s="260"/>
      <c r="C69" s="260"/>
      <c r="D69" s="260"/>
      <c r="E69" s="260"/>
      <c r="F69" s="255" t="s">
        <v>100</v>
      </c>
      <c r="G69" s="256">
        <v>0</v>
      </c>
      <c r="H69" s="256">
        <v>0</v>
      </c>
      <c r="I69" s="256"/>
      <c r="J69" s="256"/>
      <c r="K69" s="257"/>
      <c r="L69" s="256"/>
      <c r="M69" s="256"/>
      <c r="N69" s="256">
        <f>-M69</f>
        <v>0</v>
      </c>
      <c r="O69" s="256">
        <f>G69-I69-K69+M69</f>
        <v>0</v>
      </c>
      <c r="P69" s="258">
        <f>H69-J69-L69+N69</f>
        <v>0</v>
      </c>
    </row>
    <row r="70" spans="1:16" s="244" customFormat="1" ht="21.75" customHeight="1" hidden="1">
      <c r="A70" s="259"/>
      <c r="B70" s="260"/>
      <c r="C70" s="260"/>
      <c r="D70" s="260"/>
      <c r="E70" s="260"/>
      <c r="F70" s="255" t="s">
        <v>99</v>
      </c>
      <c r="G70" s="256">
        <v>0</v>
      </c>
      <c r="H70" s="256">
        <v>0</v>
      </c>
      <c r="I70" s="256"/>
      <c r="J70" s="256"/>
      <c r="K70" s="257"/>
      <c r="L70" s="256"/>
      <c r="M70" s="256">
        <v>0</v>
      </c>
      <c r="N70" s="256">
        <f>-M70</f>
        <v>0</v>
      </c>
      <c r="O70" s="256">
        <f>G70-I70-K70+M70</f>
        <v>0</v>
      </c>
      <c r="P70" s="258">
        <f>H70-J70-L70+N70</f>
        <v>0</v>
      </c>
    </row>
    <row r="71" spans="1:16" s="127" customFormat="1" ht="21.75" customHeight="1" hidden="1">
      <c r="A71" s="157"/>
      <c r="B71" s="181"/>
      <c r="C71" s="181">
        <v>2</v>
      </c>
      <c r="D71" s="181"/>
      <c r="E71" s="181"/>
      <c r="F71" s="245" t="s">
        <v>118</v>
      </c>
      <c r="G71" s="206">
        <v>0</v>
      </c>
      <c r="H71" s="206">
        <v>0</v>
      </c>
      <c r="I71" s="206">
        <f aca="true" t="shared" si="41" ref="I71:P71">I72+I76</f>
        <v>0</v>
      </c>
      <c r="J71" s="206">
        <f t="shared" si="41"/>
        <v>0</v>
      </c>
      <c r="K71" s="207">
        <f t="shared" si="41"/>
        <v>0</v>
      </c>
      <c r="L71" s="206">
        <f t="shared" si="41"/>
        <v>0</v>
      </c>
      <c r="M71" s="246">
        <f t="shared" si="41"/>
        <v>0</v>
      </c>
      <c r="N71" s="214">
        <f t="shared" si="41"/>
        <v>0</v>
      </c>
      <c r="O71" s="206">
        <f t="shared" si="41"/>
        <v>0</v>
      </c>
      <c r="P71" s="208">
        <f t="shared" si="41"/>
        <v>0</v>
      </c>
    </row>
    <row r="72" spans="1:16" s="127" customFormat="1" ht="21.75" customHeight="1" hidden="1">
      <c r="A72" s="157"/>
      <c r="B72" s="181"/>
      <c r="C72" s="181"/>
      <c r="D72" s="181"/>
      <c r="E72" s="181"/>
      <c r="F72" s="247" t="s">
        <v>46</v>
      </c>
      <c r="G72" s="206">
        <v>0</v>
      </c>
      <c r="H72" s="206">
        <v>0</v>
      </c>
      <c r="I72" s="206">
        <f aca="true" t="shared" si="42" ref="I72:P72">I73</f>
        <v>0</v>
      </c>
      <c r="J72" s="206">
        <f t="shared" si="42"/>
        <v>0</v>
      </c>
      <c r="K72" s="207">
        <f t="shared" si="42"/>
        <v>0</v>
      </c>
      <c r="L72" s="206">
        <f t="shared" si="42"/>
        <v>0</v>
      </c>
      <c r="M72" s="246">
        <f t="shared" si="42"/>
        <v>0</v>
      </c>
      <c r="N72" s="214">
        <f t="shared" si="42"/>
        <v>0</v>
      </c>
      <c r="O72" s="206">
        <f t="shared" si="42"/>
        <v>0</v>
      </c>
      <c r="P72" s="208">
        <f t="shared" si="42"/>
        <v>0</v>
      </c>
    </row>
    <row r="73" spans="1:16" s="133" customFormat="1" ht="36.75" customHeight="1" hidden="1">
      <c r="A73" s="157"/>
      <c r="B73" s="181"/>
      <c r="C73" s="181"/>
      <c r="D73" s="181">
        <v>1</v>
      </c>
      <c r="E73" s="181"/>
      <c r="F73" s="248" t="s">
        <v>47</v>
      </c>
      <c r="G73" s="249">
        <v>0</v>
      </c>
      <c r="H73" s="249">
        <v>0</v>
      </c>
      <c r="I73" s="249">
        <f aca="true" t="shared" si="43" ref="I73:N73">I74+I75</f>
        <v>0</v>
      </c>
      <c r="J73" s="249">
        <f t="shared" si="43"/>
        <v>0</v>
      </c>
      <c r="K73" s="250">
        <f t="shared" si="43"/>
        <v>0</v>
      </c>
      <c r="L73" s="249">
        <v>0</v>
      </c>
      <c r="M73" s="251">
        <f t="shared" si="43"/>
        <v>0</v>
      </c>
      <c r="N73" s="252">
        <f t="shared" si="43"/>
        <v>0</v>
      </c>
      <c r="O73" s="249">
        <v>0</v>
      </c>
      <c r="P73" s="253">
        <f>H73-J73-L73+N73</f>
        <v>0</v>
      </c>
    </row>
    <row r="74" spans="1:16" s="244" customFormat="1" ht="21.75" customHeight="1" hidden="1">
      <c r="A74" s="242"/>
      <c r="B74" s="236"/>
      <c r="C74" s="236"/>
      <c r="D74" s="236"/>
      <c r="E74" s="236"/>
      <c r="F74" s="255" t="s">
        <v>100</v>
      </c>
      <c r="G74" s="256">
        <v>0</v>
      </c>
      <c r="H74" s="256">
        <v>0</v>
      </c>
      <c r="I74" s="256"/>
      <c r="J74" s="256"/>
      <c r="K74" s="257"/>
      <c r="L74" s="256">
        <v>0</v>
      </c>
      <c r="M74" s="256">
        <v>0</v>
      </c>
      <c r="N74" s="256">
        <f>-M74</f>
        <v>0</v>
      </c>
      <c r="O74" s="258">
        <f>G74-I74-K74+M74</f>
        <v>0</v>
      </c>
      <c r="P74" s="258">
        <f>H74-J74-L74+N74</f>
        <v>0</v>
      </c>
    </row>
    <row r="75" spans="1:16" s="244" customFormat="1" ht="21.75" customHeight="1" hidden="1">
      <c r="A75" s="242"/>
      <c r="B75" s="236"/>
      <c r="C75" s="236"/>
      <c r="D75" s="236"/>
      <c r="E75" s="236"/>
      <c r="F75" s="255" t="s">
        <v>99</v>
      </c>
      <c r="G75" s="256">
        <v>0</v>
      </c>
      <c r="H75" s="256">
        <v>0</v>
      </c>
      <c r="I75" s="256"/>
      <c r="J75" s="256"/>
      <c r="K75" s="257"/>
      <c r="L75" s="256"/>
      <c r="M75" s="256">
        <v>0</v>
      </c>
      <c r="N75" s="256">
        <f>-M75</f>
        <v>0</v>
      </c>
      <c r="O75" s="258">
        <f>G75-I75-K75+M75</f>
        <v>0</v>
      </c>
      <c r="P75" s="258">
        <f>H75-J75-L75+N75</f>
        <v>0</v>
      </c>
    </row>
    <row r="76" spans="1:16" s="127" customFormat="1" ht="22.5" customHeight="1" hidden="1">
      <c r="A76" s="157"/>
      <c r="B76" s="181"/>
      <c r="C76" s="181"/>
      <c r="D76" s="181"/>
      <c r="E76" s="181"/>
      <c r="F76" s="247" t="s">
        <v>48</v>
      </c>
      <c r="G76" s="206">
        <v>0</v>
      </c>
      <c r="H76" s="206">
        <v>0</v>
      </c>
      <c r="I76" s="206">
        <f aca="true" t="shared" si="44" ref="I76:P76">I77</f>
        <v>0</v>
      </c>
      <c r="J76" s="206">
        <f t="shared" si="44"/>
        <v>0</v>
      </c>
      <c r="K76" s="207">
        <f t="shared" si="44"/>
        <v>0</v>
      </c>
      <c r="L76" s="206">
        <f t="shared" si="44"/>
        <v>0</v>
      </c>
      <c r="M76" s="246">
        <f t="shared" si="44"/>
        <v>0</v>
      </c>
      <c r="N76" s="214">
        <f t="shared" si="44"/>
        <v>0</v>
      </c>
      <c r="O76" s="206">
        <f t="shared" si="44"/>
        <v>0</v>
      </c>
      <c r="P76" s="208">
        <f t="shared" si="44"/>
        <v>0</v>
      </c>
    </row>
    <row r="77" spans="1:16" s="133" customFormat="1" ht="22.5" customHeight="1" hidden="1">
      <c r="A77" s="157"/>
      <c r="B77" s="181"/>
      <c r="C77" s="181"/>
      <c r="D77" s="181">
        <v>2</v>
      </c>
      <c r="E77" s="181"/>
      <c r="F77" s="248" t="s">
        <v>179</v>
      </c>
      <c r="G77" s="249">
        <v>0</v>
      </c>
      <c r="H77" s="249">
        <v>0</v>
      </c>
      <c r="I77" s="249">
        <f aca="true" t="shared" si="45" ref="I77:P77">I78</f>
        <v>0</v>
      </c>
      <c r="J77" s="249">
        <f t="shared" si="45"/>
        <v>0</v>
      </c>
      <c r="K77" s="250">
        <f t="shared" si="45"/>
        <v>0</v>
      </c>
      <c r="L77" s="249">
        <f t="shared" si="45"/>
        <v>0</v>
      </c>
      <c r="M77" s="251">
        <f t="shared" si="45"/>
        <v>0</v>
      </c>
      <c r="N77" s="252">
        <f t="shared" si="45"/>
        <v>0</v>
      </c>
      <c r="O77" s="249">
        <f t="shared" si="45"/>
        <v>0</v>
      </c>
      <c r="P77" s="253">
        <f t="shared" si="45"/>
        <v>0</v>
      </c>
    </row>
    <row r="78" spans="1:16" s="133" customFormat="1" ht="22.5" customHeight="1" hidden="1">
      <c r="A78" s="157"/>
      <c r="B78" s="181"/>
      <c r="C78" s="181"/>
      <c r="D78" s="181"/>
      <c r="E78" s="181">
        <v>1</v>
      </c>
      <c r="F78" s="254" t="s">
        <v>50</v>
      </c>
      <c r="G78" s="249">
        <v>0</v>
      </c>
      <c r="H78" s="249">
        <v>0</v>
      </c>
      <c r="I78" s="249">
        <f aca="true" t="shared" si="46" ref="I78:N78">I79+I80</f>
        <v>0</v>
      </c>
      <c r="J78" s="249">
        <f t="shared" si="46"/>
        <v>0</v>
      </c>
      <c r="K78" s="250">
        <f t="shared" si="46"/>
        <v>0</v>
      </c>
      <c r="L78" s="249">
        <f t="shared" si="46"/>
        <v>0</v>
      </c>
      <c r="M78" s="251">
        <f t="shared" si="46"/>
        <v>0</v>
      </c>
      <c r="N78" s="252">
        <f t="shared" si="46"/>
        <v>0</v>
      </c>
      <c r="O78" s="249">
        <f aca="true" t="shared" si="47" ref="O78:P80">G78-I78-K78+M78</f>
        <v>0</v>
      </c>
      <c r="P78" s="253">
        <f t="shared" si="47"/>
        <v>0</v>
      </c>
    </row>
    <row r="79" spans="1:16" s="244" customFormat="1" ht="21.75" customHeight="1" hidden="1">
      <c r="A79" s="242"/>
      <c r="B79" s="236"/>
      <c r="C79" s="236"/>
      <c r="D79" s="236"/>
      <c r="E79" s="236"/>
      <c r="F79" s="255" t="s">
        <v>100</v>
      </c>
      <c r="G79" s="256">
        <v>0</v>
      </c>
      <c r="H79" s="256">
        <v>0</v>
      </c>
      <c r="I79" s="256"/>
      <c r="J79" s="256"/>
      <c r="K79" s="257"/>
      <c r="L79" s="256"/>
      <c r="M79" s="256">
        <v>0</v>
      </c>
      <c r="N79" s="256">
        <f>-M79</f>
        <v>0</v>
      </c>
      <c r="O79" s="258">
        <f t="shared" si="47"/>
        <v>0</v>
      </c>
      <c r="P79" s="258">
        <f t="shared" si="47"/>
        <v>0</v>
      </c>
    </row>
    <row r="80" spans="1:16" s="273" customFormat="1" ht="21.75" customHeight="1" hidden="1">
      <c r="A80" s="242"/>
      <c r="B80" s="236"/>
      <c r="C80" s="236"/>
      <c r="D80" s="236"/>
      <c r="E80" s="236"/>
      <c r="F80" s="255" t="s">
        <v>99</v>
      </c>
      <c r="G80" s="256">
        <v>0</v>
      </c>
      <c r="H80" s="256">
        <v>0</v>
      </c>
      <c r="I80" s="256"/>
      <c r="J80" s="256"/>
      <c r="K80" s="257"/>
      <c r="L80" s="256"/>
      <c r="M80" s="256"/>
      <c r="N80" s="256">
        <f>-M80</f>
        <v>0</v>
      </c>
      <c r="O80" s="258">
        <f t="shared" si="47"/>
        <v>0</v>
      </c>
      <c r="P80" s="258">
        <f t="shared" si="47"/>
        <v>0</v>
      </c>
    </row>
    <row r="81" spans="1:16" s="215" customFormat="1" ht="21.75" customHeight="1" hidden="1">
      <c r="A81" s="157"/>
      <c r="B81" s="181">
        <v>3</v>
      </c>
      <c r="C81" s="181"/>
      <c r="D81" s="181"/>
      <c r="E81" s="181"/>
      <c r="F81" s="220" t="s">
        <v>119</v>
      </c>
      <c r="G81" s="206">
        <f>G85</f>
        <v>0</v>
      </c>
      <c r="H81" s="206">
        <v>0</v>
      </c>
      <c r="I81" s="206">
        <f aca="true" t="shared" si="48" ref="I81:P81">I85</f>
        <v>0</v>
      </c>
      <c r="J81" s="206">
        <f t="shared" si="48"/>
        <v>0</v>
      </c>
      <c r="K81" s="207">
        <f t="shared" si="48"/>
        <v>0</v>
      </c>
      <c r="L81" s="206">
        <f t="shared" si="48"/>
        <v>0</v>
      </c>
      <c r="M81" s="246">
        <f t="shared" si="48"/>
        <v>0</v>
      </c>
      <c r="N81" s="214">
        <f t="shared" si="48"/>
        <v>0</v>
      </c>
      <c r="O81" s="246">
        <f t="shared" si="48"/>
        <v>0</v>
      </c>
      <c r="P81" s="208">
        <f t="shared" si="48"/>
        <v>0</v>
      </c>
    </row>
    <row r="82" spans="1:16" s="241" customFormat="1" ht="21.75" customHeight="1" hidden="1">
      <c r="A82" s="235"/>
      <c r="B82" s="236"/>
      <c r="C82" s="236"/>
      <c r="D82" s="236"/>
      <c r="E82" s="236"/>
      <c r="F82" s="265" t="s">
        <v>101</v>
      </c>
      <c r="G82" s="238">
        <f>G83+G84</f>
        <v>0</v>
      </c>
      <c r="H82" s="238">
        <v>0</v>
      </c>
      <c r="I82" s="238">
        <f aca="true" t="shared" si="49" ref="I82:N82">SUM(I83:I84)</f>
        <v>0</v>
      </c>
      <c r="J82" s="238">
        <f t="shared" si="49"/>
        <v>0</v>
      </c>
      <c r="K82" s="239">
        <f t="shared" si="49"/>
        <v>0</v>
      </c>
      <c r="L82" s="238">
        <f t="shared" si="49"/>
        <v>0</v>
      </c>
      <c r="M82" s="238">
        <f t="shared" si="49"/>
        <v>0</v>
      </c>
      <c r="N82" s="238">
        <f t="shared" si="49"/>
        <v>0</v>
      </c>
      <c r="O82" s="238">
        <f>SUM(O83:O84)</f>
        <v>0</v>
      </c>
      <c r="P82" s="240">
        <f>SUM(P83:P84)</f>
        <v>0</v>
      </c>
    </row>
    <row r="83" spans="1:16" s="244" customFormat="1" ht="21.75" customHeight="1" hidden="1">
      <c r="A83" s="242"/>
      <c r="B83" s="236"/>
      <c r="C83" s="236"/>
      <c r="D83" s="236"/>
      <c r="E83" s="236"/>
      <c r="F83" s="255" t="s">
        <v>100</v>
      </c>
      <c r="G83" s="256">
        <v>0</v>
      </c>
      <c r="H83" s="256">
        <v>0</v>
      </c>
      <c r="I83" s="256">
        <f aca="true" t="shared" si="50" ref="I83:N83">I89+I92</f>
        <v>0</v>
      </c>
      <c r="J83" s="256">
        <f t="shared" si="50"/>
        <v>0</v>
      </c>
      <c r="K83" s="257">
        <f t="shared" si="50"/>
        <v>0</v>
      </c>
      <c r="L83" s="256">
        <f t="shared" si="50"/>
        <v>0</v>
      </c>
      <c r="M83" s="256">
        <f t="shared" si="50"/>
        <v>0</v>
      </c>
      <c r="N83" s="256">
        <f t="shared" si="50"/>
        <v>0</v>
      </c>
      <c r="O83" s="256">
        <f>G83-I83-K83+M83</f>
        <v>0</v>
      </c>
      <c r="P83" s="258">
        <f>H83-J83-L83+N83</f>
        <v>0</v>
      </c>
    </row>
    <row r="84" spans="1:16" s="244" customFormat="1" ht="21.75" customHeight="1" hidden="1">
      <c r="A84" s="242"/>
      <c r="B84" s="236"/>
      <c r="C84" s="236"/>
      <c r="D84" s="236"/>
      <c r="E84" s="236"/>
      <c r="F84" s="255" t="s">
        <v>99</v>
      </c>
      <c r="G84" s="256">
        <v>0</v>
      </c>
      <c r="H84" s="256">
        <v>0</v>
      </c>
      <c r="I84" s="256">
        <f aca="true" t="shared" si="51" ref="I84:N84">I90+I93</f>
        <v>0</v>
      </c>
      <c r="J84" s="256">
        <f t="shared" si="51"/>
        <v>0</v>
      </c>
      <c r="K84" s="257">
        <f t="shared" si="51"/>
        <v>0</v>
      </c>
      <c r="L84" s="256">
        <f t="shared" si="51"/>
        <v>0</v>
      </c>
      <c r="M84" s="256">
        <f t="shared" si="51"/>
        <v>0</v>
      </c>
      <c r="N84" s="256">
        <f t="shared" si="51"/>
        <v>0</v>
      </c>
      <c r="O84" s="256">
        <f>G84-I84-K84+M84</f>
        <v>0</v>
      </c>
      <c r="P84" s="258">
        <f>H84-J84-L84+N84</f>
        <v>0</v>
      </c>
    </row>
    <row r="85" spans="1:16" s="127" customFormat="1" ht="21.75" customHeight="1" hidden="1">
      <c r="A85" s="157"/>
      <c r="B85" s="181"/>
      <c r="C85" s="181">
        <v>1</v>
      </c>
      <c r="D85" s="181"/>
      <c r="E85" s="181"/>
      <c r="F85" s="245" t="s">
        <v>120</v>
      </c>
      <c r="G85" s="206">
        <f>G86</f>
        <v>0</v>
      </c>
      <c r="H85" s="206">
        <v>0</v>
      </c>
      <c r="I85" s="206">
        <f aca="true" t="shared" si="52" ref="I85:P87">I86</f>
        <v>0</v>
      </c>
      <c r="J85" s="206">
        <f t="shared" si="52"/>
        <v>0</v>
      </c>
      <c r="K85" s="207">
        <f t="shared" si="52"/>
        <v>0</v>
      </c>
      <c r="L85" s="206">
        <f t="shared" si="52"/>
        <v>0</v>
      </c>
      <c r="M85" s="206">
        <f t="shared" si="52"/>
        <v>0</v>
      </c>
      <c r="N85" s="214">
        <f t="shared" si="52"/>
        <v>0</v>
      </c>
      <c r="O85" s="206">
        <f t="shared" si="52"/>
        <v>0</v>
      </c>
      <c r="P85" s="208">
        <f t="shared" si="52"/>
        <v>0</v>
      </c>
    </row>
    <row r="86" spans="1:16" s="127" customFormat="1" ht="21.75" customHeight="1" hidden="1">
      <c r="A86" s="157"/>
      <c r="B86" s="181"/>
      <c r="C86" s="181"/>
      <c r="D86" s="181"/>
      <c r="E86" s="181"/>
      <c r="F86" s="247" t="s">
        <v>121</v>
      </c>
      <c r="G86" s="206">
        <f>G87</f>
        <v>0</v>
      </c>
      <c r="H86" s="206">
        <v>0</v>
      </c>
      <c r="I86" s="206">
        <f aca="true" t="shared" si="53" ref="I86:P86">I87+I91</f>
        <v>0</v>
      </c>
      <c r="J86" s="206">
        <f t="shared" si="53"/>
        <v>0</v>
      </c>
      <c r="K86" s="207">
        <f t="shared" si="53"/>
        <v>0</v>
      </c>
      <c r="L86" s="206">
        <f t="shared" si="53"/>
        <v>0</v>
      </c>
      <c r="M86" s="206">
        <f t="shared" si="53"/>
        <v>0</v>
      </c>
      <c r="N86" s="214">
        <f t="shared" si="53"/>
        <v>0</v>
      </c>
      <c r="O86" s="206">
        <f t="shared" si="53"/>
        <v>0</v>
      </c>
      <c r="P86" s="208">
        <f t="shared" si="53"/>
        <v>0</v>
      </c>
    </row>
    <row r="87" spans="1:16" s="133" customFormat="1" ht="21.75" customHeight="1" hidden="1">
      <c r="A87" s="157"/>
      <c r="B87" s="181"/>
      <c r="C87" s="181"/>
      <c r="D87" s="181">
        <v>1</v>
      </c>
      <c r="E87" s="181"/>
      <c r="F87" s="248" t="s">
        <v>180</v>
      </c>
      <c r="G87" s="249">
        <f>G88</f>
        <v>0</v>
      </c>
      <c r="H87" s="249">
        <v>0</v>
      </c>
      <c r="I87" s="249">
        <f t="shared" si="52"/>
        <v>0</v>
      </c>
      <c r="J87" s="249">
        <f t="shared" si="52"/>
        <v>0</v>
      </c>
      <c r="K87" s="250">
        <f t="shared" si="52"/>
        <v>0</v>
      </c>
      <c r="L87" s="249">
        <f t="shared" si="52"/>
        <v>0</v>
      </c>
      <c r="M87" s="249">
        <f t="shared" si="52"/>
        <v>0</v>
      </c>
      <c r="N87" s="252">
        <f t="shared" si="52"/>
        <v>0</v>
      </c>
      <c r="O87" s="249">
        <f t="shared" si="52"/>
        <v>0</v>
      </c>
      <c r="P87" s="253">
        <f t="shared" si="52"/>
        <v>0</v>
      </c>
    </row>
    <row r="88" spans="1:16" s="133" customFormat="1" ht="36.75" customHeight="1" hidden="1">
      <c r="A88" s="157"/>
      <c r="B88" s="181"/>
      <c r="C88" s="181"/>
      <c r="D88" s="181"/>
      <c r="E88" s="181">
        <v>1</v>
      </c>
      <c r="F88" s="254" t="s">
        <v>55</v>
      </c>
      <c r="G88" s="249">
        <v>0</v>
      </c>
      <c r="H88" s="249">
        <v>0</v>
      </c>
      <c r="I88" s="249">
        <f aca="true" t="shared" si="54" ref="I88:N88">I89+I90</f>
        <v>0</v>
      </c>
      <c r="J88" s="249">
        <f t="shared" si="54"/>
        <v>0</v>
      </c>
      <c r="K88" s="250">
        <f>K89+K90</f>
        <v>0</v>
      </c>
      <c r="L88" s="249">
        <f t="shared" si="54"/>
        <v>0</v>
      </c>
      <c r="M88" s="249">
        <f t="shared" si="54"/>
        <v>0</v>
      </c>
      <c r="N88" s="252">
        <f t="shared" si="54"/>
        <v>0</v>
      </c>
      <c r="O88" s="249">
        <f aca="true" t="shared" si="55" ref="O88:O93">G88-I88-K88+M88</f>
        <v>0</v>
      </c>
      <c r="P88" s="253">
        <f aca="true" t="shared" si="56" ref="P88:P93">H88-J88-L88+N88</f>
        <v>0</v>
      </c>
    </row>
    <row r="89" spans="1:16" s="244" customFormat="1" ht="21.75" customHeight="1" hidden="1">
      <c r="A89" s="242"/>
      <c r="B89" s="236"/>
      <c r="C89" s="236"/>
      <c r="D89" s="236"/>
      <c r="E89" s="236"/>
      <c r="F89" s="255" t="s">
        <v>100</v>
      </c>
      <c r="G89" s="256">
        <v>0</v>
      </c>
      <c r="H89" s="256">
        <v>0</v>
      </c>
      <c r="I89" s="256"/>
      <c r="J89" s="256">
        <v>0</v>
      </c>
      <c r="K89" s="257"/>
      <c r="L89" s="256">
        <v>0</v>
      </c>
      <c r="M89" s="256">
        <v>0</v>
      </c>
      <c r="N89" s="256">
        <f>-M89</f>
        <v>0</v>
      </c>
      <c r="O89" s="258">
        <f t="shared" si="55"/>
        <v>0</v>
      </c>
      <c r="P89" s="258">
        <f t="shared" si="56"/>
        <v>0</v>
      </c>
    </row>
    <row r="90" spans="1:16" s="244" customFormat="1" ht="21.75" customHeight="1" hidden="1">
      <c r="A90" s="242"/>
      <c r="B90" s="236"/>
      <c r="C90" s="236"/>
      <c r="D90" s="236"/>
      <c r="E90" s="236"/>
      <c r="F90" s="255" t="s">
        <v>99</v>
      </c>
      <c r="G90" s="256">
        <v>0</v>
      </c>
      <c r="H90" s="256">
        <v>0</v>
      </c>
      <c r="I90" s="256">
        <v>0</v>
      </c>
      <c r="J90" s="256">
        <v>0</v>
      </c>
      <c r="K90" s="257">
        <v>0</v>
      </c>
      <c r="L90" s="256">
        <v>0</v>
      </c>
      <c r="M90" s="256">
        <v>0</v>
      </c>
      <c r="N90" s="256">
        <f>-M90</f>
        <v>0</v>
      </c>
      <c r="O90" s="258">
        <f t="shared" si="55"/>
        <v>0</v>
      </c>
      <c r="P90" s="258">
        <f t="shared" si="56"/>
        <v>0</v>
      </c>
    </row>
    <row r="91" spans="1:16" s="244" customFormat="1" ht="21.75" customHeight="1" hidden="1">
      <c r="A91" s="259"/>
      <c r="B91" s="260"/>
      <c r="C91" s="260"/>
      <c r="D91" s="260">
        <v>2</v>
      </c>
      <c r="E91" s="260"/>
      <c r="F91" s="248" t="s">
        <v>197</v>
      </c>
      <c r="G91" s="249">
        <v>0</v>
      </c>
      <c r="H91" s="249">
        <v>0</v>
      </c>
      <c r="I91" s="249">
        <f aca="true" t="shared" si="57" ref="I91:N91">SUM(I92:I93)</f>
        <v>0</v>
      </c>
      <c r="J91" s="249">
        <f t="shared" si="57"/>
        <v>0</v>
      </c>
      <c r="K91" s="250"/>
      <c r="L91" s="249">
        <f t="shared" si="57"/>
        <v>0</v>
      </c>
      <c r="M91" s="249">
        <f t="shared" si="57"/>
        <v>0</v>
      </c>
      <c r="N91" s="252">
        <f t="shared" si="57"/>
        <v>0</v>
      </c>
      <c r="O91" s="253">
        <f t="shared" si="55"/>
        <v>0</v>
      </c>
      <c r="P91" s="253">
        <f t="shared" si="56"/>
        <v>0</v>
      </c>
    </row>
    <row r="92" spans="1:16" s="244" customFormat="1" ht="21.75" customHeight="1" hidden="1">
      <c r="A92" s="259"/>
      <c r="B92" s="260"/>
      <c r="C92" s="260"/>
      <c r="D92" s="260"/>
      <c r="E92" s="260"/>
      <c r="F92" s="255" t="s">
        <v>100</v>
      </c>
      <c r="G92" s="256">
        <v>0</v>
      </c>
      <c r="H92" s="256">
        <v>0</v>
      </c>
      <c r="I92" s="256"/>
      <c r="J92" s="256"/>
      <c r="K92" s="257"/>
      <c r="L92" s="256"/>
      <c r="M92" s="256"/>
      <c r="N92" s="256">
        <f>-M92</f>
        <v>0</v>
      </c>
      <c r="O92" s="258">
        <f t="shared" si="55"/>
        <v>0</v>
      </c>
      <c r="P92" s="258">
        <f t="shared" si="56"/>
        <v>0</v>
      </c>
    </row>
    <row r="93" spans="1:16" s="244" customFormat="1" ht="21.75" customHeight="1" hidden="1">
      <c r="A93" s="259"/>
      <c r="B93" s="260"/>
      <c r="C93" s="260"/>
      <c r="D93" s="260"/>
      <c r="E93" s="260"/>
      <c r="F93" s="255" t="s">
        <v>99</v>
      </c>
      <c r="G93" s="256">
        <v>0</v>
      </c>
      <c r="H93" s="256">
        <v>0</v>
      </c>
      <c r="I93" s="256"/>
      <c r="J93" s="256"/>
      <c r="K93" s="257"/>
      <c r="L93" s="256"/>
      <c r="M93" s="256"/>
      <c r="N93" s="256">
        <f>-M93</f>
        <v>0</v>
      </c>
      <c r="O93" s="258">
        <f t="shared" si="55"/>
        <v>0</v>
      </c>
      <c r="P93" s="258">
        <f t="shared" si="56"/>
        <v>0</v>
      </c>
    </row>
    <row r="94" spans="1:19" s="127" customFormat="1" ht="21.75" customHeight="1" hidden="1">
      <c r="A94" s="274"/>
      <c r="B94" s="260">
        <v>4</v>
      </c>
      <c r="C94" s="260"/>
      <c r="D94" s="260"/>
      <c r="E94" s="260"/>
      <c r="F94" s="220" t="s">
        <v>122</v>
      </c>
      <c r="G94" s="206">
        <v>0</v>
      </c>
      <c r="H94" s="206">
        <v>0</v>
      </c>
      <c r="I94" s="206">
        <f aca="true" t="shared" si="58" ref="I94:P94">I98+I103+I108</f>
        <v>0</v>
      </c>
      <c r="J94" s="206">
        <f t="shared" si="58"/>
        <v>0</v>
      </c>
      <c r="K94" s="207">
        <f t="shared" si="58"/>
        <v>0</v>
      </c>
      <c r="L94" s="206">
        <f t="shared" si="58"/>
        <v>0</v>
      </c>
      <c r="M94" s="206">
        <f t="shared" si="58"/>
        <v>0</v>
      </c>
      <c r="N94" s="214">
        <f t="shared" si="58"/>
        <v>0</v>
      </c>
      <c r="O94" s="206">
        <f t="shared" si="58"/>
        <v>0</v>
      </c>
      <c r="P94" s="208">
        <f t="shared" si="58"/>
        <v>0</v>
      </c>
      <c r="S94" s="215"/>
    </row>
    <row r="95" spans="1:16" s="241" customFormat="1" ht="21.75" customHeight="1" hidden="1">
      <c r="A95" s="235"/>
      <c r="B95" s="236"/>
      <c r="C95" s="236"/>
      <c r="D95" s="236"/>
      <c r="E95" s="236"/>
      <c r="F95" s="265" t="s">
        <v>101</v>
      </c>
      <c r="G95" s="238">
        <v>0</v>
      </c>
      <c r="H95" s="238">
        <v>0</v>
      </c>
      <c r="I95" s="238">
        <f aca="true" t="shared" si="59" ref="I95:O95">SUM(I96:I97)</f>
        <v>0</v>
      </c>
      <c r="J95" s="238">
        <f t="shared" si="59"/>
        <v>0</v>
      </c>
      <c r="K95" s="239">
        <f t="shared" si="59"/>
        <v>0</v>
      </c>
      <c r="L95" s="238">
        <f t="shared" si="59"/>
        <v>0</v>
      </c>
      <c r="M95" s="238">
        <f t="shared" si="59"/>
        <v>0</v>
      </c>
      <c r="N95" s="238">
        <f t="shared" si="59"/>
        <v>0</v>
      </c>
      <c r="O95" s="238">
        <f t="shared" si="59"/>
        <v>0</v>
      </c>
      <c r="P95" s="238">
        <f>SUM(P96:P97)</f>
        <v>0</v>
      </c>
    </row>
    <row r="96" spans="1:16" s="244" customFormat="1" ht="21.75" customHeight="1" hidden="1">
      <c r="A96" s="242"/>
      <c r="B96" s="236"/>
      <c r="C96" s="236"/>
      <c r="D96" s="236"/>
      <c r="E96" s="236"/>
      <c r="F96" s="255" t="s">
        <v>100</v>
      </c>
      <c r="G96" s="238">
        <v>0</v>
      </c>
      <c r="H96" s="238">
        <v>0</v>
      </c>
      <c r="I96" s="238">
        <f aca="true" t="shared" si="60" ref="I96:O96">I101+I106+I112</f>
        <v>0</v>
      </c>
      <c r="J96" s="238">
        <f t="shared" si="60"/>
        <v>0</v>
      </c>
      <c r="K96" s="239">
        <f t="shared" si="60"/>
        <v>0</v>
      </c>
      <c r="L96" s="238">
        <f t="shared" si="60"/>
        <v>0</v>
      </c>
      <c r="M96" s="238">
        <f t="shared" si="60"/>
        <v>0</v>
      </c>
      <c r="N96" s="238">
        <f t="shared" si="60"/>
        <v>0</v>
      </c>
      <c r="O96" s="238">
        <f t="shared" si="60"/>
        <v>0</v>
      </c>
      <c r="P96" s="238">
        <f>P101+P106+P112</f>
        <v>0</v>
      </c>
    </row>
    <row r="97" spans="1:16" s="244" customFormat="1" ht="21.75" customHeight="1" hidden="1">
      <c r="A97" s="242"/>
      <c r="B97" s="236"/>
      <c r="C97" s="236"/>
      <c r="D97" s="236"/>
      <c r="E97" s="236"/>
      <c r="F97" s="255" t="s">
        <v>99</v>
      </c>
      <c r="G97" s="238">
        <v>0</v>
      </c>
      <c r="H97" s="238">
        <v>0</v>
      </c>
      <c r="I97" s="238">
        <f aca="true" t="shared" si="61" ref="I97:O97">I102+I107+I113</f>
        <v>0</v>
      </c>
      <c r="J97" s="238">
        <f t="shared" si="61"/>
        <v>0</v>
      </c>
      <c r="K97" s="239">
        <f t="shared" si="61"/>
        <v>0</v>
      </c>
      <c r="L97" s="238">
        <f t="shared" si="61"/>
        <v>0</v>
      </c>
      <c r="M97" s="238">
        <f t="shared" si="61"/>
        <v>0</v>
      </c>
      <c r="N97" s="238">
        <f t="shared" si="61"/>
        <v>0</v>
      </c>
      <c r="O97" s="238">
        <f t="shared" si="61"/>
        <v>0</v>
      </c>
      <c r="P97" s="238">
        <f>P102+P107+P113</f>
        <v>0</v>
      </c>
    </row>
    <row r="98" spans="1:16" s="244" customFormat="1" ht="21.75" customHeight="1" hidden="1">
      <c r="A98" s="259"/>
      <c r="B98" s="260"/>
      <c r="C98" s="260">
        <v>1</v>
      </c>
      <c r="D98" s="260"/>
      <c r="E98" s="260"/>
      <c r="F98" s="245" t="s">
        <v>154</v>
      </c>
      <c r="G98" s="206">
        <v>0</v>
      </c>
      <c r="H98" s="206">
        <v>0</v>
      </c>
      <c r="I98" s="206">
        <f aca="true" t="shared" si="62" ref="I98:N99">I99</f>
        <v>0</v>
      </c>
      <c r="J98" s="206">
        <f t="shared" si="62"/>
        <v>0</v>
      </c>
      <c r="K98" s="207">
        <f t="shared" si="62"/>
        <v>0</v>
      </c>
      <c r="L98" s="206">
        <f t="shared" si="62"/>
        <v>0</v>
      </c>
      <c r="M98" s="206">
        <f t="shared" si="62"/>
        <v>0</v>
      </c>
      <c r="N98" s="214">
        <f t="shared" si="62"/>
        <v>0</v>
      </c>
      <c r="O98" s="206">
        <f>O99</f>
        <v>0</v>
      </c>
      <c r="P98" s="208">
        <f>P99</f>
        <v>0</v>
      </c>
    </row>
    <row r="99" spans="1:16" s="244" customFormat="1" ht="21.75" customHeight="1" hidden="1">
      <c r="A99" s="259"/>
      <c r="B99" s="260"/>
      <c r="C99" s="260"/>
      <c r="D99" s="260"/>
      <c r="E99" s="260"/>
      <c r="F99" s="247" t="s">
        <v>148</v>
      </c>
      <c r="G99" s="206">
        <v>0</v>
      </c>
      <c r="H99" s="206">
        <v>0</v>
      </c>
      <c r="I99" s="206">
        <f t="shared" si="62"/>
        <v>0</v>
      </c>
      <c r="J99" s="206">
        <f t="shared" si="62"/>
        <v>0</v>
      </c>
      <c r="K99" s="207">
        <f t="shared" si="62"/>
        <v>0</v>
      </c>
      <c r="L99" s="206">
        <f t="shared" si="62"/>
        <v>0</v>
      </c>
      <c r="M99" s="206">
        <f t="shared" si="62"/>
        <v>0</v>
      </c>
      <c r="N99" s="214">
        <f t="shared" si="62"/>
        <v>0</v>
      </c>
      <c r="O99" s="206">
        <f>O100</f>
        <v>0</v>
      </c>
      <c r="P99" s="208">
        <f>P100</f>
        <v>0</v>
      </c>
    </row>
    <row r="100" spans="1:16" s="244" customFormat="1" ht="36.75" customHeight="1" hidden="1">
      <c r="A100" s="259"/>
      <c r="B100" s="260"/>
      <c r="C100" s="260"/>
      <c r="D100" s="260">
        <v>1</v>
      </c>
      <c r="E100" s="260"/>
      <c r="F100" s="248" t="s">
        <v>195</v>
      </c>
      <c r="G100" s="249">
        <v>0</v>
      </c>
      <c r="H100" s="249">
        <v>0</v>
      </c>
      <c r="I100" s="249">
        <f aca="true" t="shared" si="63" ref="I100:N100">SUM(I101:I102)</f>
        <v>0</v>
      </c>
      <c r="J100" s="249">
        <f t="shared" si="63"/>
        <v>0</v>
      </c>
      <c r="K100" s="250">
        <f t="shared" si="63"/>
        <v>0</v>
      </c>
      <c r="L100" s="249">
        <f t="shared" si="63"/>
        <v>0</v>
      </c>
      <c r="M100" s="249">
        <f t="shared" si="63"/>
        <v>0</v>
      </c>
      <c r="N100" s="252">
        <f t="shared" si="63"/>
        <v>0</v>
      </c>
      <c r="O100" s="249">
        <f aca="true" t="shared" si="64" ref="O100:P102">G100-I100-K100+M100</f>
        <v>0</v>
      </c>
      <c r="P100" s="253">
        <f t="shared" si="64"/>
        <v>0</v>
      </c>
    </row>
    <row r="101" spans="1:16" s="244" customFormat="1" ht="21.75" customHeight="1" hidden="1">
      <c r="A101" s="259"/>
      <c r="B101" s="260"/>
      <c r="C101" s="260"/>
      <c r="D101" s="260"/>
      <c r="E101" s="260"/>
      <c r="F101" s="255" t="s">
        <v>100</v>
      </c>
      <c r="G101" s="256">
        <v>0</v>
      </c>
      <c r="H101" s="256">
        <v>0</v>
      </c>
      <c r="I101" s="256"/>
      <c r="J101" s="256"/>
      <c r="K101" s="257"/>
      <c r="L101" s="256"/>
      <c r="M101" s="256"/>
      <c r="N101" s="256">
        <f>-M101</f>
        <v>0</v>
      </c>
      <c r="O101" s="256">
        <f t="shared" si="64"/>
        <v>0</v>
      </c>
      <c r="P101" s="258">
        <f t="shared" si="64"/>
        <v>0</v>
      </c>
    </row>
    <row r="102" spans="1:16" s="244" customFormat="1" ht="21.75" customHeight="1" hidden="1">
      <c r="A102" s="259"/>
      <c r="B102" s="260"/>
      <c r="C102" s="260"/>
      <c r="D102" s="260"/>
      <c r="E102" s="260"/>
      <c r="F102" s="255" t="s">
        <v>99</v>
      </c>
      <c r="G102" s="256">
        <v>0</v>
      </c>
      <c r="H102" s="256">
        <v>0</v>
      </c>
      <c r="I102" s="256"/>
      <c r="J102" s="256"/>
      <c r="K102" s="257">
        <v>0</v>
      </c>
      <c r="L102" s="256"/>
      <c r="M102" s="256">
        <v>0</v>
      </c>
      <c r="N102" s="256">
        <f>-M102</f>
        <v>0</v>
      </c>
      <c r="O102" s="256">
        <f t="shared" si="64"/>
        <v>0</v>
      </c>
      <c r="P102" s="258">
        <f t="shared" si="64"/>
        <v>0</v>
      </c>
    </row>
    <row r="103" spans="1:16" s="127" customFormat="1" ht="18.75" customHeight="1" hidden="1">
      <c r="A103" s="178"/>
      <c r="B103" s="181"/>
      <c r="C103" s="181">
        <v>2</v>
      </c>
      <c r="D103" s="181"/>
      <c r="E103" s="181"/>
      <c r="F103" s="245" t="s">
        <v>123</v>
      </c>
      <c r="G103" s="206">
        <v>0</v>
      </c>
      <c r="H103" s="206">
        <v>0</v>
      </c>
      <c r="I103" s="206">
        <f aca="true" t="shared" si="65" ref="I103:P104">I104</f>
        <v>0</v>
      </c>
      <c r="J103" s="206">
        <f t="shared" si="65"/>
        <v>0</v>
      </c>
      <c r="K103" s="207">
        <f t="shared" si="65"/>
        <v>0</v>
      </c>
      <c r="L103" s="206">
        <f t="shared" si="65"/>
        <v>0</v>
      </c>
      <c r="M103" s="246">
        <f t="shared" si="65"/>
        <v>0</v>
      </c>
      <c r="N103" s="214">
        <f t="shared" si="65"/>
        <v>0</v>
      </c>
      <c r="O103" s="206">
        <f t="shared" si="65"/>
        <v>0</v>
      </c>
      <c r="P103" s="208">
        <f t="shared" si="65"/>
        <v>0</v>
      </c>
    </row>
    <row r="104" spans="1:16" s="127" customFormat="1" ht="19.5" customHeight="1" hidden="1">
      <c r="A104" s="178"/>
      <c r="B104" s="181"/>
      <c r="C104" s="181"/>
      <c r="D104" s="181"/>
      <c r="E104" s="181"/>
      <c r="F104" s="247" t="s">
        <v>46</v>
      </c>
      <c r="G104" s="206">
        <v>0</v>
      </c>
      <c r="H104" s="206">
        <v>0</v>
      </c>
      <c r="I104" s="206">
        <f t="shared" si="65"/>
        <v>0</v>
      </c>
      <c r="J104" s="206">
        <f t="shared" si="65"/>
        <v>0</v>
      </c>
      <c r="K104" s="207">
        <f t="shared" si="65"/>
        <v>0</v>
      </c>
      <c r="L104" s="206">
        <f t="shared" si="65"/>
        <v>0</v>
      </c>
      <c r="M104" s="246">
        <f t="shared" si="65"/>
        <v>0</v>
      </c>
      <c r="N104" s="214">
        <f t="shared" si="65"/>
        <v>0</v>
      </c>
      <c r="O104" s="206">
        <f t="shared" si="65"/>
        <v>0</v>
      </c>
      <c r="P104" s="208">
        <f t="shared" si="65"/>
        <v>0</v>
      </c>
    </row>
    <row r="105" spans="1:16" s="275" customFormat="1" ht="36.75" customHeight="1" hidden="1">
      <c r="A105" s="178"/>
      <c r="B105" s="181"/>
      <c r="C105" s="181"/>
      <c r="D105" s="181">
        <v>1</v>
      </c>
      <c r="E105" s="181"/>
      <c r="F105" s="248" t="s">
        <v>181</v>
      </c>
      <c r="G105" s="249">
        <v>0</v>
      </c>
      <c r="H105" s="249">
        <v>0</v>
      </c>
      <c r="I105" s="249">
        <f aca="true" t="shared" si="66" ref="I105:N105">I106+I107</f>
        <v>0</v>
      </c>
      <c r="J105" s="249">
        <f t="shared" si="66"/>
        <v>0</v>
      </c>
      <c r="K105" s="250">
        <f t="shared" si="66"/>
        <v>0</v>
      </c>
      <c r="L105" s="249">
        <f t="shared" si="66"/>
        <v>0</v>
      </c>
      <c r="M105" s="251">
        <f t="shared" si="66"/>
        <v>0</v>
      </c>
      <c r="N105" s="252">
        <f t="shared" si="66"/>
        <v>0</v>
      </c>
      <c r="O105" s="249">
        <f aca="true" t="shared" si="67" ref="O105:P107">G105-I105-K105+M105</f>
        <v>0</v>
      </c>
      <c r="P105" s="253">
        <f t="shared" si="67"/>
        <v>0</v>
      </c>
    </row>
    <row r="106" spans="1:16" s="273" customFormat="1" ht="21.75" customHeight="1" hidden="1">
      <c r="A106" s="242"/>
      <c r="B106" s="236"/>
      <c r="C106" s="236"/>
      <c r="D106" s="236"/>
      <c r="E106" s="236"/>
      <c r="F106" s="255" t="s">
        <v>100</v>
      </c>
      <c r="G106" s="256">
        <v>0</v>
      </c>
      <c r="H106" s="256">
        <v>0</v>
      </c>
      <c r="I106" s="256"/>
      <c r="J106" s="256"/>
      <c r="K106" s="257"/>
      <c r="L106" s="256"/>
      <c r="M106" s="256">
        <v>0</v>
      </c>
      <c r="N106" s="256">
        <f>-M106</f>
        <v>0</v>
      </c>
      <c r="O106" s="258">
        <f t="shared" si="67"/>
        <v>0</v>
      </c>
      <c r="P106" s="258">
        <f t="shared" si="67"/>
        <v>0</v>
      </c>
    </row>
    <row r="107" spans="1:16" s="273" customFormat="1" ht="21.75" customHeight="1" hidden="1">
      <c r="A107" s="242"/>
      <c r="B107" s="236"/>
      <c r="C107" s="236"/>
      <c r="D107" s="236"/>
      <c r="E107" s="236"/>
      <c r="F107" s="255" t="s">
        <v>99</v>
      </c>
      <c r="G107" s="256">
        <v>0</v>
      </c>
      <c r="H107" s="256">
        <v>0</v>
      </c>
      <c r="I107" s="256"/>
      <c r="J107" s="256"/>
      <c r="K107" s="257"/>
      <c r="L107" s="256"/>
      <c r="M107" s="256">
        <v>0</v>
      </c>
      <c r="N107" s="256">
        <f>-M107</f>
        <v>0</v>
      </c>
      <c r="O107" s="258">
        <f t="shared" si="67"/>
        <v>0</v>
      </c>
      <c r="P107" s="258">
        <f t="shared" si="67"/>
        <v>0</v>
      </c>
    </row>
    <row r="108" spans="1:16" s="215" customFormat="1" ht="21.75" customHeight="1" hidden="1">
      <c r="A108" s="178"/>
      <c r="B108" s="181"/>
      <c r="C108" s="181">
        <v>3</v>
      </c>
      <c r="D108" s="181"/>
      <c r="E108" s="181"/>
      <c r="F108" s="245" t="s">
        <v>124</v>
      </c>
      <c r="G108" s="206">
        <v>0</v>
      </c>
      <c r="H108" s="206">
        <v>0</v>
      </c>
      <c r="I108" s="206">
        <f aca="true" t="shared" si="68" ref="I108:P110">I109</f>
        <v>0</v>
      </c>
      <c r="J108" s="206">
        <f t="shared" si="68"/>
        <v>0</v>
      </c>
      <c r="K108" s="207">
        <f t="shared" si="68"/>
        <v>0</v>
      </c>
      <c r="L108" s="206">
        <f t="shared" si="68"/>
        <v>0</v>
      </c>
      <c r="M108" s="246">
        <f t="shared" si="68"/>
        <v>0</v>
      </c>
      <c r="N108" s="214">
        <f t="shared" si="68"/>
        <v>0</v>
      </c>
      <c r="O108" s="206">
        <f t="shared" si="68"/>
        <v>0</v>
      </c>
      <c r="P108" s="208">
        <f t="shared" si="68"/>
        <v>0</v>
      </c>
    </row>
    <row r="109" spans="1:16" s="127" customFormat="1" ht="21.75" customHeight="1" hidden="1">
      <c r="A109" s="178"/>
      <c r="B109" s="181"/>
      <c r="C109" s="181"/>
      <c r="D109" s="181"/>
      <c r="E109" s="181"/>
      <c r="F109" s="247" t="s">
        <v>125</v>
      </c>
      <c r="G109" s="206">
        <v>0</v>
      </c>
      <c r="H109" s="206">
        <v>0</v>
      </c>
      <c r="I109" s="206">
        <f t="shared" si="68"/>
        <v>0</v>
      </c>
      <c r="J109" s="206">
        <f t="shared" si="68"/>
        <v>0</v>
      </c>
      <c r="K109" s="207">
        <f t="shared" si="68"/>
        <v>0</v>
      </c>
      <c r="L109" s="206">
        <f t="shared" si="68"/>
        <v>0</v>
      </c>
      <c r="M109" s="246">
        <f t="shared" si="68"/>
        <v>0</v>
      </c>
      <c r="N109" s="214">
        <f t="shared" si="68"/>
        <v>0</v>
      </c>
      <c r="O109" s="206">
        <f t="shared" si="68"/>
        <v>0</v>
      </c>
      <c r="P109" s="208">
        <f t="shared" si="68"/>
        <v>0</v>
      </c>
    </row>
    <row r="110" spans="1:16" s="133" customFormat="1" ht="21.75" customHeight="1" hidden="1">
      <c r="A110" s="178"/>
      <c r="B110" s="181"/>
      <c r="C110" s="181"/>
      <c r="D110" s="181">
        <v>1</v>
      </c>
      <c r="E110" s="181"/>
      <c r="F110" s="248" t="s">
        <v>182</v>
      </c>
      <c r="G110" s="249">
        <v>0</v>
      </c>
      <c r="H110" s="249">
        <v>0</v>
      </c>
      <c r="I110" s="249">
        <f t="shared" si="68"/>
        <v>0</v>
      </c>
      <c r="J110" s="249">
        <f t="shared" si="68"/>
        <v>0</v>
      </c>
      <c r="K110" s="250">
        <f t="shared" si="68"/>
        <v>0</v>
      </c>
      <c r="L110" s="249">
        <f t="shared" si="68"/>
        <v>0</v>
      </c>
      <c r="M110" s="251">
        <f t="shared" si="68"/>
        <v>0</v>
      </c>
      <c r="N110" s="252">
        <f t="shared" si="68"/>
        <v>0</v>
      </c>
      <c r="O110" s="249">
        <f t="shared" si="68"/>
        <v>0</v>
      </c>
      <c r="P110" s="253">
        <f t="shared" si="68"/>
        <v>0</v>
      </c>
    </row>
    <row r="111" spans="1:16" s="133" customFormat="1" ht="21.75" customHeight="1" hidden="1">
      <c r="A111" s="178"/>
      <c r="B111" s="181"/>
      <c r="C111" s="181"/>
      <c r="D111" s="181"/>
      <c r="E111" s="181">
        <v>1</v>
      </c>
      <c r="F111" s="261" t="s">
        <v>59</v>
      </c>
      <c r="G111" s="249">
        <v>0</v>
      </c>
      <c r="H111" s="249">
        <v>0</v>
      </c>
      <c r="I111" s="249">
        <f aca="true" t="shared" si="69" ref="I111:N111">I112+I113</f>
        <v>0</v>
      </c>
      <c r="J111" s="249"/>
      <c r="K111" s="250">
        <f t="shared" si="69"/>
        <v>0</v>
      </c>
      <c r="L111" s="249"/>
      <c r="M111" s="251">
        <f t="shared" si="69"/>
        <v>0</v>
      </c>
      <c r="N111" s="252">
        <f t="shared" si="69"/>
        <v>0</v>
      </c>
      <c r="O111" s="249">
        <f aca="true" t="shared" si="70" ref="O111:P113">G111-I111-K111+M111</f>
        <v>0</v>
      </c>
      <c r="P111" s="253">
        <f>H111-J111-L111-N111</f>
        <v>0</v>
      </c>
    </row>
    <row r="112" spans="1:16" s="244" customFormat="1" ht="21.75" customHeight="1" hidden="1">
      <c r="A112" s="242"/>
      <c r="B112" s="236"/>
      <c r="C112" s="236"/>
      <c r="D112" s="236"/>
      <c r="E112" s="236"/>
      <c r="F112" s="255" t="s">
        <v>100</v>
      </c>
      <c r="G112" s="256">
        <v>0</v>
      </c>
      <c r="H112" s="256">
        <v>0</v>
      </c>
      <c r="I112" s="256"/>
      <c r="J112" s="256"/>
      <c r="K112" s="257"/>
      <c r="L112" s="256"/>
      <c r="M112" s="256"/>
      <c r="N112" s="256">
        <f>-M112</f>
        <v>0</v>
      </c>
      <c r="O112" s="258">
        <f t="shared" si="70"/>
        <v>0</v>
      </c>
      <c r="P112" s="258">
        <f t="shared" si="70"/>
        <v>0</v>
      </c>
    </row>
    <row r="113" spans="1:16" s="244" customFormat="1" ht="21.75" customHeight="1" hidden="1">
      <c r="A113" s="242"/>
      <c r="B113" s="236"/>
      <c r="C113" s="236"/>
      <c r="D113" s="236"/>
      <c r="E113" s="236"/>
      <c r="F113" s="255" t="s">
        <v>99</v>
      </c>
      <c r="G113" s="256">
        <v>0</v>
      </c>
      <c r="H113" s="256">
        <v>0</v>
      </c>
      <c r="I113" s="256"/>
      <c r="J113" s="256">
        <v>0</v>
      </c>
      <c r="K113" s="257">
        <v>0</v>
      </c>
      <c r="L113" s="256">
        <v>0</v>
      </c>
      <c r="M113" s="256"/>
      <c r="N113" s="256">
        <f>-M113</f>
        <v>0</v>
      </c>
      <c r="O113" s="258">
        <f t="shared" si="70"/>
        <v>0</v>
      </c>
      <c r="P113" s="258">
        <f t="shared" si="70"/>
        <v>0</v>
      </c>
    </row>
    <row r="114" spans="1:16" s="127" customFormat="1" ht="21" customHeight="1">
      <c r="A114" s="178"/>
      <c r="B114" s="181">
        <v>5</v>
      </c>
      <c r="C114" s="181"/>
      <c r="D114" s="181"/>
      <c r="E114" s="181"/>
      <c r="F114" s="220" t="s">
        <v>60</v>
      </c>
      <c r="G114" s="206">
        <f>G118</f>
        <v>0</v>
      </c>
      <c r="H114" s="206">
        <f>H118</f>
        <v>18273097</v>
      </c>
      <c r="I114" s="206">
        <f aca="true" t="shared" si="71" ref="I114:N114">I118</f>
        <v>0</v>
      </c>
      <c r="J114" s="206">
        <f t="shared" si="71"/>
        <v>0</v>
      </c>
      <c r="K114" s="207">
        <f t="shared" si="71"/>
        <v>0</v>
      </c>
      <c r="L114" s="206">
        <f t="shared" si="71"/>
        <v>5784351</v>
      </c>
      <c r="M114" s="206">
        <f t="shared" si="71"/>
        <v>0</v>
      </c>
      <c r="N114" s="206">
        <f t="shared" si="71"/>
        <v>0</v>
      </c>
      <c r="O114" s="206">
        <f>O118</f>
        <v>0</v>
      </c>
      <c r="P114" s="208">
        <f>P118</f>
        <v>12488746</v>
      </c>
    </row>
    <row r="115" spans="1:16" s="241" customFormat="1" ht="21.75" customHeight="1" hidden="1">
      <c r="A115" s="235"/>
      <c r="B115" s="236"/>
      <c r="C115" s="236"/>
      <c r="D115" s="236"/>
      <c r="E115" s="236"/>
      <c r="F115" s="265" t="s">
        <v>101</v>
      </c>
      <c r="G115" s="238">
        <f>G116+G117</f>
        <v>0</v>
      </c>
      <c r="H115" s="238">
        <f aca="true" t="shared" si="72" ref="H115:N115">H116+H117</f>
        <v>18273097</v>
      </c>
      <c r="I115" s="238">
        <f t="shared" si="72"/>
        <v>0</v>
      </c>
      <c r="J115" s="238">
        <f t="shared" si="72"/>
        <v>0</v>
      </c>
      <c r="K115" s="239">
        <f t="shared" si="72"/>
        <v>0</v>
      </c>
      <c r="L115" s="238">
        <f t="shared" si="72"/>
        <v>5784351</v>
      </c>
      <c r="M115" s="238">
        <f t="shared" si="72"/>
        <v>0</v>
      </c>
      <c r="N115" s="238">
        <f t="shared" si="72"/>
        <v>0</v>
      </c>
      <c r="O115" s="238">
        <f>SUM(O116:O117)</f>
        <v>0</v>
      </c>
      <c r="P115" s="240">
        <f>SUM(P116:P117)</f>
        <v>12488746</v>
      </c>
    </row>
    <row r="116" spans="1:16" s="244" customFormat="1" ht="21.75" customHeight="1" hidden="1">
      <c r="A116" s="242"/>
      <c r="B116" s="236"/>
      <c r="C116" s="236"/>
      <c r="D116" s="236"/>
      <c r="E116" s="236"/>
      <c r="F116" s="255" t="s">
        <v>100</v>
      </c>
      <c r="G116" s="256">
        <f>G122+G126+G129+G132+G135</f>
        <v>0</v>
      </c>
      <c r="H116" s="256">
        <f>H122+H126+H129+H132+H135</f>
        <v>0</v>
      </c>
      <c r="I116" s="256">
        <f aca="true" t="shared" si="73" ref="I116:P116">I122+I126+I129+I132+I135</f>
        <v>0</v>
      </c>
      <c r="J116" s="256">
        <f t="shared" si="73"/>
        <v>0</v>
      </c>
      <c r="K116" s="257">
        <f t="shared" si="73"/>
        <v>0</v>
      </c>
      <c r="L116" s="256">
        <f t="shared" si="73"/>
        <v>0</v>
      </c>
      <c r="M116" s="256">
        <f t="shared" si="73"/>
        <v>0</v>
      </c>
      <c r="N116" s="256">
        <f t="shared" si="73"/>
        <v>0</v>
      </c>
      <c r="O116" s="256">
        <f t="shared" si="73"/>
        <v>0</v>
      </c>
      <c r="P116" s="258">
        <f t="shared" si="73"/>
        <v>0</v>
      </c>
    </row>
    <row r="117" spans="1:16" s="244" customFormat="1" ht="21.75" customHeight="1" hidden="1">
      <c r="A117" s="242"/>
      <c r="B117" s="236"/>
      <c r="C117" s="236"/>
      <c r="D117" s="236"/>
      <c r="E117" s="236"/>
      <c r="F117" s="255" t="s">
        <v>99</v>
      </c>
      <c r="G117" s="256">
        <f>G123+G127+G130+G133+G136</f>
        <v>0</v>
      </c>
      <c r="H117" s="256">
        <f>H123+H127+H130+H133+H136</f>
        <v>18273097</v>
      </c>
      <c r="I117" s="256">
        <f aca="true" t="shared" si="74" ref="I117:P117">I123+I127+I130+I133+I136</f>
        <v>0</v>
      </c>
      <c r="J117" s="256">
        <f t="shared" si="74"/>
        <v>0</v>
      </c>
      <c r="K117" s="257">
        <f t="shared" si="74"/>
        <v>0</v>
      </c>
      <c r="L117" s="256">
        <f t="shared" si="74"/>
        <v>5784351</v>
      </c>
      <c r="M117" s="256">
        <f t="shared" si="74"/>
        <v>0</v>
      </c>
      <c r="N117" s="256">
        <f t="shared" si="74"/>
        <v>0</v>
      </c>
      <c r="O117" s="256">
        <f t="shared" si="74"/>
        <v>0</v>
      </c>
      <c r="P117" s="258">
        <f t="shared" si="74"/>
        <v>12488746</v>
      </c>
    </row>
    <row r="118" spans="1:16" s="127" customFormat="1" ht="21" customHeight="1">
      <c r="A118" s="178"/>
      <c r="B118" s="181"/>
      <c r="C118" s="181">
        <v>1</v>
      </c>
      <c r="D118" s="181"/>
      <c r="E118" s="181"/>
      <c r="F118" s="245" t="s">
        <v>126</v>
      </c>
      <c r="G118" s="206">
        <f>G119</f>
        <v>0</v>
      </c>
      <c r="H118" s="206">
        <f>H119</f>
        <v>18273097</v>
      </c>
      <c r="I118" s="206">
        <f aca="true" t="shared" si="75" ref="I118:P118">I119</f>
        <v>0</v>
      </c>
      <c r="J118" s="206">
        <f t="shared" si="75"/>
        <v>0</v>
      </c>
      <c r="K118" s="207">
        <f t="shared" si="75"/>
        <v>0</v>
      </c>
      <c r="L118" s="206">
        <f t="shared" si="75"/>
        <v>5784351</v>
      </c>
      <c r="M118" s="206">
        <f t="shared" si="75"/>
        <v>0</v>
      </c>
      <c r="N118" s="214">
        <f t="shared" si="75"/>
        <v>0</v>
      </c>
      <c r="O118" s="206">
        <f t="shared" si="75"/>
        <v>0</v>
      </c>
      <c r="P118" s="208">
        <f t="shared" si="75"/>
        <v>12488746</v>
      </c>
    </row>
    <row r="119" spans="1:16" s="127" customFormat="1" ht="21" customHeight="1">
      <c r="A119" s="178"/>
      <c r="B119" s="181"/>
      <c r="C119" s="181"/>
      <c r="D119" s="181"/>
      <c r="E119" s="181"/>
      <c r="F119" s="247" t="s">
        <v>46</v>
      </c>
      <c r="G119" s="206">
        <f>G124</f>
        <v>0</v>
      </c>
      <c r="H119" s="206">
        <f>H124</f>
        <v>18273097</v>
      </c>
      <c r="I119" s="206">
        <f aca="true" t="shared" si="76" ref="I119:P119">I120+I124+I134</f>
        <v>0</v>
      </c>
      <c r="J119" s="206">
        <f t="shared" si="76"/>
        <v>0</v>
      </c>
      <c r="K119" s="207">
        <f t="shared" si="76"/>
        <v>0</v>
      </c>
      <c r="L119" s="206">
        <f t="shared" si="76"/>
        <v>5784351</v>
      </c>
      <c r="M119" s="206">
        <f t="shared" si="76"/>
        <v>0</v>
      </c>
      <c r="N119" s="214">
        <f t="shared" si="76"/>
        <v>0</v>
      </c>
      <c r="O119" s="206">
        <f t="shared" si="76"/>
        <v>0</v>
      </c>
      <c r="P119" s="208">
        <f t="shared" si="76"/>
        <v>12488746</v>
      </c>
    </row>
    <row r="120" spans="1:16" s="133" customFormat="1" ht="37.5" customHeight="1" hidden="1">
      <c r="A120" s="178"/>
      <c r="B120" s="181"/>
      <c r="C120" s="181"/>
      <c r="D120" s="181">
        <v>1</v>
      </c>
      <c r="E120" s="181"/>
      <c r="F120" s="248" t="s">
        <v>127</v>
      </c>
      <c r="G120" s="249">
        <v>0</v>
      </c>
      <c r="H120" s="249">
        <v>0</v>
      </c>
      <c r="I120" s="249">
        <f aca="true" t="shared" si="77" ref="I120:P120">I121</f>
        <v>0</v>
      </c>
      <c r="J120" s="249">
        <f t="shared" si="77"/>
        <v>0</v>
      </c>
      <c r="K120" s="250">
        <f t="shared" si="77"/>
        <v>0</v>
      </c>
      <c r="L120" s="249">
        <f t="shared" si="77"/>
        <v>0</v>
      </c>
      <c r="M120" s="251">
        <f t="shared" si="77"/>
        <v>0</v>
      </c>
      <c r="N120" s="252">
        <f t="shared" si="77"/>
        <v>0</v>
      </c>
      <c r="O120" s="249">
        <f t="shared" si="77"/>
        <v>0</v>
      </c>
      <c r="P120" s="253">
        <f t="shared" si="77"/>
        <v>0</v>
      </c>
    </row>
    <row r="121" spans="1:16" s="133" customFormat="1" ht="21" customHeight="1" hidden="1">
      <c r="A121" s="178"/>
      <c r="B121" s="181"/>
      <c r="C121" s="181"/>
      <c r="D121" s="181"/>
      <c r="E121" s="181">
        <v>1</v>
      </c>
      <c r="F121" s="248" t="s">
        <v>128</v>
      </c>
      <c r="G121" s="249">
        <v>0</v>
      </c>
      <c r="H121" s="249">
        <v>0</v>
      </c>
      <c r="I121" s="249">
        <f aca="true" t="shared" si="78" ref="I121:N121">I122+I123</f>
        <v>0</v>
      </c>
      <c r="J121" s="249">
        <f t="shared" si="78"/>
        <v>0</v>
      </c>
      <c r="K121" s="250">
        <f t="shared" si="78"/>
        <v>0</v>
      </c>
      <c r="L121" s="249">
        <f t="shared" si="78"/>
        <v>0</v>
      </c>
      <c r="M121" s="251">
        <f t="shared" si="78"/>
        <v>0</v>
      </c>
      <c r="N121" s="252">
        <f t="shared" si="78"/>
        <v>0</v>
      </c>
      <c r="O121" s="249">
        <f aca="true" t="shared" si="79" ref="O121:P123">G121-I121-K121+M121</f>
        <v>0</v>
      </c>
      <c r="P121" s="253">
        <f t="shared" si="79"/>
        <v>0</v>
      </c>
    </row>
    <row r="122" spans="1:16" s="244" customFormat="1" ht="21.75" customHeight="1" hidden="1">
      <c r="A122" s="242"/>
      <c r="B122" s="236"/>
      <c r="C122" s="236"/>
      <c r="D122" s="236"/>
      <c r="E122" s="236"/>
      <c r="F122" s="255" t="s">
        <v>100</v>
      </c>
      <c r="G122" s="256">
        <v>0</v>
      </c>
      <c r="H122" s="256">
        <v>0</v>
      </c>
      <c r="I122" s="256"/>
      <c r="J122" s="256"/>
      <c r="K122" s="257"/>
      <c r="L122" s="256"/>
      <c r="M122" s="256"/>
      <c r="N122" s="256">
        <f>-M122</f>
        <v>0</v>
      </c>
      <c r="O122" s="258">
        <f t="shared" si="79"/>
        <v>0</v>
      </c>
      <c r="P122" s="258">
        <f t="shared" si="79"/>
        <v>0</v>
      </c>
    </row>
    <row r="123" spans="1:16" s="244" customFormat="1" ht="21.75" customHeight="1" hidden="1">
      <c r="A123" s="242"/>
      <c r="B123" s="236"/>
      <c r="C123" s="236"/>
      <c r="D123" s="236"/>
      <c r="E123" s="236"/>
      <c r="F123" s="255" t="s">
        <v>99</v>
      </c>
      <c r="G123" s="256">
        <v>0</v>
      </c>
      <c r="H123" s="256">
        <v>0</v>
      </c>
      <c r="I123" s="256"/>
      <c r="J123" s="256"/>
      <c r="K123" s="257"/>
      <c r="L123" s="256"/>
      <c r="M123" s="256">
        <v>0</v>
      </c>
      <c r="N123" s="256">
        <f>-M123</f>
        <v>0</v>
      </c>
      <c r="O123" s="258">
        <f t="shared" si="79"/>
        <v>0</v>
      </c>
      <c r="P123" s="258">
        <f t="shared" si="79"/>
        <v>0</v>
      </c>
    </row>
    <row r="124" spans="1:16" s="133" customFormat="1" ht="20.25" customHeight="1">
      <c r="A124" s="178"/>
      <c r="B124" s="181"/>
      <c r="C124" s="181"/>
      <c r="D124" s="181">
        <v>2</v>
      </c>
      <c r="E124" s="181"/>
      <c r="F124" s="292" t="s">
        <v>183</v>
      </c>
      <c r="G124" s="249">
        <f aca="true" t="shared" si="80" ref="G124:N124">G125+G128+G131</f>
        <v>0</v>
      </c>
      <c r="H124" s="249">
        <f t="shared" si="80"/>
        <v>18273097</v>
      </c>
      <c r="I124" s="249">
        <f t="shared" si="80"/>
        <v>0</v>
      </c>
      <c r="J124" s="249">
        <f t="shared" si="80"/>
        <v>0</v>
      </c>
      <c r="K124" s="250">
        <f t="shared" si="80"/>
        <v>0</v>
      </c>
      <c r="L124" s="250">
        <f t="shared" si="80"/>
        <v>5784351</v>
      </c>
      <c r="M124" s="249">
        <f t="shared" si="80"/>
        <v>0</v>
      </c>
      <c r="N124" s="252">
        <f t="shared" si="80"/>
        <v>0</v>
      </c>
      <c r="O124" s="249">
        <f>O125+O128+O131</f>
        <v>0</v>
      </c>
      <c r="P124" s="253">
        <f>P125+P128+P131</f>
        <v>12488746</v>
      </c>
    </row>
    <row r="125" spans="1:16" s="133" customFormat="1" ht="36.75" customHeight="1" hidden="1" thickBot="1">
      <c r="A125" s="276"/>
      <c r="B125" s="185"/>
      <c r="C125" s="185"/>
      <c r="D125" s="185"/>
      <c r="E125" s="185">
        <v>1</v>
      </c>
      <c r="F125" s="277" t="s">
        <v>68</v>
      </c>
      <c r="G125" s="278">
        <v>0</v>
      </c>
      <c r="H125" s="278">
        <v>0</v>
      </c>
      <c r="I125" s="278">
        <f aca="true" t="shared" si="81" ref="I125:N125">I126+I127</f>
        <v>0</v>
      </c>
      <c r="J125" s="278">
        <f t="shared" si="81"/>
        <v>0</v>
      </c>
      <c r="K125" s="279">
        <f t="shared" si="81"/>
        <v>0</v>
      </c>
      <c r="L125" s="278">
        <f t="shared" si="81"/>
        <v>0</v>
      </c>
      <c r="M125" s="278">
        <f t="shared" si="81"/>
        <v>0</v>
      </c>
      <c r="N125" s="280">
        <f t="shared" si="81"/>
        <v>0</v>
      </c>
      <c r="O125" s="278">
        <f>G125-I125-K125+M125</f>
        <v>0</v>
      </c>
      <c r="P125" s="281">
        <f aca="true" t="shared" si="82" ref="O125:P133">H125-J125-L125+N125</f>
        <v>0</v>
      </c>
    </row>
    <row r="126" spans="1:16" s="244" customFormat="1" ht="21.75" customHeight="1" hidden="1">
      <c r="A126" s="242"/>
      <c r="B126" s="236"/>
      <c r="C126" s="236"/>
      <c r="D126" s="236"/>
      <c r="E126" s="236"/>
      <c r="F126" s="255" t="s">
        <v>100</v>
      </c>
      <c r="G126" s="256">
        <v>0</v>
      </c>
      <c r="H126" s="256">
        <v>0</v>
      </c>
      <c r="I126" s="256"/>
      <c r="J126" s="256"/>
      <c r="K126" s="257"/>
      <c r="L126" s="256"/>
      <c r="M126" s="256"/>
      <c r="N126" s="256">
        <f>-M126</f>
        <v>0</v>
      </c>
      <c r="O126" s="258">
        <f t="shared" si="82"/>
        <v>0</v>
      </c>
      <c r="P126" s="258">
        <f t="shared" si="82"/>
        <v>0</v>
      </c>
    </row>
    <row r="127" spans="1:16" s="244" customFormat="1" ht="21.75" customHeight="1" hidden="1">
      <c r="A127" s="242"/>
      <c r="B127" s="236"/>
      <c r="C127" s="236"/>
      <c r="D127" s="236"/>
      <c r="E127" s="236"/>
      <c r="F127" s="255" t="s">
        <v>99</v>
      </c>
      <c r="G127" s="256">
        <v>0</v>
      </c>
      <c r="H127" s="256">
        <v>0</v>
      </c>
      <c r="I127" s="256"/>
      <c r="J127" s="256"/>
      <c r="K127" s="257"/>
      <c r="L127" s="256"/>
      <c r="M127" s="256">
        <v>0</v>
      </c>
      <c r="N127" s="256">
        <f>-M127</f>
        <v>0</v>
      </c>
      <c r="O127" s="258">
        <f t="shared" si="82"/>
        <v>0</v>
      </c>
      <c r="P127" s="258">
        <f t="shared" si="82"/>
        <v>0</v>
      </c>
    </row>
    <row r="128" spans="1:16" s="133" customFormat="1" ht="22.5" customHeight="1">
      <c r="A128" s="178"/>
      <c r="B128" s="181"/>
      <c r="C128" s="181"/>
      <c r="D128" s="181"/>
      <c r="E128" s="181">
        <v>2</v>
      </c>
      <c r="F128" s="294" t="s">
        <v>66</v>
      </c>
      <c r="G128" s="249">
        <v>0</v>
      </c>
      <c r="H128" s="249">
        <v>14988981</v>
      </c>
      <c r="I128" s="249">
        <f aca="true" t="shared" si="83" ref="I128:N128">I129+I130</f>
        <v>0</v>
      </c>
      <c r="J128" s="249">
        <f t="shared" si="83"/>
        <v>0</v>
      </c>
      <c r="K128" s="250">
        <f t="shared" si="83"/>
        <v>0</v>
      </c>
      <c r="L128" s="249">
        <f>L130+L129</f>
        <v>2500235</v>
      </c>
      <c r="M128" s="249">
        <f t="shared" si="83"/>
        <v>0</v>
      </c>
      <c r="N128" s="252">
        <f t="shared" si="83"/>
        <v>0</v>
      </c>
      <c r="O128" s="249">
        <f aca="true" t="shared" si="84" ref="O128:P130">G128-I128-K128+M128</f>
        <v>0</v>
      </c>
      <c r="P128" s="253">
        <f t="shared" si="84"/>
        <v>12488746</v>
      </c>
    </row>
    <row r="129" spans="1:16" s="244" customFormat="1" ht="21.75" customHeight="1" hidden="1">
      <c r="A129" s="242"/>
      <c r="B129" s="236"/>
      <c r="C129" s="236"/>
      <c r="D129" s="236"/>
      <c r="E129" s="236"/>
      <c r="F129" s="295" t="s">
        <v>100</v>
      </c>
      <c r="G129" s="256">
        <v>0</v>
      </c>
      <c r="H129" s="256">
        <v>0</v>
      </c>
      <c r="I129" s="256"/>
      <c r="J129" s="256"/>
      <c r="K129" s="257"/>
      <c r="L129" s="256"/>
      <c r="M129" s="256"/>
      <c r="N129" s="256">
        <f>-M129</f>
        <v>0</v>
      </c>
      <c r="O129" s="258">
        <f t="shared" si="84"/>
        <v>0</v>
      </c>
      <c r="P129" s="258">
        <f t="shared" si="84"/>
        <v>0</v>
      </c>
    </row>
    <row r="130" spans="1:16" s="244" customFormat="1" ht="21.75" customHeight="1" hidden="1">
      <c r="A130" s="242"/>
      <c r="B130" s="236"/>
      <c r="C130" s="236"/>
      <c r="D130" s="236"/>
      <c r="E130" s="236"/>
      <c r="F130" s="295" t="s">
        <v>99</v>
      </c>
      <c r="G130" s="256">
        <v>0</v>
      </c>
      <c r="H130" s="256">
        <f>H128</f>
        <v>14988981</v>
      </c>
      <c r="I130" s="256"/>
      <c r="J130" s="256"/>
      <c r="K130" s="257">
        <v>0</v>
      </c>
      <c r="L130" s="256">
        <v>2500235</v>
      </c>
      <c r="M130" s="256">
        <v>0</v>
      </c>
      <c r="N130" s="256">
        <f>-M130</f>
        <v>0</v>
      </c>
      <c r="O130" s="258">
        <f t="shared" si="84"/>
        <v>0</v>
      </c>
      <c r="P130" s="258">
        <f t="shared" si="84"/>
        <v>12488746</v>
      </c>
    </row>
    <row r="131" spans="1:16" s="133" customFormat="1" ht="22.5" customHeight="1">
      <c r="A131" s="178"/>
      <c r="B131" s="181"/>
      <c r="C131" s="181"/>
      <c r="D131" s="181"/>
      <c r="E131" s="181">
        <v>3</v>
      </c>
      <c r="F131" s="294" t="s">
        <v>192</v>
      </c>
      <c r="G131" s="249">
        <v>0</v>
      </c>
      <c r="H131" s="249">
        <v>3284116</v>
      </c>
      <c r="I131" s="249">
        <f aca="true" t="shared" si="85" ref="I131:N131">I132+I133</f>
        <v>0</v>
      </c>
      <c r="J131" s="249">
        <f t="shared" si="85"/>
        <v>0</v>
      </c>
      <c r="K131" s="250">
        <v>0</v>
      </c>
      <c r="L131" s="249">
        <f>L132+L133</f>
        <v>3284116</v>
      </c>
      <c r="M131" s="249">
        <f t="shared" si="85"/>
        <v>0</v>
      </c>
      <c r="N131" s="252">
        <f t="shared" si="85"/>
        <v>0</v>
      </c>
      <c r="O131" s="249">
        <f>G131-I131-K131+M131</f>
        <v>0</v>
      </c>
      <c r="P131" s="253">
        <f t="shared" si="82"/>
        <v>0</v>
      </c>
    </row>
    <row r="132" spans="1:16" s="244" customFormat="1" ht="21.75" customHeight="1" hidden="1">
      <c r="A132" s="242"/>
      <c r="B132" s="236"/>
      <c r="C132" s="236"/>
      <c r="D132" s="236"/>
      <c r="E132" s="236"/>
      <c r="F132" s="255" t="s">
        <v>100</v>
      </c>
      <c r="G132" s="256">
        <v>0</v>
      </c>
      <c r="H132" s="256">
        <v>0</v>
      </c>
      <c r="I132" s="256"/>
      <c r="J132" s="256"/>
      <c r="K132" s="257"/>
      <c r="L132" s="256"/>
      <c r="M132" s="256"/>
      <c r="N132" s="256">
        <f>-M132</f>
        <v>0</v>
      </c>
      <c r="O132" s="258">
        <f t="shared" si="82"/>
        <v>0</v>
      </c>
      <c r="P132" s="258">
        <f t="shared" si="82"/>
        <v>0</v>
      </c>
    </row>
    <row r="133" spans="1:16" s="244" customFormat="1" ht="21.75" customHeight="1" hidden="1">
      <c r="A133" s="242"/>
      <c r="B133" s="236"/>
      <c r="C133" s="236"/>
      <c r="D133" s="236"/>
      <c r="E133" s="236"/>
      <c r="F133" s="255" t="s">
        <v>99</v>
      </c>
      <c r="G133" s="256">
        <v>0</v>
      </c>
      <c r="H133" s="256">
        <f>H131</f>
        <v>3284116</v>
      </c>
      <c r="I133" s="256">
        <v>0</v>
      </c>
      <c r="J133" s="256">
        <v>0</v>
      </c>
      <c r="K133" s="257">
        <v>0</v>
      </c>
      <c r="L133" s="256">
        <v>3284116</v>
      </c>
      <c r="M133" s="256"/>
      <c r="N133" s="256">
        <f>-M133</f>
        <v>0</v>
      </c>
      <c r="O133" s="258">
        <f t="shared" si="82"/>
        <v>0</v>
      </c>
      <c r="P133" s="258">
        <f>H133-J133-L133+N133</f>
        <v>0</v>
      </c>
    </row>
    <row r="134" spans="1:16" s="244" customFormat="1" ht="22.5" customHeight="1" hidden="1">
      <c r="A134" s="242"/>
      <c r="B134" s="236"/>
      <c r="C134" s="236"/>
      <c r="D134" s="260">
        <v>3</v>
      </c>
      <c r="E134" s="236"/>
      <c r="F134" s="248" t="s">
        <v>184</v>
      </c>
      <c r="G134" s="249">
        <f>SUM(G135:G136)</f>
        <v>0</v>
      </c>
      <c r="H134" s="249">
        <f aca="true" t="shared" si="86" ref="H134:N134">SUM(H135:H136)</f>
        <v>0</v>
      </c>
      <c r="I134" s="249">
        <f t="shared" si="86"/>
        <v>0</v>
      </c>
      <c r="J134" s="249">
        <f t="shared" si="86"/>
        <v>0</v>
      </c>
      <c r="K134" s="250">
        <f t="shared" si="86"/>
        <v>0</v>
      </c>
      <c r="L134" s="249">
        <f t="shared" si="86"/>
        <v>0</v>
      </c>
      <c r="M134" s="249">
        <f t="shared" si="86"/>
        <v>0</v>
      </c>
      <c r="N134" s="252">
        <f t="shared" si="86"/>
        <v>0</v>
      </c>
      <c r="O134" s="249">
        <f>G134-I134-K134+M134</f>
        <v>0</v>
      </c>
      <c r="P134" s="253">
        <f>H134-J134-L134+N134</f>
        <v>0</v>
      </c>
    </row>
    <row r="135" spans="1:16" s="244" customFormat="1" ht="21.75" customHeight="1" hidden="1">
      <c r="A135" s="242"/>
      <c r="B135" s="236"/>
      <c r="C135" s="236"/>
      <c r="D135" s="236"/>
      <c r="E135" s="236"/>
      <c r="F135" s="255" t="s">
        <v>100</v>
      </c>
      <c r="G135" s="282">
        <v>0</v>
      </c>
      <c r="H135" s="282">
        <v>0</v>
      </c>
      <c r="I135" s="282"/>
      <c r="J135" s="282"/>
      <c r="K135" s="283"/>
      <c r="L135" s="282"/>
      <c r="M135" s="282"/>
      <c r="N135" s="282">
        <f>-M135</f>
        <v>0</v>
      </c>
      <c r="O135" s="284">
        <f>G135-I135-K135+M135</f>
        <v>0</v>
      </c>
      <c r="P135" s="284">
        <f>H135-J135-L135+N135</f>
        <v>0</v>
      </c>
    </row>
    <row r="136" spans="1:16" s="244" customFormat="1" ht="21.75" customHeight="1" hidden="1">
      <c r="A136" s="242"/>
      <c r="B136" s="236"/>
      <c r="C136" s="236"/>
      <c r="D136" s="236"/>
      <c r="E136" s="236"/>
      <c r="F136" s="255" t="s">
        <v>99</v>
      </c>
      <c r="G136" s="282">
        <v>0</v>
      </c>
      <c r="H136" s="282">
        <v>0</v>
      </c>
      <c r="I136" s="282"/>
      <c r="J136" s="282">
        <v>0</v>
      </c>
      <c r="K136" s="283"/>
      <c r="L136" s="282"/>
      <c r="M136" s="282"/>
      <c r="N136" s="282">
        <f>-M136</f>
        <v>0</v>
      </c>
      <c r="O136" s="284">
        <f>G136-I136-K136+M136</f>
        <v>0</v>
      </c>
      <c r="P136" s="284">
        <f>H136-J136-L136+N136</f>
        <v>0</v>
      </c>
    </row>
    <row r="137" spans="1:16" s="215" customFormat="1" ht="40.5" customHeight="1" hidden="1">
      <c r="A137" s="178"/>
      <c r="B137" s="181">
        <v>6</v>
      </c>
      <c r="C137" s="181"/>
      <c r="D137" s="181"/>
      <c r="E137" s="181"/>
      <c r="F137" s="220" t="s">
        <v>155</v>
      </c>
      <c r="G137" s="195">
        <f>G141</f>
        <v>0</v>
      </c>
      <c r="H137" s="195">
        <f aca="true" t="shared" si="87" ref="H137:P137">H141</f>
        <v>0</v>
      </c>
      <c r="I137" s="195">
        <f t="shared" si="87"/>
        <v>0</v>
      </c>
      <c r="J137" s="195">
        <f t="shared" si="87"/>
        <v>0</v>
      </c>
      <c r="K137" s="197">
        <f t="shared" si="87"/>
        <v>0</v>
      </c>
      <c r="L137" s="195">
        <f t="shared" si="87"/>
        <v>0</v>
      </c>
      <c r="M137" s="195">
        <f t="shared" si="87"/>
        <v>0</v>
      </c>
      <c r="N137" s="285">
        <f t="shared" si="87"/>
        <v>0</v>
      </c>
      <c r="O137" s="195">
        <f t="shared" si="87"/>
        <v>0</v>
      </c>
      <c r="P137" s="198">
        <f t="shared" si="87"/>
        <v>0</v>
      </c>
    </row>
    <row r="138" spans="1:16" s="215" customFormat="1" ht="21.75" customHeight="1" hidden="1">
      <c r="A138" s="178"/>
      <c r="B138" s="181"/>
      <c r="C138" s="181"/>
      <c r="D138" s="181"/>
      <c r="E138" s="181"/>
      <c r="F138" s="265" t="s">
        <v>101</v>
      </c>
      <c r="G138" s="195">
        <f>SUM(G139:G140)</f>
        <v>0</v>
      </c>
      <c r="H138" s="195">
        <f aca="true" t="shared" si="88" ref="H138:P138">SUM(H139:H140)</f>
        <v>0</v>
      </c>
      <c r="I138" s="195">
        <f t="shared" si="88"/>
        <v>0</v>
      </c>
      <c r="J138" s="195">
        <f t="shared" si="88"/>
        <v>0</v>
      </c>
      <c r="K138" s="197">
        <f t="shared" si="88"/>
        <v>0</v>
      </c>
      <c r="L138" s="195">
        <f t="shared" si="88"/>
        <v>0</v>
      </c>
      <c r="M138" s="195">
        <f t="shared" si="88"/>
        <v>0</v>
      </c>
      <c r="N138" s="195">
        <f t="shared" si="88"/>
        <v>0</v>
      </c>
      <c r="O138" s="195">
        <f t="shared" si="88"/>
        <v>0</v>
      </c>
      <c r="P138" s="198">
        <f t="shared" si="88"/>
        <v>0</v>
      </c>
    </row>
    <row r="139" spans="1:16" s="215" customFormat="1" ht="21.75" customHeight="1" hidden="1">
      <c r="A139" s="178"/>
      <c r="B139" s="181"/>
      <c r="C139" s="181"/>
      <c r="D139" s="181"/>
      <c r="E139" s="181"/>
      <c r="F139" s="255" t="s">
        <v>100</v>
      </c>
      <c r="G139" s="195">
        <f>G144</f>
        <v>0</v>
      </c>
      <c r="H139" s="195">
        <f aca="true" t="shared" si="89" ref="H139:P139">H144</f>
        <v>0</v>
      </c>
      <c r="I139" s="195">
        <f t="shared" si="89"/>
        <v>0</v>
      </c>
      <c r="J139" s="195">
        <f t="shared" si="89"/>
        <v>0</v>
      </c>
      <c r="K139" s="197">
        <f t="shared" si="89"/>
        <v>0</v>
      </c>
      <c r="L139" s="195">
        <f t="shared" si="89"/>
        <v>0</v>
      </c>
      <c r="M139" s="195">
        <f t="shared" si="89"/>
        <v>0</v>
      </c>
      <c r="N139" s="195">
        <f t="shared" si="89"/>
        <v>0</v>
      </c>
      <c r="O139" s="195">
        <f t="shared" si="89"/>
        <v>0</v>
      </c>
      <c r="P139" s="198">
        <f t="shared" si="89"/>
        <v>0</v>
      </c>
    </row>
    <row r="140" spans="1:16" s="215" customFormat="1" ht="21.75" customHeight="1" hidden="1">
      <c r="A140" s="178"/>
      <c r="B140" s="181"/>
      <c r="C140" s="181"/>
      <c r="D140" s="181"/>
      <c r="E140" s="181"/>
      <c r="F140" s="255" t="s">
        <v>99</v>
      </c>
      <c r="G140" s="195">
        <f>G145</f>
        <v>0</v>
      </c>
      <c r="H140" s="195">
        <f aca="true" t="shared" si="90" ref="H140:P140">H145</f>
        <v>0</v>
      </c>
      <c r="I140" s="195">
        <f t="shared" si="90"/>
        <v>0</v>
      </c>
      <c r="J140" s="195">
        <f t="shared" si="90"/>
        <v>0</v>
      </c>
      <c r="K140" s="197">
        <f t="shared" si="90"/>
        <v>0</v>
      </c>
      <c r="L140" s="195">
        <f t="shared" si="90"/>
        <v>0</v>
      </c>
      <c r="M140" s="195">
        <f t="shared" si="90"/>
        <v>0</v>
      </c>
      <c r="N140" s="195">
        <f t="shared" si="90"/>
        <v>0</v>
      </c>
      <c r="O140" s="195">
        <f t="shared" si="90"/>
        <v>0</v>
      </c>
      <c r="P140" s="198">
        <f t="shared" si="90"/>
        <v>0</v>
      </c>
    </row>
    <row r="141" spans="1:16" s="215" customFormat="1" ht="22.5" customHeight="1" hidden="1">
      <c r="A141" s="178"/>
      <c r="B141" s="181"/>
      <c r="C141" s="181">
        <v>1</v>
      </c>
      <c r="D141" s="181"/>
      <c r="E141" s="181"/>
      <c r="F141" s="286" t="s">
        <v>156</v>
      </c>
      <c r="G141" s="197">
        <f>G142</f>
        <v>0</v>
      </c>
      <c r="H141" s="197">
        <f aca="true" t="shared" si="91" ref="H141:P142">H142</f>
        <v>0</v>
      </c>
      <c r="I141" s="195">
        <f t="shared" si="91"/>
        <v>0</v>
      </c>
      <c r="J141" s="195">
        <f t="shared" si="91"/>
        <v>0</v>
      </c>
      <c r="K141" s="197">
        <f t="shared" si="91"/>
        <v>0</v>
      </c>
      <c r="L141" s="197">
        <f t="shared" si="91"/>
        <v>0</v>
      </c>
      <c r="M141" s="197">
        <f t="shared" si="91"/>
        <v>0</v>
      </c>
      <c r="N141" s="285">
        <f t="shared" si="91"/>
        <v>0</v>
      </c>
      <c r="O141" s="197">
        <f t="shared" si="91"/>
        <v>0</v>
      </c>
      <c r="P141" s="198">
        <f t="shared" si="91"/>
        <v>0</v>
      </c>
    </row>
    <row r="142" spans="1:16" s="127" customFormat="1" ht="22.5" customHeight="1" hidden="1">
      <c r="A142" s="178"/>
      <c r="B142" s="181"/>
      <c r="C142" s="181"/>
      <c r="D142" s="181"/>
      <c r="E142" s="181"/>
      <c r="F142" s="247" t="s">
        <v>157</v>
      </c>
      <c r="G142" s="195">
        <f>G143</f>
        <v>0</v>
      </c>
      <c r="H142" s="195">
        <f t="shared" si="91"/>
        <v>0</v>
      </c>
      <c r="I142" s="195">
        <f t="shared" si="91"/>
        <v>0</v>
      </c>
      <c r="J142" s="195">
        <f t="shared" si="91"/>
        <v>0</v>
      </c>
      <c r="K142" s="197">
        <f t="shared" si="91"/>
        <v>0</v>
      </c>
      <c r="L142" s="195">
        <f t="shared" si="91"/>
        <v>0</v>
      </c>
      <c r="M142" s="195">
        <f t="shared" si="91"/>
        <v>0</v>
      </c>
      <c r="N142" s="285">
        <f t="shared" si="91"/>
        <v>0</v>
      </c>
      <c r="O142" s="195">
        <f t="shared" si="91"/>
        <v>0</v>
      </c>
      <c r="P142" s="198">
        <f t="shared" si="91"/>
        <v>0</v>
      </c>
    </row>
    <row r="143" spans="1:16" s="133" customFormat="1" ht="36.75" customHeight="1" hidden="1">
      <c r="A143" s="178"/>
      <c r="B143" s="181"/>
      <c r="C143" s="181"/>
      <c r="D143" s="181">
        <v>1</v>
      </c>
      <c r="E143" s="181"/>
      <c r="F143" s="248" t="s">
        <v>185</v>
      </c>
      <c r="G143" s="287">
        <f>SUM(G144:G145)</f>
        <v>0</v>
      </c>
      <c r="H143" s="287">
        <f aca="true" t="shared" si="92" ref="H143:N143">SUM(H144:H145)</f>
        <v>0</v>
      </c>
      <c r="I143" s="287">
        <f t="shared" si="92"/>
        <v>0</v>
      </c>
      <c r="J143" s="287">
        <f t="shared" si="92"/>
        <v>0</v>
      </c>
      <c r="K143" s="288">
        <f t="shared" si="92"/>
        <v>0</v>
      </c>
      <c r="L143" s="287">
        <f t="shared" si="92"/>
        <v>0</v>
      </c>
      <c r="M143" s="287">
        <f t="shared" si="92"/>
        <v>0</v>
      </c>
      <c r="N143" s="289">
        <f t="shared" si="92"/>
        <v>0</v>
      </c>
      <c r="O143" s="287">
        <f aca="true" t="shared" si="93" ref="O143:P145">G143-I143-K143+M143</f>
        <v>0</v>
      </c>
      <c r="P143" s="290">
        <f t="shared" si="93"/>
        <v>0</v>
      </c>
    </row>
    <row r="144" spans="1:16" s="244" customFormat="1" ht="21.75" customHeight="1" hidden="1">
      <c r="A144" s="242"/>
      <c r="B144" s="236"/>
      <c r="C144" s="236"/>
      <c r="D144" s="236"/>
      <c r="E144" s="236"/>
      <c r="F144" s="255" t="s">
        <v>100</v>
      </c>
      <c r="G144" s="282">
        <v>0</v>
      </c>
      <c r="H144" s="282">
        <v>0</v>
      </c>
      <c r="I144" s="282"/>
      <c r="J144" s="282"/>
      <c r="K144" s="283"/>
      <c r="L144" s="282"/>
      <c r="M144" s="282"/>
      <c r="N144" s="282">
        <f>-M144</f>
        <v>0</v>
      </c>
      <c r="O144" s="284">
        <f t="shared" si="93"/>
        <v>0</v>
      </c>
      <c r="P144" s="284">
        <f t="shared" si="93"/>
        <v>0</v>
      </c>
    </row>
    <row r="145" spans="1:16" s="244" customFormat="1" ht="21.75" customHeight="1" hidden="1">
      <c r="A145" s="242"/>
      <c r="B145" s="236"/>
      <c r="C145" s="236"/>
      <c r="D145" s="236"/>
      <c r="E145" s="236"/>
      <c r="F145" s="255" t="s">
        <v>99</v>
      </c>
      <c r="G145" s="282">
        <v>0</v>
      </c>
      <c r="H145" s="282">
        <v>0</v>
      </c>
      <c r="I145" s="282"/>
      <c r="J145" s="282"/>
      <c r="K145" s="283"/>
      <c r="L145" s="282"/>
      <c r="M145" s="282"/>
      <c r="N145" s="282">
        <f>-M145</f>
        <v>0</v>
      </c>
      <c r="O145" s="284">
        <f t="shared" si="93"/>
        <v>0</v>
      </c>
      <c r="P145" s="284">
        <f t="shared" si="93"/>
        <v>0</v>
      </c>
    </row>
    <row r="146" spans="1:16" s="133" customFormat="1" ht="22.5" customHeight="1" hidden="1">
      <c r="A146" s="178"/>
      <c r="B146" s="181">
        <v>7</v>
      </c>
      <c r="C146" s="181"/>
      <c r="D146" s="181"/>
      <c r="E146" s="181"/>
      <c r="F146" s="220" t="s">
        <v>158</v>
      </c>
      <c r="G146" s="195">
        <f>G150</f>
        <v>0</v>
      </c>
      <c r="H146" s="195">
        <f aca="true" t="shared" si="94" ref="H146:P146">H150</f>
        <v>0</v>
      </c>
      <c r="I146" s="195">
        <f t="shared" si="94"/>
        <v>0</v>
      </c>
      <c r="J146" s="195">
        <f t="shared" si="94"/>
        <v>0</v>
      </c>
      <c r="K146" s="197">
        <f t="shared" si="94"/>
        <v>0</v>
      </c>
      <c r="L146" s="195">
        <f t="shared" si="94"/>
        <v>0</v>
      </c>
      <c r="M146" s="195">
        <f t="shared" si="94"/>
        <v>0</v>
      </c>
      <c r="N146" s="285">
        <f t="shared" si="94"/>
        <v>0</v>
      </c>
      <c r="O146" s="195">
        <f t="shared" si="94"/>
        <v>0</v>
      </c>
      <c r="P146" s="198">
        <f t="shared" si="94"/>
        <v>0</v>
      </c>
    </row>
    <row r="147" spans="1:16" s="133" customFormat="1" ht="21" customHeight="1" hidden="1">
      <c r="A147" s="178"/>
      <c r="B147" s="181"/>
      <c r="C147" s="181"/>
      <c r="D147" s="181"/>
      <c r="E147" s="181"/>
      <c r="F147" s="265" t="s">
        <v>101</v>
      </c>
      <c r="G147" s="195">
        <f>SUM(G148:G149)</f>
        <v>0</v>
      </c>
      <c r="H147" s="195">
        <f aca="true" t="shared" si="95" ref="H147:P147">SUM(H148:H149)</f>
        <v>0</v>
      </c>
      <c r="I147" s="195">
        <f t="shared" si="95"/>
        <v>0</v>
      </c>
      <c r="J147" s="195">
        <f t="shared" si="95"/>
        <v>0</v>
      </c>
      <c r="K147" s="197">
        <f t="shared" si="95"/>
        <v>0</v>
      </c>
      <c r="L147" s="195">
        <f t="shared" si="95"/>
        <v>0</v>
      </c>
      <c r="M147" s="195">
        <f t="shared" si="95"/>
        <v>0</v>
      </c>
      <c r="N147" s="195">
        <f t="shared" si="95"/>
        <v>0</v>
      </c>
      <c r="O147" s="195">
        <f t="shared" si="95"/>
        <v>0</v>
      </c>
      <c r="P147" s="198">
        <f t="shared" si="95"/>
        <v>0</v>
      </c>
    </row>
    <row r="148" spans="1:16" s="133" customFormat="1" ht="21" customHeight="1" hidden="1">
      <c r="A148" s="178"/>
      <c r="B148" s="181"/>
      <c r="C148" s="181"/>
      <c r="D148" s="181"/>
      <c r="E148" s="181"/>
      <c r="F148" s="255" t="s">
        <v>100</v>
      </c>
      <c r="G148" s="195">
        <f>G154</f>
        <v>0</v>
      </c>
      <c r="H148" s="195">
        <f aca="true" t="shared" si="96" ref="H148:P148">H154</f>
        <v>0</v>
      </c>
      <c r="I148" s="195">
        <f t="shared" si="96"/>
        <v>0</v>
      </c>
      <c r="J148" s="195">
        <f t="shared" si="96"/>
        <v>0</v>
      </c>
      <c r="K148" s="197">
        <f t="shared" si="96"/>
        <v>0</v>
      </c>
      <c r="L148" s="195">
        <f t="shared" si="96"/>
        <v>0</v>
      </c>
      <c r="M148" s="195">
        <f t="shared" si="96"/>
        <v>0</v>
      </c>
      <c r="N148" s="195">
        <f t="shared" si="96"/>
        <v>0</v>
      </c>
      <c r="O148" s="195">
        <f t="shared" si="96"/>
        <v>0</v>
      </c>
      <c r="P148" s="198">
        <f t="shared" si="96"/>
        <v>0</v>
      </c>
    </row>
    <row r="149" spans="1:16" s="133" customFormat="1" ht="21" customHeight="1" hidden="1">
      <c r="A149" s="178"/>
      <c r="B149" s="181"/>
      <c r="C149" s="181"/>
      <c r="D149" s="181"/>
      <c r="E149" s="181"/>
      <c r="F149" s="255" t="s">
        <v>99</v>
      </c>
      <c r="G149" s="195">
        <f>G155</f>
        <v>0</v>
      </c>
      <c r="H149" s="195">
        <f aca="true" t="shared" si="97" ref="H149:P149">H155</f>
        <v>0</v>
      </c>
      <c r="I149" s="195">
        <f t="shared" si="97"/>
        <v>0</v>
      </c>
      <c r="J149" s="195">
        <f t="shared" si="97"/>
        <v>0</v>
      </c>
      <c r="K149" s="197">
        <f t="shared" si="97"/>
        <v>0</v>
      </c>
      <c r="L149" s="195">
        <f t="shared" si="97"/>
        <v>0</v>
      </c>
      <c r="M149" s="195">
        <f t="shared" si="97"/>
        <v>0</v>
      </c>
      <c r="N149" s="195">
        <f t="shared" si="97"/>
        <v>0</v>
      </c>
      <c r="O149" s="195">
        <f t="shared" si="97"/>
        <v>0</v>
      </c>
      <c r="P149" s="198">
        <f t="shared" si="97"/>
        <v>0</v>
      </c>
    </row>
    <row r="150" spans="1:16" s="133" customFormat="1" ht="22.5" customHeight="1" hidden="1">
      <c r="A150" s="178"/>
      <c r="B150" s="181"/>
      <c r="C150" s="181">
        <v>1</v>
      </c>
      <c r="D150" s="181"/>
      <c r="E150" s="181"/>
      <c r="F150" s="245" t="s">
        <v>159</v>
      </c>
      <c r="G150" s="197">
        <f>G151</f>
        <v>0</v>
      </c>
      <c r="H150" s="197">
        <f aca="true" t="shared" si="98" ref="H150:P152">H151</f>
        <v>0</v>
      </c>
      <c r="I150" s="195">
        <f t="shared" si="98"/>
        <v>0</v>
      </c>
      <c r="J150" s="195">
        <f t="shared" si="98"/>
        <v>0</v>
      </c>
      <c r="K150" s="197">
        <f t="shared" si="98"/>
        <v>0</v>
      </c>
      <c r="L150" s="197">
        <f t="shared" si="98"/>
        <v>0</v>
      </c>
      <c r="M150" s="197">
        <f t="shared" si="98"/>
        <v>0</v>
      </c>
      <c r="N150" s="285">
        <f t="shared" si="98"/>
        <v>0</v>
      </c>
      <c r="O150" s="197">
        <f t="shared" si="98"/>
        <v>0</v>
      </c>
      <c r="P150" s="198">
        <f t="shared" si="98"/>
        <v>0</v>
      </c>
    </row>
    <row r="151" spans="1:16" s="133" customFormat="1" ht="22.5" customHeight="1" hidden="1">
      <c r="A151" s="178"/>
      <c r="B151" s="181"/>
      <c r="C151" s="181"/>
      <c r="D151" s="181"/>
      <c r="E151" s="181"/>
      <c r="F151" s="247" t="s">
        <v>160</v>
      </c>
      <c r="G151" s="195">
        <f>G152</f>
        <v>0</v>
      </c>
      <c r="H151" s="195">
        <f t="shared" si="98"/>
        <v>0</v>
      </c>
      <c r="I151" s="195">
        <f t="shared" si="98"/>
        <v>0</v>
      </c>
      <c r="J151" s="195">
        <f t="shared" si="98"/>
        <v>0</v>
      </c>
      <c r="K151" s="197">
        <f t="shared" si="98"/>
        <v>0</v>
      </c>
      <c r="L151" s="195">
        <f t="shared" si="98"/>
        <v>0</v>
      </c>
      <c r="M151" s="195">
        <f t="shared" si="98"/>
        <v>0</v>
      </c>
      <c r="N151" s="285">
        <f t="shared" si="98"/>
        <v>0</v>
      </c>
      <c r="O151" s="195">
        <f t="shared" si="98"/>
        <v>0</v>
      </c>
      <c r="P151" s="198">
        <f t="shared" si="98"/>
        <v>0</v>
      </c>
    </row>
    <row r="152" spans="1:16" s="133" customFormat="1" ht="22.5" customHeight="1" hidden="1">
      <c r="A152" s="178"/>
      <c r="B152" s="181"/>
      <c r="C152" s="181"/>
      <c r="D152" s="181">
        <v>1</v>
      </c>
      <c r="E152" s="181"/>
      <c r="F152" s="248" t="s">
        <v>186</v>
      </c>
      <c r="G152" s="287">
        <f>G153</f>
        <v>0</v>
      </c>
      <c r="H152" s="287">
        <f t="shared" si="98"/>
        <v>0</v>
      </c>
      <c r="I152" s="287">
        <f t="shared" si="98"/>
        <v>0</v>
      </c>
      <c r="J152" s="287">
        <f t="shared" si="98"/>
        <v>0</v>
      </c>
      <c r="K152" s="288">
        <f t="shared" si="98"/>
        <v>0</v>
      </c>
      <c r="L152" s="287">
        <f t="shared" si="98"/>
        <v>0</v>
      </c>
      <c r="M152" s="287">
        <f t="shared" si="98"/>
        <v>0</v>
      </c>
      <c r="N152" s="289">
        <f t="shared" si="98"/>
        <v>0</v>
      </c>
      <c r="O152" s="287">
        <f t="shared" si="98"/>
        <v>0</v>
      </c>
      <c r="P152" s="290">
        <f t="shared" si="98"/>
        <v>0</v>
      </c>
    </row>
    <row r="153" spans="1:16" s="133" customFormat="1" ht="36.75" customHeight="1" hidden="1">
      <c r="A153" s="178"/>
      <c r="B153" s="181"/>
      <c r="C153" s="181"/>
      <c r="D153" s="181"/>
      <c r="E153" s="181">
        <v>1</v>
      </c>
      <c r="F153" s="254" t="s">
        <v>191</v>
      </c>
      <c r="G153" s="287">
        <f>SUM(G154:G155)</f>
        <v>0</v>
      </c>
      <c r="H153" s="287">
        <f aca="true" t="shared" si="99" ref="H153:N153">SUM(H154:H155)</f>
        <v>0</v>
      </c>
      <c r="I153" s="287">
        <f t="shared" si="99"/>
        <v>0</v>
      </c>
      <c r="J153" s="287">
        <f t="shared" si="99"/>
        <v>0</v>
      </c>
      <c r="K153" s="288">
        <f t="shared" si="99"/>
        <v>0</v>
      </c>
      <c r="L153" s="287">
        <f t="shared" si="99"/>
        <v>0</v>
      </c>
      <c r="M153" s="287">
        <f t="shared" si="99"/>
        <v>0</v>
      </c>
      <c r="N153" s="289">
        <f t="shared" si="99"/>
        <v>0</v>
      </c>
      <c r="O153" s="287">
        <f aca="true" t="shared" si="100" ref="O153:P155">G153-I153-K153+M153</f>
        <v>0</v>
      </c>
      <c r="P153" s="290">
        <f t="shared" si="100"/>
        <v>0</v>
      </c>
    </row>
    <row r="154" spans="1:16" s="133" customFormat="1" ht="21" customHeight="1" hidden="1">
      <c r="A154" s="178"/>
      <c r="B154" s="181"/>
      <c r="C154" s="181"/>
      <c r="D154" s="181"/>
      <c r="E154" s="181"/>
      <c r="F154" s="255" t="s">
        <v>100</v>
      </c>
      <c r="G154" s="282">
        <v>0</v>
      </c>
      <c r="H154" s="282">
        <v>0</v>
      </c>
      <c r="I154" s="282"/>
      <c r="J154" s="282"/>
      <c r="K154" s="283"/>
      <c r="L154" s="282"/>
      <c r="M154" s="282"/>
      <c r="N154" s="282">
        <f>-M154</f>
        <v>0</v>
      </c>
      <c r="O154" s="282">
        <f t="shared" si="100"/>
        <v>0</v>
      </c>
      <c r="P154" s="284">
        <f t="shared" si="100"/>
        <v>0</v>
      </c>
    </row>
    <row r="155" spans="1:16" s="133" customFormat="1" ht="21" customHeight="1" hidden="1">
      <c r="A155" s="178"/>
      <c r="B155" s="181"/>
      <c r="C155" s="181"/>
      <c r="D155" s="181"/>
      <c r="E155" s="181"/>
      <c r="F155" s="255" t="s">
        <v>99</v>
      </c>
      <c r="G155" s="282">
        <v>0</v>
      </c>
      <c r="H155" s="282"/>
      <c r="I155" s="282"/>
      <c r="J155" s="282"/>
      <c r="K155" s="283"/>
      <c r="L155" s="282"/>
      <c r="M155" s="282"/>
      <c r="N155" s="282">
        <f>-M155</f>
        <v>0</v>
      </c>
      <c r="O155" s="282">
        <f t="shared" si="100"/>
        <v>0</v>
      </c>
      <c r="P155" s="284">
        <f t="shared" si="100"/>
        <v>0</v>
      </c>
    </row>
    <row r="156" spans="1:16" s="133" customFormat="1" ht="21" customHeight="1" hidden="1">
      <c r="A156" s="178"/>
      <c r="B156" s="181">
        <v>8</v>
      </c>
      <c r="C156" s="181"/>
      <c r="D156" s="181"/>
      <c r="E156" s="181"/>
      <c r="F156" s="220" t="s">
        <v>161</v>
      </c>
      <c r="G156" s="195">
        <f>G160</f>
        <v>0</v>
      </c>
      <c r="H156" s="195">
        <f aca="true" t="shared" si="101" ref="H156:P156">H160</f>
        <v>0</v>
      </c>
      <c r="I156" s="195">
        <f t="shared" si="101"/>
        <v>0</v>
      </c>
      <c r="J156" s="195">
        <f t="shared" si="101"/>
        <v>0</v>
      </c>
      <c r="K156" s="197">
        <f t="shared" si="101"/>
        <v>0</v>
      </c>
      <c r="L156" s="195">
        <f t="shared" si="101"/>
        <v>0</v>
      </c>
      <c r="M156" s="195">
        <f t="shared" si="101"/>
        <v>0</v>
      </c>
      <c r="N156" s="285">
        <f t="shared" si="101"/>
        <v>0</v>
      </c>
      <c r="O156" s="195">
        <f t="shared" si="101"/>
        <v>0</v>
      </c>
      <c r="P156" s="198">
        <f t="shared" si="101"/>
        <v>0</v>
      </c>
    </row>
    <row r="157" spans="1:16" s="133" customFormat="1" ht="21" customHeight="1" hidden="1">
      <c r="A157" s="178"/>
      <c r="B157" s="181"/>
      <c r="C157" s="181"/>
      <c r="D157" s="181"/>
      <c r="E157" s="181"/>
      <c r="F157" s="265" t="s">
        <v>101</v>
      </c>
      <c r="G157" s="195">
        <f>SUM(G158:G159)</f>
        <v>0</v>
      </c>
      <c r="H157" s="195">
        <f aca="true" t="shared" si="102" ref="H157:P157">SUM(H158:H159)</f>
        <v>0</v>
      </c>
      <c r="I157" s="195">
        <f t="shared" si="102"/>
        <v>0</v>
      </c>
      <c r="J157" s="195">
        <f t="shared" si="102"/>
        <v>0</v>
      </c>
      <c r="K157" s="197">
        <f t="shared" si="102"/>
        <v>0</v>
      </c>
      <c r="L157" s="195">
        <f t="shared" si="102"/>
        <v>0</v>
      </c>
      <c r="M157" s="195">
        <f t="shared" si="102"/>
        <v>0</v>
      </c>
      <c r="N157" s="195">
        <f t="shared" si="102"/>
        <v>0</v>
      </c>
      <c r="O157" s="195">
        <f t="shared" si="102"/>
        <v>0</v>
      </c>
      <c r="P157" s="198">
        <f t="shared" si="102"/>
        <v>0</v>
      </c>
    </row>
    <row r="158" spans="1:16" s="133" customFormat="1" ht="21" customHeight="1" hidden="1">
      <c r="A158" s="178"/>
      <c r="B158" s="181"/>
      <c r="C158" s="181"/>
      <c r="D158" s="181"/>
      <c r="E158" s="181"/>
      <c r="F158" s="255" t="s">
        <v>100</v>
      </c>
      <c r="G158" s="195">
        <f>G164</f>
        <v>0</v>
      </c>
      <c r="H158" s="195">
        <f aca="true" t="shared" si="103" ref="H158:P158">H164</f>
        <v>0</v>
      </c>
      <c r="I158" s="195">
        <f t="shared" si="103"/>
        <v>0</v>
      </c>
      <c r="J158" s="195">
        <f t="shared" si="103"/>
        <v>0</v>
      </c>
      <c r="K158" s="197">
        <f t="shared" si="103"/>
        <v>0</v>
      </c>
      <c r="L158" s="195">
        <f t="shared" si="103"/>
        <v>0</v>
      </c>
      <c r="M158" s="195">
        <f t="shared" si="103"/>
        <v>0</v>
      </c>
      <c r="N158" s="195">
        <f t="shared" si="103"/>
        <v>0</v>
      </c>
      <c r="O158" s="195">
        <f t="shared" si="103"/>
        <v>0</v>
      </c>
      <c r="P158" s="198">
        <f t="shared" si="103"/>
        <v>0</v>
      </c>
    </row>
    <row r="159" spans="1:16" s="133" customFormat="1" ht="21" customHeight="1" hidden="1">
      <c r="A159" s="178"/>
      <c r="B159" s="181"/>
      <c r="C159" s="181"/>
      <c r="D159" s="181"/>
      <c r="E159" s="181"/>
      <c r="F159" s="255" t="s">
        <v>99</v>
      </c>
      <c r="G159" s="195">
        <f>G165</f>
        <v>0</v>
      </c>
      <c r="H159" s="195">
        <f aca="true" t="shared" si="104" ref="H159:P159">H165</f>
        <v>0</v>
      </c>
      <c r="I159" s="195">
        <f t="shared" si="104"/>
        <v>0</v>
      </c>
      <c r="J159" s="195">
        <f t="shared" si="104"/>
        <v>0</v>
      </c>
      <c r="K159" s="197">
        <f t="shared" si="104"/>
        <v>0</v>
      </c>
      <c r="L159" s="195">
        <f t="shared" si="104"/>
        <v>0</v>
      </c>
      <c r="M159" s="195">
        <f t="shared" si="104"/>
        <v>0</v>
      </c>
      <c r="N159" s="195">
        <f t="shared" si="104"/>
        <v>0</v>
      </c>
      <c r="O159" s="195">
        <f t="shared" si="104"/>
        <v>0</v>
      </c>
      <c r="P159" s="198">
        <f t="shared" si="104"/>
        <v>0</v>
      </c>
    </row>
    <row r="160" spans="1:16" s="133" customFormat="1" ht="22.5" customHeight="1" hidden="1">
      <c r="A160" s="178"/>
      <c r="B160" s="181"/>
      <c r="C160" s="181">
        <v>1</v>
      </c>
      <c r="D160" s="181"/>
      <c r="E160" s="181"/>
      <c r="F160" s="245" t="s">
        <v>162</v>
      </c>
      <c r="G160" s="197">
        <f>G161</f>
        <v>0</v>
      </c>
      <c r="H160" s="197">
        <f aca="true" t="shared" si="105" ref="H160:P162">H161</f>
        <v>0</v>
      </c>
      <c r="I160" s="195">
        <f t="shared" si="105"/>
        <v>0</v>
      </c>
      <c r="J160" s="195">
        <f t="shared" si="105"/>
        <v>0</v>
      </c>
      <c r="K160" s="197">
        <f t="shared" si="105"/>
        <v>0</v>
      </c>
      <c r="L160" s="197">
        <f t="shared" si="105"/>
        <v>0</v>
      </c>
      <c r="M160" s="197">
        <f t="shared" si="105"/>
        <v>0</v>
      </c>
      <c r="N160" s="285">
        <f t="shared" si="105"/>
        <v>0</v>
      </c>
      <c r="O160" s="197">
        <f t="shared" si="105"/>
        <v>0</v>
      </c>
      <c r="P160" s="198">
        <f t="shared" si="105"/>
        <v>0</v>
      </c>
    </row>
    <row r="161" spans="1:16" s="133" customFormat="1" ht="22.5" customHeight="1" hidden="1">
      <c r="A161" s="178"/>
      <c r="B161" s="181"/>
      <c r="C161" s="181"/>
      <c r="D161" s="181"/>
      <c r="E161" s="181"/>
      <c r="F161" s="247" t="s">
        <v>163</v>
      </c>
      <c r="G161" s="195">
        <f>G162</f>
        <v>0</v>
      </c>
      <c r="H161" s="195">
        <f t="shared" si="105"/>
        <v>0</v>
      </c>
      <c r="I161" s="195">
        <f t="shared" si="105"/>
        <v>0</v>
      </c>
      <c r="J161" s="195">
        <f t="shared" si="105"/>
        <v>0</v>
      </c>
      <c r="K161" s="197">
        <f t="shared" si="105"/>
        <v>0</v>
      </c>
      <c r="L161" s="195">
        <f t="shared" si="105"/>
        <v>0</v>
      </c>
      <c r="M161" s="195">
        <f t="shared" si="105"/>
        <v>0</v>
      </c>
      <c r="N161" s="285">
        <f t="shared" si="105"/>
        <v>0</v>
      </c>
      <c r="O161" s="195">
        <f t="shared" si="105"/>
        <v>0</v>
      </c>
      <c r="P161" s="198">
        <f t="shared" si="105"/>
        <v>0</v>
      </c>
    </row>
    <row r="162" spans="1:16" s="133" customFormat="1" ht="22.5" customHeight="1" hidden="1">
      <c r="A162" s="178"/>
      <c r="B162" s="181"/>
      <c r="C162" s="181"/>
      <c r="D162" s="181">
        <v>1</v>
      </c>
      <c r="E162" s="181"/>
      <c r="F162" s="248" t="s">
        <v>187</v>
      </c>
      <c r="G162" s="287">
        <f>G163</f>
        <v>0</v>
      </c>
      <c r="H162" s="287">
        <f t="shared" si="105"/>
        <v>0</v>
      </c>
      <c r="I162" s="287">
        <f t="shared" si="105"/>
        <v>0</v>
      </c>
      <c r="J162" s="287">
        <f t="shared" si="105"/>
        <v>0</v>
      </c>
      <c r="K162" s="288">
        <f t="shared" si="105"/>
        <v>0</v>
      </c>
      <c r="L162" s="287">
        <f t="shared" si="105"/>
        <v>0</v>
      </c>
      <c r="M162" s="287">
        <f t="shared" si="105"/>
        <v>0</v>
      </c>
      <c r="N162" s="289">
        <f t="shared" si="105"/>
        <v>0</v>
      </c>
      <c r="O162" s="287">
        <f t="shared" si="105"/>
        <v>0</v>
      </c>
      <c r="P162" s="290">
        <f t="shared" si="105"/>
        <v>0</v>
      </c>
    </row>
    <row r="163" spans="1:16" s="133" customFormat="1" ht="36" customHeight="1" hidden="1">
      <c r="A163" s="178"/>
      <c r="B163" s="181"/>
      <c r="C163" s="181"/>
      <c r="D163" s="181"/>
      <c r="E163" s="181">
        <v>1</v>
      </c>
      <c r="F163" s="254" t="s">
        <v>190</v>
      </c>
      <c r="G163" s="287">
        <f>SUM(G164:G165)</f>
        <v>0</v>
      </c>
      <c r="H163" s="287">
        <f aca="true" t="shared" si="106" ref="H163:N163">SUM(H164:H165)</f>
        <v>0</v>
      </c>
      <c r="I163" s="287">
        <f t="shared" si="106"/>
        <v>0</v>
      </c>
      <c r="J163" s="287">
        <f t="shared" si="106"/>
        <v>0</v>
      </c>
      <c r="K163" s="288">
        <f t="shared" si="106"/>
        <v>0</v>
      </c>
      <c r="L163" s="287">
        <f t="shared" si="106"/>
        <v>0</v>
      </c>
      <c r="M163" s="287">
        <f t="shared" si="106"/>
        <v>0</v>
      </c>
      <c r="N163" s="289">
        <f t="shared" si="106"/>
        <v>0</v>
      </c>
      <c r="O163" s="287">
        <f aca="true" t="shared" si="107" ref="O163:P165">G163-I163-K163+M163</f>
        <v>0</v>
      </c>
      <c r="P163" s="290">
        <f t="shared" si="107"/>
        <v>0</v>
      </c>
    </row>
    <row r="164" spans="1:16" s="133" customFormat="1" ht="21" customHeight="1" hidden="1">
      <c r="A164" s="178"/>
      <c r="B164" s="181"/>
      <c r="C164" s="181"/>
      <c r="D164" s="181"/>
      <c r="E164" s="181"/>
      <c r="F164" s="255" t="s">
        <v>100</v>
      </c>
      <c r="G164" s="282">
        <v>0</v>
      </c>
      <c r="H164" s="282">
        <v>0</v>
      </c>
      <c r="I164" s="282"/>
      <c r="J164" s="282"/>
      <c r="K164" s="283"/>
      <c r="L164" s="282"/>
      <c r="M164" s="282"/>
      <c r="N164" s="282">
        <f>-M164</f>
        <v>0</v>
      </c>
      <c r="O164" s="282">
        <f t="shared" si="107"/>
        <v>0</v>
      </c>
      <c r="P164" s="284">
        <f t="shared" si="107"/>
        <v>0</v>
      </c>
    </row>
    <row r="165" spans="1:16" s="133" customFormat="1" ht="21" customHeight="1" hidden="1">
      <c r="A165" s="178"/>
      <c r="B165" s="181"/>
      <c r="C165" s="181"/>
      <c r="D165" s="181"/>
      <c r="E165" s="181"/>
      <c r="F165" s="255" t="s">
        <v>99</v>
      </c>
      <c r="G165" s="282">
        <v>0</v>
      </c>
      <c r="H165" s="282">
        <v>0</v>
      </c>
      <c r="I165" s="282"/>
      <c r="J165" s="282"/>
      <c r="K165" s="283"/>
      <c r="L165" s="282"/>
      <c r="M165" s="282"/>
      <c r="N165" s="282">
        <f>-M165</f>
        <v>0</v>
      </c>
      <c r="O165" s="282">
        <f t="shared" si="107"/>
        <v>0</v>
      </c>
      <c r="P165" s="284">
        <f t="shared" si="107"/>
        <v>0</v>
      </c>
    </row>
    <row r="166" spans="1:16" s="133" customFormat="1" ht="21" customHeight="1" hidden="1">
      <c r="A166" s="178"/>
      <c r="B166" s="181">
        <v>9</v>
      </c>
      <c r="C166" s="181"/>
      <c r="D166" s="181"/>
      <c r="E166" s="181"/>
      <c r="F166" s="220" t="s">
        <v>164</v>
      </c>
      <c r="G166" s="195">
        <f>G170</f>
        <v>0</v>
      </c>
      <c r="H166" s="195">
        <f aca="true" t="shared" si="108" ref="H166:P166">H170</f>
        <v>0</v>
      </c>
      <c r="I166" s="195">
        <f t="shared" si="108"/>
        <v>0</v>
      </c>
      <c r="J166" s="195">
        <f t="shared" si="108"/>
        <v>0</v>
      </c>
      <c r="K166" s="197">
        <f t="shared" si="108"/>
        <v>0</v>
      </c>
      <c r="L166" s="195">
        <f t="shared" si="108"/>
        <v>0</v>
      </c>
      <c r="M166" s="195">
        <f t="shared" si="108"/>
        <v>0</v>
      </c>
      <c r="N166" s="285">
        <f t="shared" si="108"/>
        <v>0</v>
      </c>
      <c r="O166" s="195">
        <f t="shared" si="108"/>
        <v>0</v>
      </c>
      <c r="P166" s="198">
        <f t="shared" si="108"/>
        <v>0</v>
      </c>
    </row>
    <row r="167" spans="1:16" s="133" customFormat="1" ht="21" customHeight="1" hidden="1">
      <c r="A167" s="178"/>
      <c r="B167" s="181"/>
      <c r="C167" s="181"/>
      <c r="D167" s="181"/>
      <c r="E167" s="181"/>
      <c r="F167" s="265" t="s">
        <v>101</v>
      </c>
      <c r="G167" s="195">
        <f>SUM(G168:G169)</f>
        <v>0</v>
      </c>
      <c r="H167" s="195">
        <f aca="true" t="shared" si="109" ref="H167:P167">SUM(H168:H169)</f>
        <v>0</v>
      </c>
      <c r="I167" s="195">
        <f t="shared" si="109"/>
        <v>0</v>
      </c>
      <c r="J167" s="195">
        <f t="shared" si="109"/>
        <v>0</v>
      </c>
      <c r="K167" s="197">
        <f t="shared" si="109"/>
        <v>0</v>
      </c>
      <c r="L167" s="195">
        <f t="shared" si="109"/>
        <v>0</v>
      </c>
      <c r="M167" s="195">
        <f t="shared" si="109"/>
        <v>0</v>
      </c>
      <c r="N167" s="195">
        <f t="shared" si="109"/>
        <v>0</v>
      </c>
      <c r="O167" s="195">
        <f t="shared" si="109"/>
        <v>0</v>
      </c>
      <c r="P167" s="198">
        <f t="shared" si="109"/>
        <v>0</v>
      </c>
    </row>
    <row r="168" spans="1:16" s="133" customFormat="1" ht="21" customHeight="1" hidden="1">
      <c r="A168" s="178"/>
      <c r="B168" s="181"/>
      <c r="C168" s="181"/>
      <c r="D168" s="181"/>
      <c r="E168" s="181"/>
      <c r="F168" s="255" t="s">
        <v>100</v>
      </c>
      <c r="G168" s="195">
        <f>G173</f>
        <v>0</v>
      </c>
      <c r="H168" s="195">
        <f aca="true" t="shared" si="110" ref="H168:P168">H173</f>
        <v>0</v>
      </c>
      <c r="I168" s="195">
        <f t="shared" si="110"/>
        <v>0</v>
      </c>
      <c r="J168" s="195">
        <f t="shared" si="110"/>
        <v>0</v>
      </c>
      <c r="K168" s="197">
        <f t="shared" si="110"/>
        <v>0</v>
      </c>
      <c r="L168" s="195">
        <f t="shared" si="110"/>
        <v>0</v>
      </c>
      <c r="M168" s="195">
        <f t="shared" si="110"/>
        <v>0</v>
      </c>
      <c r="N168" s="195">
        <f t="shared" si="110"/>
        <v>0</v>
      </c>
      <c r="O168" s="195">
        <f t="shared" si="110"/>
        <v>0</v>
      </c>
      <c r="P168" s="198">
        <f t="shared" si="110"/>
        <v>0</v>
      </c>
    </row>
    <row r="169" spans="1:16" s="133" customFormat="1" ht="21" customHeight="1" hidden="1">
      <c r="A169" s="178"/>
      <c r="B169" s="181"/>
      <c r="C169" s="181"/>
      <c r="D169" s="181"/>
      <c r="E169" s="181"/>
      <c r="F169" s="255" t="s">
        <v>99</v>
      </c>
      <c r="G169" s="195">
        <f>G174</f>
        <v>0</v>
      </c>
      <c r="H169" s="195">
        <f aca="true" t="shared" si="111" ref="H169:P169">H174</f>
        <v>0</v>
      </c>
      <c r="I169" s="195">
        <f t="shared" si="111"/>
        <v>0</v>
      </c>
      <c r="J169" s="195">
        <f t="shared" si="111"/>
        <v>0</v>
      </c>
      <c r="K169" s="197">
        <f t="shared" si="111"/>
        <v>0</v>
      </c>
      <c r="L169" s="195">
        <f t="shared" si="111"/>
        <v>0</v>
      </c>
      <c r="M169" s="195">
        <f t="shared" si="111"/>
        <v>0</v>
      </c>
      <c r="N169" s="195">
        <f t="shared" si="111"/>
        <v>0</v>
      </c>
      <c r="O169" s="195">
        <f t="shared" si="111"/>
        <v>0</v>
      </c>
      <c r="P169" s="198">
        <f t="shared" si="111"/>
        <v>0</v>
      </c>
    </row>
    <row r="170" spans="1:16" s="133" customFormat="1" ht="22.5" customHeight="1" hidden="1">
      <c r="A170" s="178"/>
      <c r="B170" s="181"/>
      <c r="C170" s="181">
        <v>1</v>
      </c>
      <c r="D170" s="181"/>
      <c r="E170" s="181"/>
      <c r="F170" s="245" t="s">
        <v>165</v>
      </c>
      <c r="G170" s="197">
        <f>G171</f>
        <v>0</v>
      </c>
      <c r="H170" s="197">
        <f aca="true" t="shared" si="112" ref="H170:P171">H171</f>
        <v>0</v>
      </c>
      <c r="I170" s="195">
        <f t="shared" si="112"/>
        <v>0</v>
      </c>
      <c r="J170" s="195">
        <f t="shared" si="112"/>
        <v>0</v>
      </c>
      <c r="K170" s="197">
        <f t="shared" si="112"/>
        <v>0</v>
      </c>
      <c r="L170" s="197">
        <f t="shared" si="112"/>
        <v>0</v>
      </c>
      <c r="M170" s="197">
        <f t="shared" si="112"/>
        <v>0</v>
      </c>
      <c r="N170" s="285">
        <f t="shared" si="112"/>
        <v>0</v>
      </c>
      <c r="O170" s="197">
        <f t="shared" si="112"/>
        <v>0</v>
      </c>
      <c r="P170" s="198">
        <f t="shared" si="112"/>
        <v>0</v>
      </c>
    </row>
    <row r="171" spans="1:16" s="133" customFormat="1" ht="22.5" customHeight="1" hidden="1">
      <c r="A171" s="178"/>
      <c r="B171" s="181"/>
      <c r="C171" s="181"/>
      <c r="D171" s="181"/>
      <c r="E171" s="181"/>
      <c r="F171" s="247" t="s">
        <v>166</v>
      </c>
      <c r="G171" s="195">
        <f>G172</f>
        <v>0</v>
      </c>
      <c r="H171" s="195">
        <f t="shared" si="112"/>
        <v>0</v>
      </c>
      <c r="I171" s="195">
        <f t="shared" si="112"/>
        <v>0</v>
      </c>
      <c r="J171" s="195">
        <f t="shared" si="112"/>
        <v>0</v>
      </c>
      <c r="K171" s="197">
        <f t="shared" si="112"/>
        <v>0</v>
      </c>
      <c r="L171" s="195">
        <f t="shared" si="112"/>
        <v>0</v>
      </c>
      <c r="M171" s="195">
        <f t="shared" si="112"/>
        <v>0</v>
      </c>
      <c r="N171" s="285">
        <f t="shared" si="112"/>
        <v>0</v>
      </c>
      <c r="O171" s="195">
        <f t="shared" si="112"/>
        <v>0</v>
      </c>
      <c r="P171" s="198">
        <f t="shared" si="112"/>
        <v>0</v>
      </c>
    </row>
    <row r="172" spans="1:16" s="133" customFormat="1" ht="21" customHeight="1" hidden="1">
      <c r="A172" s="178"/>
      <c r="B172" s="181"/>
      <c r="C172" s="181"/>
      <c r="D172" s="181">
        <v>1</v>
      </c>
      <c r="E172" s="181"/>
      <c r="F172" s="248" t="s">
        <v>188</v>
      </c>
      <c r="G172" s="287">
        <f>SUM(G173:G174)</f>
        <v>0</v>
      </c>
      <c r="H172" s="287">
        <f aca="true" t="shared" si="113" ref="H172:N172">SUM(H173:H174)</f>
        <v>0</v>
      </c>
      <c r="I172" s="287">
        <f t="shared" si="113"/>
        <v>0</v>
      </c>
      <c r="J172" s="287">
        <f t="shared" si="113"/>
        <v>0</v>
      </c>
      <c r="K172" s="288">
        <f t="shared" si="113"/>
        <v>0</v>
      </c>
      <c r="L172" s="287">
        <f t="shared" si="113"/>
        <v>0</v>
      </c>
      <c r="M172" s="287">
        <f t="shared" si="113"/>
        <v>0</v>
      </c>
      <c r="N172" s="289">
        <f t="shared" si="113"/>
        <v>0</v>
      </c>
      <c r="O172" s="287">
        <f aca="true" t="shared" si="114" ref="O172:P174">G172-I172-K172+M172</f>
        <v>0</v>
      </c>
      <c r="P172" s="290">
        <f t="shared" si="114"/>
        <v>0</v>
      </c>
    </row>
    <row r="173" spans="1:16" s="133" customFormat="1" ht="21" customHeight="1" hidden="1">
      <c r="A173" s="178"/>
      <c r="B173" s="181"/>
      <c r="C173" s="181"/>
      <c r="D173" s="181"/>
      <c r="E173" s="181"/>
      <c r="F173" s="255" t="s">
        <v>100</v>
      </c>
      <c r="G173" s="282">
        <v>0</v>
      </c>
      <c r="H173" s="282">
        <v>0</v>
      </c>
      <c r="I173" s="282"/>
      <c r="J173" s="282"/>
      <c r="K173" s="283"/>
      <c r="L173" s="282"/>
      <c r="M173" s="282"/>
      <c r="N173" s="282">
        <f>-M173</f>
        <v>0</v>
      </c>
      <c r="O173" s="282">
        <f t="shared" si="114"/>
        <v>0</v>
      </c>
      <c r="P173" s="284">
        <f t="shared" si="114"/>
        <v>0</v>
      </c>
    </row>
    <row r="174" spans="1:16" s="133" customFormat="1" ht="21" customHeight="1" hidden="1">
      <c r="A174" s="178"/>
      <c r="B174" s="181"/>
      <c r="C174" s="181"/>
      <c r="D174" s="181"/>
      <c r="E174" s="181"/>
      <c r="F174" s="255" t="s">
        <v>99</v>
      </c>
      <c r="G174" s="282">
        <v>0</v>
      </c>
      <c r="H174" s="282">
        <v>0</v>
      </c>
      <c r="I174" s="282"/>
      <c r="J174" s="282"/>
      <c r="K174" s="283"/>
      <c r="L174" s="282"/>
      <c r="M174" s="282"/>
      <c r="N174" s="282">
        <f>-M174</f>
        <v>0</v>
      </c>
      <c r="O174" s="282">
        <f t="shared" si="114"/>
        <v>0</v>
      </c>
      <c r="P174" s="284">
        <f t="shared" si="114"/>
        <v>0</v>
      </c>
    </row>
    <row r="175" spans="1:16" s="133" customFormat="1" ht="22.5" customHeight="1" hidden="1">
      <c r="A175" s="178"/>
      <c r="B175" s="181">
        <v>10</v>
      </c>
      <c r="C175" s="181"/>
      <c r="D175" s="181"/>
      <c r="E175" s="181"/>
      <c r="F175" s="220" t="s">
        <v>167</v>
      </c>
      <c r="G175" s="195">
        <f>G179</f>
        <v>0</v>
      </c>
      <c r="H175" s="195">
        <f aca="true" t="shared" si="115" ref="H175:P175">H179</f>
        <v>0</v>
      </c>
      <c r="I175" s="195">
        <f t="shared" si="115"/>
        <v>0</v>
      </c>
      <c r="J175" s="195">
        <f t="shared" si="115"/>
        <v>0</v>
      </c>
      <c r="K175" s="197">
        <f t="shared" si="115"/>
        <v>0</v>
      </c>
      <c r="L175" s="195">
        <f t="shared" si="115"/>
        <v>0</v>
      </c>
      <c r="M175" s="285">
        <f t="shared" si="115"/>
        <v>0</v>
      </c>
      <c r="N175" s="285">
        <f t="shared" si="115"/>
        <v>0</v>
      </c>
      <c r="O175" s="195">
        <f t="shared" si="115"/>
        <v>0</v>
      </c>
      <c r="P175" s="198">
        <f t="shared" si="115"/>
        <v>0</v>
      </c>
    </row>
    <row r="176" spans="1:16" s="133" customFormat="1" ht="21" customHeight="1" hidden="1">
      <c r="A176" s="178"/>
      <c r="B176" s="181"/>
      <c r="C176" s="181"/>
      <c r="D176" s="181"/>
      <c r="E176" s="181"/>
      <c r="F176" s="265" t="s">
        <v>101</v>
      </c>
      <c r="G176" s="195">
        <f>SUM(G177:G178)</f>
        <v>0</v>
      </c>
      <c r="H176" s="195">
        <f aca="true" t="shared" si="116" ref="H176:P176">SUM(H177:H178)</f>
        <v>0</v>
      </c>
      <c r="I176" s="195">
        <f t="shared" si="116"/>
        <v>0</v>
      </c>
      <c r="J176" s="195">
        <f t="shared" si="116"/>
        <v>0</v>
      </c>
      <c r="K176" s="197">
        <f t="shared" si="116"/>
        <v>0</v>
      </c>
      <c r="L176" s="195">
        <f t="shared" si="116"/>
        <v>0</v>
      </c>
      <c r="M176" s="195">
        <f t="shared" si="116"/>
        <v>0</v>
      </c>
      <c r="N176" s="195">
        <f t="shared" si="116"/>
        <v>0</v>
      </c>
      <c r="O176" s="195">
        <f t="shared" si="116"/>
        <v>0</v>
      </c>
      <c r="P176" s="198">
        <f t="shared" si="116"/>
        <v>0</v>
      </c>
    </row>
    <row r="177" spans="1:16" s="133" customFormat="1" ht="21" customHeight="1" hidden="1">
      <c r="A177" s="178"/>
      <c r="B177" s="181"/>
      <c r="C177" s="181"/>
      <c r="D177" s="181"/>
      <c r="E177" s="181"/>
      <c r="F177" s="255" t="s">
        <v>100</v>
      </c>
      <c r="G177" s="195">
        <f>G183</f>
        <v>0</v>
      </c>
      <c r="H177" s="195">
        <f aca="true" t="shared" si="117" ref="H177:P177">H183</f>
        <v>0</v>
      </c>
      <c r="I177" s="195">
        <f t="shared" si="117"/>
        <v>0</v>
      </c>
      <c r="J177" s="195">
        <f t="shared" si="117"/>
        <v>0</v>
      </c>
      <c r="K177" s="197">
        <f t="shared" si="117"/>
        <v>0</v>
      </c>
      <c r="L177" s="195">
        <f t="shared" si="117"/>
        <v>0</v>
      </c>
      <c r="M177" s="195">
        <f t="shared" si="117"/>
        <v>0</v>
      </c>
      <c r="N177" s="195">
        <f t="shared" si="117"/>
        <v>0</v>
      </c>
      <c r="O177" s="195">
        <f t="shared" si="117"/>
        <v>0</v>
      </c>
      <c r="P177" s="198">
        <f t="shared" si="117"/>
        <v>0</v>
      </c>
    </row>
    <row r="178" spans="1:16" s="133" customFormat="1" ht="21" customHeight="1" hidden="1">
      <c r="A178" s="178"/>
      <c r="B178" s="181"/>
      <c r="C178" s="181"/>
      <c r="D178" s="181"/>
      <c r="E178" s="181"/>
      <c r="F178" s="255" t="s">
        <v>99</v>
      </c>
      <c r="G178" s="195">
        <f>G184</f>
        <v>0</v>
      </c>
      <c r="H178" s="195">
        <f aca="true" t="shared" si="118" ref="H178:P178">H184</f>
        <v>0</v>
      </c>
      <c r="I178" s="195">
        <f t="shared" si="118"/>
        <v>0</v>
      </c>
      <c r="J178" s="195">
        <f t="shared" si="118"/>
        <v>0</v>
      </c>
      <c r="K178" s="197">
        <f t="shared" si="118"/>
        <v>0</v>
      </c>
      <c r="L178" s="195">
        <f t="shared" si="118"/>
        <v>0</v>
      </c>
      <c r="M178" s="195">
        <f t="shared" si="118"/>
        <v>0</v>
      </c>
      <c r="N178" s="195">
        <f t="shared" si="118"/>
        <v>0</v>
      </c>
      <c r="O178" s="195">
        <f t="shared" si="118"/>
        <v>0</v>
      </c>
      <c r="P178" s="198">
        <f t="shared" si="118"/>
        <v>0</v>
      </c>
    </row>
    <row r="179" spans="1:16" s="133" customFormat="1" ht="22.5" customHeight="1" hidden="1">
      <c r="A179" s="178"/>
      <c r="B179" s="181"/>
      <c r="C179" s="181">
        <v>1</v>
      </c>
      <c r="D179" s="181"/>
      <c r="E179" s="181"/>
      <c r="F179" s="245" t="s">
        <v>168</v>
      </c>
      <c r="G179" s="197">
        <f>G180</f>
        <v>0</v>
      </c>
      <c r="H179" s="197">
        <f aca="true" t="shared" si="119" ref="H179:P181">H180</f>
        <v>0</v>
      </c>
      <c r="I179" s="195">
        <f t="shared" si="119"/>
        <v>0</v>
      </c>
      <c r="J179" s="195">
        <f t="shared" si="119"/>
        <v>0</v>
      </c>
      <c r="K179" s="197">
        <f t="shared" si="119"/>
        <v>0</v>
      </c>
      <c r="L179" s="197">
        <f t="shared" si="119"/>
        <v>0</v>
      </c>
      <c r="M179" s="285">
        <f t="shared" si="119"/>
        <v>0</v>
      </c>
      <c r="N179" s="285">
        <f t="shared" si="119"/>
        <v>0</v>
      </c>
      <c r="O179" s="197">
        <f t="shared" si="119"/>
        <v>0</v>
      </c>
      <c r="P179" s="198">
        <f t="shared" si="119"/>
        <v>0</v>
      </c>
    </row>
    <row r="180" spans="1:16" s="133" customFormat="1" ht="22.5" customHeight="1" hidden="1">
      <c r="A180" s="178"/>
      <c r="B180" s="181"/>
      <c r="C180" s="181"/>
      <c r="D180" s="181"/>
      <c r="E180" s="181"/>
      <c r="F180" s="247" t="s">
        <v>169</v>
      </c>
      <c r="G180" s="195">
        <f>G181</f>
        <v>0</v>
      </c>
      <c r="H180" s="195">
        <f t="shared" si="119"/>
        <v>0</v>
      </c>
      <c r="I180" s="195">
        <f t="shared" si="119"/>
        <v>0</v>
      </c>
      <c r="J180" s="195">
        <f t="shared" si="119"/>
        <v>0</v>
      </c>
      <c r="K180" s="197">
        <f t="shared" si="119"/>
        <v>0</v>
      </c>
      <c r="L180" s="195">
        <f t="shared" si="119"/>
        <v>0</v>
      </c>
      <c r="M180" s="285">
        <f t="shared" si="119"/>
        <v>0</v>
      </c>
      <c r="N180" s="285">
        <f t="shared" si="119"/>
        <v>0</v>
      </c>
      <c r="O180" s="195">
        <f t="shared" si="119"/>
        <v>0</v>
      </c>
      <c r="P180" s="198">
        <f t="shared" si="119"/>
        <v>0</v>
      </c>
    </row>
    <row r="181" spans="1:16" s="133" customFormat="1" ht="21" customHeight="1" hidden="1">
      <c r="A181" s="178"/>
      <c r="B181" s="181"/>
      <c r="C181" s="181"/>
      <c r="D181" s="181">
        <v>1</v>
      </c>
      <c r="E181" s="181"/>
      <c r="F181" s="248" t="s">
        <v>189</v>
      </c>
      <c r="G181" s="287">
        <f>G182</f>
        <v>0</v>
      </c>
      <c r="H181" s="287">
        <f t="shared" si="119"/>
        <v>0</v>
      </c>
      <c r="I181" s="287">
        <f t="shared" si="119"/>
        <v>0</v>
      </c>
      <c r="J181" s="287">
        <f t="shared" si="119"/>
        <v>0</v>
      </c>
      <c r="K181" s="288">
        <f t="shared" si="119"/>
        <v>0</v>
      </c>
      <c r="L181" s="287">
        <f t="shared" si="119"/>
        <v>0</v>
      </c>
      <c r="M181" s="285">
        <f t="shared" si="119"/>
        <v>0</v>
      </c>
      <c r="N181" s="289">
        <f t="shared" si="119"/>
        <v>0</v>
      </c>
      <c r="O181" s="287">
        <f t="shared" si="119"/>
        <v>0</v>
      </c>
      <c r="P181" s="290">
        <f t="shared" si="119"/>
        <v>0</v>
      </c>
    </row>
    <row r="182" spans="1:16" s="133" customFormat="1" ht="21" customHeight="1" hidden="1">
      <c r="A182" s="178"/>
      <c r="B182" s="181"/>
      <c r="C182" s="181"/>
      <c r="D182" s="181"/>
      <c r="E182" s="181">
        <v>1</v>
      </c>
      <c r="F182" s="261" t="s">
        <v>170</v>
      </c>
      <c r="G182" s="287">
        <f>SUM(G183:G184)</f>
        <v>0</v>
      </c>
      <c r="H182" s="287">
        <f aca="true" t="shared" si="120" ref="H182:N182">SUM(H183:H184)</f>
        <v>0</v>
      </c>
      <c r="I182" s="287">
        <f t="shared" si="120"/>
        <v>0</v>
      </c>
      <c r="J182" s="287">
        <f t="shared" si="120"/>
        <v>0</v>
      </c>
      <c r="K182" s="288">
        <f t="shared" si="120"/>
        <v>0</v>
      </c>
      <c r="L182" s="287">
        <f t="shared" si="120"/>
        <v>0</v>
      </c>
      <c r="M182" s="285">
        <f t="shared" si="120"/>
        <v>0</v>
      </c>
      <c r="N182" s="289">
        <f t="shared" si="120"/>
        <v>0</v>
      </c>
      <c r="O182" s="287">
        <f aca="true" t="shared" si="121" ref="O182:P184">G182-I182-K182+M182</f>
        <v>0</v>
      </c>
      <c r="P182" s="290">
        <f t="shared" si="121"/>
        <v>0</v>
      </c>
    </row>
    <row r="183" spans="1:16" s="133" customFormat="1" ht="21" customHeight="1" hidden="1">
      <c r="A183" s="178"/>
      <c r="B183" s="181"/>
      <c r="C183" s="181"/>
      <c r="D183" s="181"/>
      <c r="E183" s="181"/>
      <c r="F183" s="255" t="s">
        <v>100</v>
      </c>
      <c r="G183" s="282">
        <v>0</v>
      </c>
      <c r="H183" s="282">
        <v>0</v>
      </c>
      <c r="I183" s="282"/>
      <c r="J183" s="282"/>
      <c r="K183" s="283"/>
      <c r="L183" s="282"/>
      <c r="M183" s="282"/>
      <c r="N183" s="282">
        <f>-M183</f>
        <v>0</v>
      </c>
      <c r="O183" s="282">
        <f t="shared" si="121"/>
        <v>0</v>
      </c>
      <c r="P183" s="284">
        <f t="shared" si="121"/>
        <v>0</v>
      </c>
    </row>
    <row r="184" spans="1:16" s="133" customFormat="1" ht="21" customHeight="1" hidden="1">
      <c r="A184" s="178"/>
      <c r="B184" s="181"/>
      <c r="C184" s="181"/>
      <c r="D184" s="181"/>
      <c r="E184" s="181"/>
      <c r="F184" s="255" t="s">
        <v>99</v>
      </c>
      <c r="G184" s="282">
        <v>0</v>
      </c>
      <c r="H184" s="282"/>
      <c r="I184" s="282"/>
      <c r="J184" s="282"/>
      <c r="K184" s="283"/>
      <c r="L184" s="282"/>
      <c r="M184" s="282"/>
      <c r="N184" s="282">
        <f>-M184</f>
        <v>0</v>
      </c>
      <c r="O184" s="282">
        <f t="shared" si="121"/>
        <v>0</v>
      </c>
      <c r="P184" s="284">
        <f t="shared" si="121"/>
        <v>0</v>
      </c>
    </row>
    <row r="185" spans="1:16" s="133" customFormat="1" ht="21" customHeight="1">
      <c r="A185" s="178"/>
      <c r="B185" s="181"/>
      <c r="C185" s="181"/>
      <c r="D185" s="181"/>
      <c r="E185" s="181"/>
      <c r="F185" s="255"/>
      <c r="G185" s="282"/>
      <c r="H185" s="282"/>
      <c r="I185" s="282"/>
      <c r="J185" s="282"/>
      <c r="K185" s="283"/>
      <c r="L185" s="282"/>
      <c r="M185" s="285"/>
      <c r="N185" s="285"/>
      <c r="O185" s="282"/>
      <c r="P185" s="284"/>
    </row>
    <row r="186" spans="1:16" s="133" customFormat="1" ht="21" customHeight="1">
      <c r="A186" s="178"/>
      <c r="B186" s="181"/>
      <c r="C186" s="181"/>
      <c r="D186" s="181"/>
      <c r="E186" s="181"/>
      <c r="F186" s="255"/>
      <c r="G186" s="282"/>
      <c r="H186" s="282"/>
      <c r="I186" s="282"/>
      <c r="J186" s="282"/>
      <c r="K186" s="283"/>
      <c r="L186" s="282"/>
      <c r="M186" s="285"/>
      <c r="N186" s="285"/>
      <c r="O186" s="282"/>
      <c r="P186" s="284"/>
    </row>
    <row r="187" spans="1:16" s="133" customFormat="1" ht="21" customHeight="1">
      <c r="A187" s="178"/>
      <c r="B187" s="181"/>
      <c r="C187" s="181"/>
      <c r="D187" s="181"/>
      <c r="E187" s="181"/>
      <c r="F187" s="255"/>
      <c r="G187" s="282"/>
      <c r="H187" s="282"/>
      <c r="I187" s="282"/>
      <c r="J187" s="282"/>
      <c r="K187" s="283"/>
      <c r="L187" s="282"/>
      <c r="M187" s="285"/>
      <c r="N187" s="285"/>
      <c r="O187" s="282"/>
      <c r="P187" s="284"/>
    </row>
    <row r="188" spans="1:16" s="133" customFormat="1" ht="21" customHeight="1">
      <c r="A188" s="178"/>
      <c r="B188" s="181"/>
      <c r="C188" s="181"/>
      <c r="D188" s="181"/>
      <c r="E188" s="181"/>
      <c r="F188" s="255"/>
      <c r="G188" s="282"/>
      <c r="H188" s="282"/>
      <c r="I188" s="282"/>
      <c r="J188" s="282"/>
      <c r="K188" s="283"/>
      <c r="L188" s="282"/>
      <c r="M188" s="285"/>
      <c r="N188" s="285"/>
      <c r="O188" s="282"/>
      <c r="P188" s="284"/>
    </row>
    <row r="189" spans="1:16" s="133" customFormat="1" ht="21" customHeight="1">
      <c r="A189" s="178"/>
      <c r="B189" s="181"/>
      <c r="C189" s="181"/>
      <c r="D189" s="181"/>
      <c r="E189" s="181"/>
      <c r="F189" s="255"/>
      <c r="G189" s="282"/>
      <c r="H189" s="282"/>
      <c r="I189" s="282"/>
      <c r="J189" s="282"/>
      <c r="K189" s="283"/>
      <c r="L189" s="282"/>
      <c r="M189" s="285"/>
      <c r="N189" s="285"/>
      <c r="O189" s="282"/>
      <c r="P189" s="284"/>
    </row>
    <row r="190" spans="1:16" s="133" customFormat="1" ht="21" customHeight="1">
      <c r="A190" s="178"/>
      <c r="B190" s="181"/>
      <c r="C190" s="181"/>
      <c r="D190" s="181"/>
      <c r="E190" s="181"/>
      <c r="F190" s="255"/>
      <c r="G190" s="282"/>
      <c r="H190" s="282"/>
      <c r="I190" s="282"/>
      <c r="J190" s="282"/>
      <c r="K190" s="283"/>
      <c r="L190" s="282"/>
      <c r="M190" s="285"/>
      <c r="N190" s="285"/>
      <c r="O190" s="282"/>
      <c r="P190" s="284"/>
    </row>
    <row r="191" spans="1:16" s="133" customFormat="1" ht="21" customHeight="1">
      <c r="A191" s="178"/>
      <c r="B191" s="181"/>
      <c r="C191" s="181"/>
      <c r="D191" s="181"/>
      <c r="E191" s="181"/>
      <c r="F191" s="255"/>
      <c r="G191" s="282"/>
      <c r="H191" s="282"/>
      <c r="I191" s="282"/>
      <c r="J191" s="282"/>
      <c r="K191" s="283"/>
      <c r="L191" s="282"/>
      <c r="M191" s="285"/>
      <c r="N191" s="285"/>
      <c r="O191" s="282"/>
      <c r="P191" s="284"/>
    </row>
    <row r="192" spans="1:16" s="133" customFormat="1" ht="21" customHeight="1">
      <c r="A192" s="178"/>
      <c r="B192" s="181"/>
      <c r="C192" s="181"/>
      <c r="D192" s="181"/>
      <c r="E192" s="181"/>
      <c r="F192" s="255"/>
      <c r="G192" s="282"/>
      <c r="H192" s="282"/>
      <c r="I192" s="282"/>
      <c r="J192" s="282"/>
      <c r="K192" s="283"/>
      <c r="L192" s="282"/>
      <c r="M192" s="285"/>
      <c r="N192" s="285"/>
      <c r="O192" s="282"/>
      <c r="P192" s="284"/>
    </row>
    <row r="193" spans="1:16" s="133" customFormat="1" ht="21" customHeight="1">
      <c r="A193" s="178"/>
      <c r="B193" s="181"/>
      <c r="C193" s="181"/>
      <c r="D193" s="181"/>
      <c r="E193" s="181"/>
      <c r="F193" s="255"/>
      <c r="G193" s="282"/>
      <c r="H193" s="282"/>
      <c r="I193" s="282"/>
      <c r="J193" s="282"/>
      <c r="K193" s="283"/>
      <c r="L193" s="282"/>
      <c r="M193" s="285"/>
      <c r="N193" s="285"/>
      <c r="O193" s="282"/>
      <c r="P193" s="284"/>
    </row>
    <row r="194" spans="1:16" s="133" customFormat="1" ht="21" customHeight="1">
      <c r="A194" s="178"/>
      <c r="B194" s="181"/>
      <c r="C194" s="181"/>
      <c r="D194" s="181"/>
      <c r="E194" s="181"/>
      <c r="F194" s="255"/>
      <c r="G194" s="282"/>
      <c r="H194" s="282"/>
      <c r="I194" s="282"/>
      <c r="J194" s="282"/>
      <c r="K194" s="283"/>
      <c r="L194" s="282"/>
      <c r="M194" s="285"/>
      <c r="N194" s="285"/>
      <c r="O194" s="282"/>
      <c r="P194" s="284"/>
    </row>
    <row r="195" spans="1:16" s="133" customFormat="1" ht="21" customHeight="1">
      <c r="A195" s="178"/>
      <c r="B195" s="181"/>
      <c r="C195" s="181"/>
      <c r="D195" s="181"/>
      <c r="E195" s="181"/>
      <c r="F195" s="255"/>
      <c r="G195" s="282"/>
      <c r="H195" s="282"/>
      <c r="I195" s="282"/>
      <c r="J195" s="282"/>
      <c r="K195" s="283"/>
      <c r="L195" s="282"/>
      <c r="M195" s="285"/>
      <c r="N195" s="285"/>
      <c r="O195" s="282"/>
      <c r="P195" s="284"/>
    </row>
    <row r="196" spans="1:16" s="133" customFormat="1" ht="21" customHeight="1">
      <c r="A196" s="178"/>
      <c r="B196" s="181"/>
      <c r="C196" s="181"/>
      <c r="D196" s="181"/>
      <c r="E196" s="181"/>
      <c r="F196" s="255"/>
      <c r="G196" s="282"/>
      <c r="H196" s="282"/>
      <c r="I196" s="282"/>
      <c r="J196" s="282"/>
      <c r="K196" s="283"/>
      <c r="L196" s="282"/>
      <c r="M196" s="285"/>
      <c r="N196" s="285"/>
      <c r="O196" s="282"/>
      <c r="P196" s="284"/>
    </row>
    <row r="197" spans="1:16" s="102" customFormat="1" ht="21" customHeight="1">
      <c r="A197" s="193"/>
      <c r="B197" s="190"/>
      <c r="C197" s="190"/>
      <c r="D197" s="190"/>
      <c r="E197" s="190"/>
      <c r="F197" s="194"/>
      <c r="G197" s="200"/>
      <c r="H197" s="200"/>
      <c r="I197" s="200"/>
      <c r="J197" s="200"/>
      <c r="K197" s="201"/>
      <c r="L197" s="200"/>
      <c r="M197" s="199"/>
      <c r="N197" s="199"/>
      <c r="O197" s="200"/>
      <c r="P197" s="202"/>
    </row>
    <row r="198" spans="1:16" s="102" customFormat="1" ht="21" customHeight="1">
      <c r="A198" s="193"/>
      <c r="B198" s="190"/>
      <c r="C198" s="190"/>
      <c r="D198" s="190"/>
      <c r="E198" s="190"/>
      <c r="F198" s="194"/>
      <c r="G198" s="200"/>
      <c r="H198" s="200"/>
      <c r="I198" s="200"/>
      <c r="J198" s="200"/>
      <c r="K198" s="201"/>
      <c r="L198" s="200"/>
      <c r="M198" s="199"/>
      <c r="N198" s="199"/>
      <c r="O198" s="200"/>
      <c r="P198" s="202"/>
    </row>
    <row r="199" spans="1:16" s="102" customFormat="1" ht="21" customHeight="1">
      <c r="A199" s="193"/>
      <c r="B199" s="190"/>
      <c r="C199" s="190"/>
      <c r="D199" s="190"/>
      <c r="E199" s="190"/>
      <c r="F199" s="194"/>
      <c r="G199" s="200"/>
      <c r="H199" s="200"/>
      <c r="I199" s="200"/>
      <c r="J199" s="200"/>
      <c r="K199" s="201"/>
      <c r="L199" s="200"/>
      <c r="M199" s="200"/>
      <c r="N199" s="200"/>
      <c r="O199" s="200"/>
      <c r="P199" s="202"/>
    </row>
    <row r="200" spans="1:16" ht="20.25" customHeight="1" thickBot="1">
      <c r="A200" s="221"/>
      <c r="B200" s="184"/>
      <c r="C200" s="184"/>
      <c r="D200" s="184"/>
      <c r="E200" s="184"/>
      <c r="F200" s="222"/>
      <c r="G200" s="223"/>
      <c r="H200" s="223"/>
      <c r="I200" s="223"/>
      <c r="J200" s="223"/>
      <c r="K200" s="224"/>
      <c r="L200" s="223"/>
      <c r="M200" s="223"/>
      <c r="N200" s="223"/>
      <c r="O200" s="223"/>
      <c r="P200" s="225"/>
    </row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210" man="1"/>
  </colBreaks>
  <ignoredErrors>
    <ignoredError sqref="I119:P119 L124:P128 N1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user</cp:lastModifiedBy>
  <cp:lastPrinted>2015-03-17T04:42:10Z</cp:lastPrinted>
  <dcterms:created xsi:type="dcterms:W3CDTF">2002-01-14T09:37:13Z</dcterms:created>
  <dcterms:modified xsi:type="dcterms:W3CDTF">2015-04-26T03:14:36Z</dcterms:modified>
  <cp:category/>
  <cp:version/>
  <cp:contentType/>
  <cp:contentStatus/>
</cp:coreProperties>
</file>