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916" tabRatio="700" activeTab="0"/>
  </bookViews>
  <sheets>
    <sheet name="融資" sheetId="1" r:id="rId1"/>
    <sheet name="歲出總併" sheetId="2" r:id="rId2"/>
    <sheet name="歲出總資" sheetId="3" r:id="rId3"/>
    <sheet name="擴大出經" sheetId="4" state="hidden" r:id="rId4"/>
    <sheet name="擴大出資" sheetId="5" state="hidden" r:id="rId5"/>
    <sheet name="歲出明細" sheetId="6" r:id="rId6"/>
  </sheets>
  <definedNames>
    <definedName name="_xlnm.Print_Area" localSheetId="5">'歲出明細'!$A$1:$P$130</definedName>
    <definedName name="_xlnm.Print_Area" localSheetId="1">'歲出總併'!$A$1:$P$33</definedName>
    <definedName name="_xlnm.Print_Area" localSheetId="2">'歲出總資'!$A$1:$P$33</definedName>
    <definedName name="_xlnm.Print_Area" localSheetId="0">'融資'!$A$1:$J$36</definedName>
    <definedName name="_xlnm.Print_Area" localSheetId="3">'擴大出經'!$A$1:$P$60</definedName>
    <definedName name="_xlnm.Print_Area" localSheetId="4">'擴大出資'!$A$1:$P$60</definedName>
    <definedName name="_xlnm.Print_Titles" localSheetId="5">'歲出明細'!$1:$6</definedName>
    <definedName name="_xlnm.Print_Titles" localSheetId="1">'歲出總併'!$1:$7</definedName>
    <definedName name="_xlnm.Print_Titles" localSheetId="2">'歲出總資'!$1:$6</definedName>
    <definedName name="_xlnm.Print_Titles" localSheetId="3">'擴大出經'!$1:$7</definedName>
    <definedName name="_xlnm.Print_Titles" localSheetId="4">'擴大出資'!$1:$7</definedName>
  </definedNames>
  <calcPr fullCalcOnLoad="1"/>
</workbook>
</file>

<file path=xl/comments6.xml><?xml version="1.0" encoding="utf-8"?>
<comments xmlns="http://schemas.openxmlformats.org/spreadsheetml/2006/main">
  <authors>
    <author>admin</author>
  </authors>
  <commentList>
    <comment ref="I47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刪1,229,583</t>
        </r>
      </text>
    </comment>
  </commentList>
</comments>
</file>

<file path=xl/sharedStrings.xml><?xml version="1.0" encoding="utf-8"?>
<sst xmlns="http://schemas.openxmlformats.org/spreadsheetml/2006/main" count="378" uniqueCount="172">
  <si>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</si>
  <si>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</si>
  <si>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</si>
  <si>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</si>
  <si>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</si>
  <si>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</si>
  <si>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</si>
  <si>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</si>
  <si>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</si>
  <si>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</si>
  <si>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</si>
  <si>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</si>
  <si>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</si>
  <si>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</si>
  <si>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</si>
  <si>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</si>
  <si>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</si>
  <si>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</si>
  <si>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</si>
  <si>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</si>
  <si>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</si>
  <si>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</si>
  <si>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</si>
  <si>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</si>
  <si>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</si>
  <si>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</si>
  <si>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</si>
  <si>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</si>
  <si>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</si>
  <si>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</si>
  <si>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</si>
  <si>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</si>
  <si>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</si>
  <si>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</si>
  <si>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</si>
  <si>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</si>
  <si>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</si>
  <si>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</si>
  <si>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</si>
  <si>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</si>
  <si>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</si>
  <si>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</si>
  <si>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</si>
  <si>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</si>
  <si>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</si>
  <si>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</si>
  <si>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</si>
  <si>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</si>
  <si>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</si>
  <si>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</si>
  <si>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</si>
  <si>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</si>
  <si>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</si>
  <si>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</si>
  <si>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</si>
  <si>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</si>
  <si>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</si>
  <si>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</si>
  <si>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</si>
  <si>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</si>
  <si>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</si>
  <si>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</si>
  <si>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</si>
  <si>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</si>
  <si>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</si>
  <si>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</si>
  <si>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</si>
  <si>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</si>
  <si>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</si>
  <si>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</si>
  <si>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</si>
  <si>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</si>
  <si>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</si>
  <si>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</si>
  <si>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</si>
  <si>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</si>
  <si>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</si>
  <si>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</si>
  <si>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</si>
  <si>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</si>
  <si>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</si>
  <si>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</si>
  <si>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</si>
  <si>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</si>
  <si>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</si>
  <si>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</si>
  <si>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</si>
  <si>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</si>
  <si>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</si>
  <si>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</si>
  <si>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</si>
  <si>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</si>
  <si>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</si>
  <si>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</si>
  <si>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</si>
  <si>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</si>
  <si>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</si>
  <si>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</si>
  <si>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</si>
  <si>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</si>
  <si>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</si>
  <si>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</si>
  <si>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</si>
  <si>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</si>
  <si>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</si>
  <si>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</si>
  <si>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</si>
  <si>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</si>
  <si>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</si>
  <si>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</si>
  <si>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</si>
  <si>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經資小計</t>
  </si>
  <si>
    <t>教育部主管</t>
  </si>
  <si>
    <t>教育部</t>
  </si>
  <si>
    <t>教育支出</t>
  </si>
  <si>
    <t>經濟部主管</t>
  </si>
  <si>
    <t>工業局</t>
  </si>
  <si>
    <t>交通部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</si>
  <si>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</si>
  <si>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經濟部主管</t>
  </si>
  <si>
    <t>交通部主管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</si>
  <si>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</si>
  <si>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</si>
  <si>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</si>
  <si>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</si>
  <si>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</si>
  <si>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</si>
  <si>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</si>
  <si>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</si>
  <si>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</si>
  <si>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t>原住民族委員會</t>
  </si>
  <si>
    <t>民政支出</t>
  </si>
  <si>
    <t>體育委員會</t>
  </si>
  <si>
    <t>農業委員會主管</t>
  </si>
  <si>
    <t>農業委員會</t>
  </si>
  <si>
    <t>農業支出</t>
  </si>
  <si>
    <t>中央政府振興經濟擴大公</t>
  </si>
  <si>
    <t>研究發展考核委員會</t>
  </si>
  <si>
    <t>行政支出</t>
  </si>
  <si>
    <t>國家資通訊應用建設</t>
  </si>
  <si>
    <t>國家資通訊應用建設</t>
  </si>
  <si>
    <t>民政支出</t>
  </si>
  <si>
    <t>自行車道路網建置</t>
  </si>
  <si>
    <t>優質生活設施</t>
  </si>
  <si>
    <t>工業支出</t>
  </si>
  <si>
    <t>都市及工業區更新</t>
  </si>
  <si>
    <t>警政署及所屬</t>
  </si>
  <si>
    <t>警政業務</t>
  </si>
  <si>
    <t>老舊校舍補強整建</t>
  </si>
  <si>
    <t>培育優質人力促進就業</t>
  </si>
  <si>
    <t>營業基金－臺灣鐵路管理局</t>
  </si>
  <si>
    <t>臺鐵安全提昇及支線改善</t>
  </si>
  <si>
    <t>北中南都市鐵路立體化及捷運化</t>
  </si>
  <si>
    <t>營業基金—高雄港務局</t>
  </si>
  <si>
    <t>離島海運設施</t>
  </si>
  <si>
    <t>非營業特種基金—交通作業基金</t>
  </si>
  <si>
    <t>高快速公路健全路網</t>
  </si>
  <si>
    <t>鐵公路重要交通工程</t>
  </si>
  <si>
    <t>東部鐵路服務效能提昇</t>
  </si>
  <si>
    <t>農村再生</t>
  </si>
  <si>
    <t>林務局</t>
  </si>
  <si>
    <t>農業支出</t>
  </si>
  <si>
    <t>漁業署及所屬</t>
  </si>
  <si>
    <t>海岸新生</t>
  </si>
  <si>
    <t>原住民族基礎建設</t>
  </si>
  <si>
    <r>
      <t>中央政府振興經濟擴大公共建設特別決算（</t>
    </r>
    <r>
      <rPr>
        <b/>
        <u val="single"/>
        <sz val="18"/>
        <rFont val="Times New Roman"/>
        <family val="1"/>
      </rPr>
      <t>98</t>
    </r>
    <r>
      <rPr>
        <b/>
        <u val="single"/>
        <sz val="18"/>
        <rFont val="新細明體"/>
        <family val="1"/>
      </rPr>
      <t>年度）</t>
    </r>
  </si>
  <si>
    <r>
      <t>共建設特別決算（</t>
    </r>
    <r>
      <rPr>
        <b/>
        <u val="single"/>
        <sz val="18"/>
        <rFont val="Times New Roman"/>
        <family val="1"/>
      </rPr>
      <t>98</t>
    </r>
    <r>
      <rPr>
        <b/>
        <u val="single"/>
        <sz val="18"/>
        <rFont val="新細明體"/>
        <family val="1"/>
      </rPr>
      <t>年度）</t>
    </r>
  </si>
  <si>
    <r>
      <t>共建設特別決算（</t>
    </r>
    <r>
      <rPr>
        <b/>
        <u val="single"/>
        <sz val="18"/>
        <rFont val="Times New Roman"/>
        <family val="1"/>
      </rPr>
      <t>98</t>
    </r>
    <r>
      <rPr>
        <b/>
        <u val="single"/>
        <sz val="18"/>
        <rFont val="新細明體"/>
        <family val="1"/>
      </rPr>
      <t>年度）</t>
    </r>
  </si>
  <si>
    <t>資本門</t>
  </si>
  <si>
    <r>
      <t>中  華  民  國</t>
    </r>
    <r>
      <rPr>
        <sz val="12"/>
        <rFont val="新細明體"/>
        <family val="1"/>
      </rPr>
      <t xml:space="preserve">  103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</si>
  <si>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年  度</t>
    </r>
  </si>
  <si>
    <r>
      <t xml:space="preserve">  </t>
    </r>
    <r>
      <rPr>
        <sz val="12"/>
        <rFont val="新細明體"/>
        <family val="1"/>
      </rPr>
      <t xml:space="preserve">103  </t>
    </r>
    <r>
      <rPr>
        <sz val="12"/>
        <rFont val="新細明體"/>
        <family val="1"/>
      </rPr>
      <t>年  度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</si>
</sst>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</numFmts>
  <fonts count="49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9.5"/>
      <name val="Arial"/>
      <family val="2"/>
    </font>
    <font>
      <sz val="9.5"/>
      <color indexed="12"/>
      <name val="Arial"/>
      <family val="2"/>
    </font>
    <font>
      <b/>
      <sz val="10"/>
      <name val="Arial"/>
      <family val="2"/>
    </font>
    <font>
      <sz val="12"/>
      <color indexed="10"/>
      <name val="新細明體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15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49" fontId="26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80" fontId="13" fillId="0" borderId="16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3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9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178" fontId="2" fillId="0" borderId="0" xfId="0" applyNumberFormat="1" applyFont="1" applyAlignment="1">
      <alignment vertical="center"/>
    </xf>
    <xf numFmtId="0" fontId="27" fillId="0" borderId="3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center" vertical="center"/>
    </xf>
    <xf numFmtId="49" fontId="25" fillId="0" borderId="3" xfId="15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/>
    </xf>
    <xf numFmtId="49" fontId="27" fillId="0" borderId="3" xfId="15" applyNumberFormat="1" applyFont="1" applyFill="1" applyBorder="1" applyAlignment="1">
      <alignment horizontal="left" vertical="top" wrapText="1"/>
    </xf>
    <xf numFmtId="49" fontId="25" fillId="0" borderId="3" xfId="15" applyNumberFormat="1" applyFont="1" applyFill="1" applyBorder="1" applyAlignment="1">
      <alignment horizontal="left" vertical="center" wrapText="1"/>
    </xf>
    <xf numFmtId="180" fontId="40" fillId="0" borderId="1" xfId="0" applyNumberFormat="1" applyFont="1" applyFill="1" applyBorder="1" applyAlignment="1">
      <alignment horizontal="right" vertical="center"/>
    </xf>
    <xf numFmtId="193" fontId="40" fillId="0" borderId="1" xfId="0" applyNumberFormat="1" applyFont="1" applyFill="1" applyBorder="1" applyAlignment="1">
      <alignment horizontal="right" vertical="center"/>
    </xf>
    <xf numFmtId="180" fontId="40" fillId="0" borderId="3" xfId="0" applyNumberFormat="1" applyFont="1" applyFill="1" applyBorder="1" applyAlignment="1">
      <alignment horizontal="right" vertical="center"/>
    </xf>
    <xf numFmtId="180" fontId="40" fillId="0" borderId="2" xfId="0" applyNumberFormat="1" applyFont="1" applyFill="1" applyBorder="1" applyAlignment="1">
      <alignment horizontal="right" vertical="center"/>
    </xf>
    <xf numFmtId="195" fontId="40" fillId="0" borderId="5" xfId="0" applyNumberFormat="1" applyFont="1" applyFill="1" applyBorder="1" applyAlignment="1">
      <alignment horizontal="right" vertical="top"/>
    </xf>
    <xf numFmtId="180" fontId="41" fillId="0" borderId="1" xfId="0" applyNumberFormat="1" applyFont="1" applyFill="1" applyBorder="1" applyAlignment="1">
      <alignment horizontal="right" vertical="top"/>
    </xf>
    <xf numFmtId="180" fontId="41" fillId="0" borderId="3" xfId="0" applyNumberFormat="1" applyFont="1" applyFill="1" applyBorder="1" applyAlignment="1">
      <alignment horizontal="right" vertical="top"/>
    </xf>
    <xf numFmtId="180" fontId="41" fillId="0" borderId="2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vertical="top"/>
    </xf>
    <xf numFmtId="0" fontId="0" fillId="0" borderId="7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top"/>
    </xf>
    <xf numFmtId="49" fontId="27" fillId="0" borderId="7" xfId="15" applyNumberFormat="1" applyFont="1" applyFill="1" applyBorder="1" applyAlignment="1">
      <alignment horizontal="left" vertical="top" wrapText="1"/>
    </xf>
    <xf numFmtId="180" fontId="41" fillId="0" borderId="5" xfId="0" applyNumberFormat="1" applyFont="1" applyFill="1" applyBorder="1" applyAlignment="1">
      <alignment horizontal="right" vertical="top"/>
    </xf>
    <xf numFmtId="180" fontId="41" fillId="0" borderId="7" xfId="0" applyNumberFormat="1" applyFont="1" applyFill="1" applyBorder="1" applyAlignment="1">
      <alignment horizontal="right" vertical="top"/>
    </xf>
    <xf numFmtId="180" fontId="41" fillId="0" borderId="6" xfId="0" applyNumberFormat="1" applyFont="1" applyFill="1" applyBorder="1" applyAlignment="1">
      <alignment horizontal="right" vertical="top"/>
    </xf>
    <xf numFmtId="180" fontId="42" fillId="0" borderId="1" xfId="0" applyNumberFormat="1" applyFont="1" applyBorder="1" applyAlignment="1">
      <alignment horizontal="right" vertical="center"/>
    </xf>
    <xf numFmtId="178" fontId="42" fillId="0" borderId="1" xfId="0" applyNumberFormat="1" applyFont="1" applyBorder="1" applyAlignment="1">
      <alignment horizontal="right" vertical="center"/>
    </xf>
    <xf numFmtId="178" fontId="42" fillId="0" borderId="2" xfId="0" applyNumberFormat="1" applyFont="1" applyBorder="1" applyAlignment="1">
      <alignment horizontal="right" vertical="center"/>
    </xf>
    <xf numFmtId="180" fontId="42" fillId="0" borderId="1" xfId="0" applyNumberFormat="1" applyFont="1" applyFill="1" applyBorder="1" applyAlignment="1">
      <alignment horizontal="right" vertical="center"/>
    </xf>
    <xf numFmtId="180" fontId="42" fillId="0" borderId="3" xfId="0" applyNumberFormat="1" applyFont="1" applyFill="1" applyBorder="1" applyAlignment="1">
      <alignment horizontal="right" vertical="center"/>
    </xf>
    <xf numFmtId="195" fontId="42" fillId="0" borderId="1" xfId="0" applyNumberFormat="1" applyFont="1" applyFill="1" applyBorder="1" applyAlignment="1">
      <alignment horizontal="right" vertical="center"/>
    </xf>
    <xf numFmtId="180" fontId="42" fillId="0" borderId="2" xfId="0" applyNumberFormat="1" applyFont="1" applyFill="1" applyBorder="1" applyAlignment="1">
      <alignment horizontal="right" vertical="center"/>
    </xf>
    <xf numFmtId="195" fontId="42" fillId="0" borderId="1" xfId="0" applyNumberFormat="1" applyFont="1" applyFill="1" applyBorder="1" applyAlignment="1">
      <alignment horizontal="right" vertical="top"/>
    </xf>
    <xf numFmtId="195" fontId="46" fillId="0" borderId="1" xfId="0" applyNumberFormat="1" applyFont="1" applyFill="1" applyBorder="1" applyAlignment="1">
      <alignment horizontal="right" vertical="top"/>
    </xf>
    <xf numFmtId="180" fontId="46" fillId="0" borderId="1" xfId="0" applyNumberFormat="1" applyFont="1" applyFill="1" applyBorder="1" applyAlignment="1">
      <alignment horizontal="right" vertical="top"/>
    </xf>
    <xf numFmtId="180" fontId="46" fillId="0" borderId="3" xfId="0" applyNumberFormat="1" applyFont="1" applyFill="1" applyBorder="1" applyAlignment="1">
      <alignment horizontal="right" vertical="top"/>
    </xf>
    <xf numFmtId="191" fontId="46" fillId="0" borderId="1" xfId="0" applyNumberFormat="1" applyFont="1" applyFill="1" applyBorder="1" applyAlignment="1">
      <alignment horizontal="right" vertical="top"/>
    </xf>
    <xf numFmtId="180" fontId="46" fillId="0" borderId="2" xfId="0" applyNumberFormat="1" applyFont="1" applyFill="1" applyBorder="1" applyAlignment="1">
      <alignment horizontal="right" vertical="top"/>
    </xf>
    <xf numFmtId="180" fontId="42" fillId="0" borderId="1" xfId="0" applyNumberFormat="1" applyFont="1" applyFill="1" applyBorder="1" applyAlignment="1">
      <alignment horizontal="right" vertical="top"/>
    </xf>
    <xf numFmtId="180" fontId="42" fillId="0" borderId="3" xfId="0" applyNumberFormat="1" applyFont="1" applyFill="1" applyBorder="1" applyAlignment="1">
      <alignment horizontal="right" vertical="top"/>
    </xf>
    <xf numFmtId="180" fontId="42" fillId="0" borderId="2" xfId="0" applyNumberFormat="1" applyFont="1" applyFill="1" applyBorder="1" applyAlignment="1">
      <alignment horizontal="right" vertical="top"/>
    </xf>
    <xf numFmtId="180" fontId="46" fillId="0" borderId="5" xfId="0" applyNumberFormat="1" applyFont="1" applyFill="1" applyBorder="1" applyAlignment="1">
      <alignment horizontal="right" vertical="top"/>
    </xf>
    <xf numFmtId="180" fontId="46" fillId="0" borderId="7" xfId="0" applyNumberFormat="1" applyFont="1" applyFill="1" applyBorder="1" applyAlignment="1">
      <alignment horizontal="right" vertical="top"/>
    </xf>
    <xf numFmtId="191" fontId="46" fillId="0" borderId="5" xfId="0" applyNumberFormat="1" applyFont="1" applyFill="1" applyBorder="1" applyAlignment="1">
      <alignment horizontal="right" vertical="top"/>
    </xf>
    <xf numFmtId="195" fontId="46" fillId="0" borderId="5" xfId="0" applyNumberFormat="1" applyFont="1" applyFill="1" applyBorder="1" applyAlignment="1">
      <alignment horizontal="right" vertical="top"/>
    </xf>
    <xf numFmtId="180" fontId="46" fillId="0" borderId="6" xfId="0" applyNumberFormat="1" applyFont="1" applyFill="1" applyBorder="1" applyAlignment="1">
      <alignment horizontal="right" vertical="top"/>
    </xf>
    <xf numFmtId="180" fontId="42" fillId="0" borderId="12" xfId="0" applyNumberFormat="1" applyFont="1" applyFill="1" applyBorder="1" applyAlignment="1">
      <alignment horizontal="right" vertical="center"/>
    </xf>
    <xf numFmtId="180" fontId="42" fillId="0" borderId="11" xfId="0" applyNumberFormat="1" applyFont="1" applyFill="1" applyBorder="1" applyAlignment="1">
      <alignment horizontal="right" vertical="center"/>
    </xf>
    <xf numFmtId="0" fontId="23" fillId="0" borderId="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9" fillId="0" borderId="3" xfId="0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top"/>
    </xf>
    <xf numFmtId="49" fontId="30" fillId="0" borderId="3" xfId="15" applyNumberFormat="1" applyFont="1" applyFill="1" applyBorder="1" applyAlignment="1">
      <alignment horizontal="left" vertical="top" wrapText="1"/>
    </xf>
    <xf numFmtId="180" fontId="44" fillId="0" borderId="1" xfId="0" applyNumberFormat="1" applyFont="1" applyFill="1" applyBorder="1" applyAlignment="1">
      <alignment horizontal="right" vertical="center"/>
    </xf>
    <xf numFmtId="180" fontId="44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top"/>
    </xf>
    <xf numFmtId="0" fontId="29" fillId="0" borderId="3" xfId="0" applyFont="1" applyFill="1" applyBorder="1" applyAlignment="1">
      <alignment horizontal="center" vertical="top"/>
    </xf>
    <xf numFmtId="49" fontId="29" fillId="0" borderId="3" xfId="15" applyNumberFormat="1" applyFont="1" applyFill="1" applyBorder="1" applyAlignment="1">
      <alignment horizontal="left" vertical="top" wrapText="1"/>
    </xf>
    <xf numFmtId="0" fontId="31" fillId="0" borderId="0" xfId="0" applyFont="1" applyFill="1" applyAlignment="1">
      <alignment vertical="top"/>
    </xf>
    <xf numFmtId="0" fontId="27" fillId="0" borderId="3" xfId="0" applyFont="1" applyFill="1" applyBorder="1" applyAlignment="1">
      <alignment vertical="top"/>
    </xf>
    <xf numFmtId="49" fontId="32" fillId="0" borderId="3" xfId="15" applyNumberFormat="1" applyFont="1" applyFill="1" applyBorder="1" applyAlignment="1">
      <alignment horizontal="left" vertical="top" wrapText="1"/>
    </xf>
    <xf numFmtId="180" fontId="45" fillId="0" borderId="1" xfId="0" applyNumberFormat="1" applyFont="1" applyFill="1" applyBorder="1" applyAlignment="1">
      <alignment horizontal="right" vertical="top"/>
    </xf>
    <xf numFmtId="180" fontId="45" fillId="0" borderId="3" xfId="0" applyNumberFormat="1" applyFont="1" applyFill="1" applyBorder="1" applyAlignment="1">
      <alignment horizontal="right" vertical="top"/>
    </xf>
    <xf numFmtId="180" fontId="45" fillId="0" borderId="2" xfId="0" applyNumberFormat="1" applyFont="1" applyFill="1" applyBorder="1" applyAlignment="1">
      <alignment horizontal="right" vertical="top"/>
    </xf>
    <xf numFmtId="0" fontId="33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49" fontId="24" fillId="0" borderId="3" xfId="15" applyNumberFormat="1" applyFont="1" applyFill="1" applyBorder="1" applyAlignment="1">
      <alignment horizontal="left" vertical="top" wrapText="1"/>
    </xf>
    <xf numFmtId="191" fontId="42" fillId="0" borderId="1" xfId="0" applyNumberFormat="1" applyFont="1" applyFill="1" applyBorder="1" applyAlignment="1">
      <alignment horizontal="right" vertical="top"/>
    </xf>
    <xf numFmtId="49" fontId="38" fillId="0" borderId="3" xfId="15" applyNumberFormat="1" applyFont="1" applyFill="1" applyBorder="1" applyAlignment="1">
      <alignment horizontal="left" vertical="top" wrapText="1"/>
    </xf>
    <xf numFmtId="49" fontId="0" fillId="0" borderId="3" xfId="15" applyNumberFormat="1" applyFont="1" applyFill="1" applyBorder="1" applyAlignment="1">
      <alignment horizontal="left" vertical="top" wrapText="1" indent="1"/>
    </xf>
    <xf numFmtId="0" fontId="2" fillId="0" borderId="0" xfId="0" applyFont="1" applyFill="1" applyAlignment="1">
      <alignment vertical="top"/>
    </xf>
    <xf numFmtId="180" fontId="47" fillId="0" borderId="1" xfId="0" applyNumberFormat="1" applyFont="1" applyFill="1" applyBorder="1" applyAlignment="1">
      <alignment horizontal="right" vertical="top"/>
    </xf>
    <xf numFmtId="180" fontId="47" fillId="0" borderId="3" xfId="0" applyNumberFormat="1" applyFont="1" applyFill="1" applyBorder="1" applyAlignment="1">
      <alignment horizontal="right" vertical="top"/>
    </xf>
    <xf numFmtId="180" fontId="47" fillId="0" borderId="2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6" fillId="0" borderId="3" xfId="0" applyFont="1" applyFill="1" applyBorder="1" applyAlignment="1">
      <alignment horizontal="left" vertical="top" wrapText="1" indent="2"/>
    </xf>
    <xf numFmtId="49" fontId="34" fillId="0" borderId="3" xfId="15" applyNumberFormat="1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top"/>
    </xf>
    <xf numFmtId="49" fontId="0" fillId="0" borderId="3" xfId="15" applyNumberFormat="1" applyFont="1" applyFill="1" applyBorder="1" applyAlignment="1">
      <alignment horizontal="left" vertical="top" wrapText="1" indent="2"/>
    </xf>
    <xf numFmtId="49" fontId="0" fillId="0" borderId="7" xfId="15" applyNumberFormat="1" applyFont="1" applyFill="1" applyBorder="1" applyAlignment="1">
      <alignment horizontal="left" vertical="top" wrapText="1" indent="1"/>
    </xf>
    <xf numFmtId="49" fontId="43" fillId="0" borderId="3" xfId="15" applyNumberFormat="1" applyFont="1" applyFill="1" applyBorder="1" applyAlignment="1">
      <alignment horizontal="left" vertical="top" wrapText="1"/>
    </xf>
    <xf numFmtId="195" fontId="47" fillId="0" borderId="1" xfId="0" applyNumberFormat="1" applyFont="1" applyFill="1" applyBorder="1" applyAlignment="1">
      <alignment horizontal="right" vertical="top"/>
    </xf>
    <xf numFmtId="0" fontId="36" fillId="0" borderId="3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4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24" fillId="0" borderId="1" xfId="15" applyNumberFormat="1" applyFont="1" applyFill="1" applyBorder="1" applyAlignment="1">
      <alignment horizontal="left" vertical="center" wrapText="1"/>
    </xf>
    <xf numFmtId="180" fontId="42" fillId="0" borderId="9" xfId="0" applyNumberFormat="1" applyFont="1" applyFill="1" applyBorder="1" applyAlignment="1">
      <alignment horizontal="right" vertical="center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7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23" fillId="0" borderId="23" xfId="0" applyNumberFormat="1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L10" sqref="L10"/>
    </sheetView>
  </sheetViews>
  <sheetFormatPr defaultColWidth="9.00390625" defaultRowHeight="16.5"/>
  <cols>
    <col min="1" max="1" width="3.75390625" style="162" customWidth="1"/>
    <col min="2" max="5" width="2.625" style="162" customWidth="1"/>
    <col min="6" max="6" width="6.125" style="163" customWidth="1"/>
    <col min="7" max="10" width="16.625" style="0" customWidth="1"/>
    <col min="12" max="12" width="11.625" style="0" bestFit="1" customWidth="1"/>
  </cols>
  <sheetData>
    <row r="1" spans="1:10" s="10" customFormat="1" ht="20.25" customHeight="1">
      <c r="A1" s="304" t="s">
        <v>8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s="8" customFormat="1" ht="25.5" customHeight="1">
      <c r="A2" s="304" t="s">
        <v>165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s="8" customFormat="1" ht="25.5" customHeight="1">
      <c r="A3" s="304" t="s">
        <v>6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169</v>
      </c>
      <c r="I4" s="6" t="s">
        <v>5</v>
      </c>
      <c r="J4" s="5" t="s">
        <v>1</v>
      </c>
    </row>
    <row r="5" spans="1:10" ht="24" customHeight="1">
      <c r="A5" s="307" t="s">
        <v>0</v>
      </c>
      <c r="B5" s="313" t="s">
        <v>128</v>
      </c>
      <c r="C5" s="314"/>
      <c r="D5" s="314"/>
      <c r="E5" s="314"/>
      <c r="F5" s="315"/>
      <c r="G5" s="305" t="s">
        <v>2</v>
      </c>
      <c r="H5" s="309" t="s">
        <v>7</v>
      </c>
      <c r="I5" s="311" t="s">
        <v>3</v>
      </c>
      <c r="J5" s="305" t="s">
        <v>4</v>
      </c>
    </row>
    <row r="6" spans="1:10" ht="24" customHeight="1">
      <c r="A6" s="308"/>
      <c r="B6" s="316"/>
      <c r="C6" s="317"/>
      <c r="D6" s="317"/>
      <c r="E6" s="317"/>
      <c r="F6" s="318"/>
      <c r="G6" s="306"/>
      <c r="H6" s="310"/>
      <c r="I6" s="312"/>
      <c r="J6" s="306"/>
    </row>
    <row r="7" spans="1:10" s="27" customFormat="1" ht="11.25" customHeight="1">
      <c r="A7" s="157"/>
      <c r="B7" s="295"/>
      <c r="C7" s="296"/>
      <c r="D7" s="296"/>
      <c r="E7" s="296"/>
      <c r="F7" s="297"/>
      <c r="G7" s="21"/>
      <c r="H7" s="16"/>
      <c r="I7" s="21"/>
      <c r="J7" s="18"/>
    </row>
    <row r="8" spans="1:10" s="20" customFormat="1" ht="19.5" customHeight="1">
      <c r="A8" s="158">
        <v>98</v>
      </c>
      <c r="B8" s="298" t="s">
        <v>121</v>
      </c>
      <c r="C8" s="299"/>
      <c r="D8" s="299"/>
      <c r="E8" s="299"/>
      <c r="F8" s="297"/>
      <c r="G8" s="221">
        <v>388396713</v>
      </c>
      <c r="H8" s="222">
        <v>0</v>
      </c>
      <c r="I8" s="222">
        <v>0</v>
      </c>
      <c r="J8" s="223">
        <f>G8-H8-I8</f>
        <v>388396713</v>
      </c>
    </row>
    <row r="9" spans="1:10" s="20" customFormat="1" ht="19.5" customHeight="1">
      <c r="A9" s="164"/>
      <c r="B9" s="300"/>
      <c r="C9" s="301"/>
      <c r="D9" s="301"/>
      <c r="E9" s="301"/>
      <c r="F9" s="302"/>
      <c r="G9" s="21"/>
      <c r="H9" s="16"/>
      <c r="I9" s="16"/>
      <c r="J9" s="18"/>
    </row>
    <row r="10" spans="1:10" s="20" customFormat="1" ht="19.5" customHeight="1">
      <c r="A10" s="165"/>
      <c r="B10" s="303"/>
      <c r="C10" s="301"/>
      <c r="D10" s="301"/>
      <c r="E10" s="301"/>
      <c r="F10" s="302"/>
      <c r="G10" s="22"/>
      <c r="H10" s="17"/>
      <c r="I10" s="17"/>
      <c r="J10" s="19"/>
    </row>
    <row r="11" spans="1:12" s="20" customFormat="1" ht="19.5" customHeight="1">
      <c r="A11" s="165"/>
      <c r="B11" s="166"/>
      <c r="C11" s="167"/>
      <c r="D11" s="167"/>
      <c r="E11" s="167"/>
      <c r="F11" s="168"/>
      <c r="G11" s="29"/>
      <c r="H11" s="22"/>
      <c r="I11" s="17"/>
      <c r="J11" s="19"/>
      <c r="L11" s="195"/>
    </row>
    <row r="12" spans="1:10" s="20" customFormat="1" ht="19.5" customHeight="1">
      <c r="A12" s="165"/>
      <c r="B12" s="166"/>
      <c r="C12" s="167"/>
      <c r="D12" s="167"/>
      <c r="E12" s="167"/>
      <c r="F12" s="169"/>
      <c r="G12" s="29"/>
      <c r="H12" s="22"/>
      <c r="I12" s="17"/>
      <c r="J12" s="19"/>
    </row>
    <row r="13" spans="1:10" ht="19.5" customHeight="1">
      <c r="A13" s="160"/>
      <c r="B13" s="170"/>
      <c r="C13" s="171"/>
      <c r="D13" s="171"/>
      <c r="E13" s="171"/>
      <c r="F13" s="172"/>
      <c r="G13" s="30"/>
      <c r="H13" s="11"/>
      <c r="I13" s="11"/>
      <c r="J13" s="12"/>
    </row>
    <row r="14" spans="1:10" ht="19.5" customHeight="1">
      <c r="A14" s="160"/>
      <c r="B14" s="170"/>
      <c r="C14" s="171"/>
      <c r="D14" s="171"/>
      <c r="E14" s="171"/>
      <c r="F14" s="173"/>
      <c r="G14" s="30"/>
      <c r="H14" s="11"/>
      <c r="I14" s="11"/>
      <c r="J14" s="12"/>
    </row>
    <row r="15" spans="1:10" ht="19.5" customHeight="1">
      <c r="A15" s="160"/>
      <c r="B15" s="170"/>
      <c r="C15" s="171"/>
      <c r="D15" s="171"/>
      <c r="E15" s="171"/>
      <c r="F15" s="172"/>
      <c r="G15" s="30"/>
      <c r="H15" s="11"/>
      <c r="I15" s="11"/>
      <c r="J15" s="12"/>
    </row>
    <row r="16" spans="1:10" ht="19.5" customHeight="1">
      <c r="A16" s="160"/>
      <c r="B16" s="170"/>
      <c r="C16" s="171"/>
      <c r="D16" s="171"/>
      <c r="E16" s="171"/>
      <c r="F16" s="173"/>
      <c r="G16" s="30"/>
      <c r="H16" s="11"/>
      <c r="I16" s="11"/>
      <c r="J16" s="12"/>
    </row>
    <row r="17" spans="1:10" ht="19.5" customHeight="1">
      <c r="A17" s="160"/>
      <c r="B17" s="170"/>
      <c r="C17" s="171"/>
      <c r="D17" s="171"/>
      <c r="E17" s="171"/>
      <c r="F17" s="172"/>
      <c r="G17" s="30"/>
      <c r="H17" s="11"/>
      <c r="I17" s="11"/>
      <c r="J17" s="12"/>
    </row>
    <row r="18" spans="1:10" ht="19.5" customHeight="1">
      <c r="A18" s="160"/>
      <c r="B18" s="170"/>
      <c r="C18" s="171"/>
      <c r="D18" s="171"/>
      <c r="E18" s="171"/>
      <c r="F18" s="173"/>
      <c r="G18" s="30"/>
      <c r="H18" s="11"/>
      <c r="I18" s="11"/>
      <c r="J18" s="12"/>
    </row>
    <row r="19" spans="1:10" ht="19.5" customHeight="1">
      <c r="A19" s="160"/>
      <c r="B19" s="170"/>
      <c r="C19" s="171"/>
      <c r="D19" s="171"/>
      <c r="E19" s="171"/>
      <c r="F19" s="172"/>
      <c r="G19" s="30"/>
      <c r="H19" s="11"/>
      <c r="I19" s="11"/>
      <c r="J19" s="12"/>
    </row>
    <row r="20" spans="1:10" ht="19.5" customHeight="1">
      <c r="A20" s="160"/>
      <c r="B20" s="170"/>
      <c r="C20" s="171"/>
      <c r="D20" s="171"/>
      <c r="E20" s="171"/>
      <c r="F20" s="173"/>
      <c r="G20" s="30"/>
      <c r="H20" s="11"/>
      <c r="I20" s="11"/>
      <c r="J20" s="12"/>
    </row>
    <row r="21" spans="1:10" ht="19.5" customHeight="1">
      <c r="A21" s="160"/>
      <c r="B21" s="170"/>
      <c r="C21" s="171"/>
      <c r="D21" s="171"/>
      <c r="E21" s="171"/>
      <c r="F21" s="172"/>
      <c r="G21" s="30"/>
      <c r="H21" s="11"/>
      <c r="I21" s="11"/>
      <c r="J21" s="12"/>
    </row>
    <row r="22" spans="1:10" ht="19.5" customHeight="1">
      <c r="A22" s="160"/>
      <c r="B22" s="170"/>
      <c r="C22" s="171"/>
      <c r="D22" s="171"/>
      <c r="E22" s="171"/>
      <c r="F22" s="173"/>
      <c r="G22" s="30"/>
      <c r="H22" s="11"/>
      <c r="I22" s="11"/>
      <c r="J22" s="12"/>
    </row>
    <row r="23" spans="1:10" ht="19.5" customHeight="1">
      <c r="A23" s="160"/>
      <c r="B23" s="170"/>
      <c r="C23" s="171"/>
      <c r="D23" s="171"/>
      <c r="E23" s="171"/>
      <c r="F23" s="172"/>
      <c r="G23" s="30"/>
      <c r="H23" s="11"/>
      <c r="I23" s="11"/>
      <c r="J23" s="12"/>
    </row>
    <row r="24" spans="1:10" ht="19.5" customHeight="1">
      <c r="A24" s="160"/>
      <c r="B24" s="170"/>
      <c r="C24" s="171"/>
      <c r="D24" s="171"/>
      <c r="E24" s="171"/>
      <c r="F24" s="173"/>
      <c r="G24" s="30"/>
      <c r="H24" s="11"/>
      <c r="I24" s="11"/>
      <c r="J24" s="12"/>
    </row>
    <row r="25" spans="1:10" ht="19.5" customHeight="1">
      <c r="A25" s="160"/>
      <c r="B25" s="170"/>
      <c r="C25" s="171"/>
      <c r="D25" s="171"/>
      <c r="E25" s="171"/>
      <c r="F25" s="172"/>
      <c r="G25" s="30"/>
      <c r="H25" s="11"/>
      <c r="I25" s="11"/>
      <c r="J25" s="12"/>
    </row>
    <row r="26" spans="1:10" ht="19.5" customHeight="1">
      <c r="A26" s="160"/>
      <c r="B26" s="170"/>
      <c r="C26" s="171"/>
      <c r="D26" s="171"/>
      <c r="E26" s="171"/>
      <c r="F26" s="173"/>
      <c r="G26" s="30"/>
      <c r="H26" s="11"/>
      <c r="I26" s="11"/>
      <c r="J26" s="12"/>
    </row>
    <row r="27" spans="1:10" ht="19.5" customHeight="1">
      <c r="A27" s="160"/>
      <c r="B27" s="170"/>
      <c r="C27" s="171"/>
      <c r="D27" s="171"/>
      <c r="E27" s="171"/>
      <c r="F27" s="172"/>
      <c r="G27" s="30"/>
      <c r="H27" s="11"/>
      <c r="I27" s="11"/>
      <c r="J27" s="12"/>
    </row>
    <row r="28" spans="1:10" ht="19.5" customHeight="1">
      <c r="A28" s="160"/>
      <c r="B28" s="170"/>
      <c r="C28" s="171"/>
      <c r="D28" s="171"/>
      <c r="E28" s="171"/>
      <c r="F28" s="174"/>
      <c r="G28" s="31"/>
      <c r="H28" s="13"/>
      <c r="I28" s="13"/>
      <c r="J28" s="14"/>
    </row>
    <row r="29" spans="1:10" ht="19.5" customHeight="1">
      <c r="A29" s="154"/>
      <c r="B29" s="175"/>
      <c r="C29" s="151"/>
      <c r="D29" s="151"/>
      <c r="E29" s="151"/>
      <c r="F29" s="172"/>
      <c r="G29" s="30"/>
      <c r="H29" s="11"/>
      <c r="I29" s="11"/>
      <c r="J29" s="12"/>
    </row>
    <row r="30" spans="1:10" ht="19.5" customHeight="1">
      <c r="A30" s="160"/>
      <c r="B30" s="170"/>
      <c r="C30" s="171"/>
      <c r="D30" s="171"/>
      <c r="E30" s="171"/>
      <c r="F30" s="173"/>
      <c r="G30" s="30"/>
      <c r="H30" s="11"/>
      <c r="I30" s="11"/>
      <c r="J30" s="12"/>
    </row>
    <row r="31" spans="1:10" ht="19.5" customHeight="1">
      <c r="A31" s="160"/>
      <c r="B31" s="170"/>
      <c r="C31" s="171"/>
      <c r="D31" s="171"/>
      <c r="E31" s="171"/>
      <c r="F31" s="173"/>
      <c r="G31" s="30"/>
      <c r="H31" s="11"/>
      <c r="I31" s="11"/>
      <c r="J31" s="12"/>
    </row>
    <row r="32" spans="1:10" ht="19.5" customHeight="1">
      <c r="A32" s="160"/>
      <c r="B32" s="170"/>
      <c r="C32" s="171"/>
      <c r="D32" s="171"/>
      <c r="E32" s="171"/>
      <c r="F32" s="173"/>
      <c r="G32" s="30"/>
      <c r="H32" s="11"/>
      <c r="I32" s="11"/>
      <c r="J32" s="12"/>
    </row>
    <row r="33" spans="1:10" ht="19.5" customHeight="1">
      <c r="A33" s="160"/>
      <c r="B33" s="170"/>
      <c r="C33" s="171"/>
      <c r="D33" s="171"/>
      <c r="E33" s="171"/>
      <c r="F33" s="172"/>
      <c r="G33" s="30"/>
      <c r="H33" s="11"/>
      <c r="I33" s="11"/>
      <c r="J33" s="12"/>
    </row>
    <row r="34" spans="1:10" ht="19.5" customHeight="1">
      <c r="A34" s="160"/>
      <c r="B34" s="170"/>
      <c r="C34" s="171"/>
      <c r="D34" s="171"/>
      <c r="E34" s="171"/>
      <c r="F34" s="172"/>
      <c r="G34" s="30"/>
      <c r="H34" s="11"/>
      <c r="I34" s="11"/>
      <c r="J34" s="12"/>
    </row>
    <row r="35" spans="1:10" ht="19.5" customHeight="1">
      <c r="A35" s="160"/>
      <c r="B35" s="170"/>
      <c r="C35" s="171"/>
      <c r="D35" s="171"/>
      <c r="E35" s="171"/>
      <c r="F35" s="173"/>
      <c r="G35" s="30"/>
      <c r="H35" s="11"/>
      <c r="I35" s="11"/>
      <c r="J35" s="12"/>
    </row>
    <row r="36" spans="1:10" s="24" customFormat="1" ht="30.75" customHeight="1" thickBot="1">
      <c r="A36" s="161"/>
      <c r="B36" s="176"/>
      <c r="C36" s="177"/>
      <c r="D36" s="177"/>
      <c r="E36" s="177"/>
      <c r="F36" s="178"/>
      <c r="G36" s="32"/>
      <c r="H36" s="25"/>
      <c r="I36" s="25"/>
      <c r="J36" s="26"/>
    </row>
  </sheetData>
  <sheetProtection/>
  <mergeCells count="13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N16" sqref="N16"/>
    </sheetView>
  </sheetViews>
  <sheetFormatPr defaultColWidth="9.00390625" defaultRowHeight="16.5"/>
  <cols>
    <col min="1" max="1" width="3.00390625" style="186" customWidth="1"/>
    <col min="2" max="5" width="2.50390625" style="186" customWidth="1"/>
    <col min="6" max="6" width="20.625" style="137" customWidth="1"/>
    <col min="7" max="8" width="15.125" style="114" customWidth="1"/>
    <col min="9" max="9" width="12.75390625" style="114" customWidth="1"/>
    <col min="10" max="10" width="13.50390625" style="114" customWidth="1"/>
    <col min="11" max="12" width="15.125" style="114" customWidth="1"/>
    <col min="13" max="15" width="14.75390625" style="114" customWidth="1"/>
    <col min="16" max="16" width="14.875" style="114" customWidth="1"/>
    <col min="17" max="16384" width="9.00390625" style="114" customWidth="1"/>
  </cols>
  <sheetData>
    <row r="1" spans="1:11" s="105" customFormat="1" ht="15.75" customHeight="1">
      <c r="A1" s="155"/>
      <c r="B1" s="156"/>
      <c r="C1" s="156"/>
      <c r="D1" s="156"/>
      <c r="E1" s="156"/>
      <c r="F1" s="102"/>
      <c r="G1" s="102"/>
      <c r="H1" s="102"/>
      <c r="I1" s="102"/>
      <c r="J1" s="103" t="s">
        <v>90</v>
      </c>
      <c r="K1" s="104" t="s">
        <v>16</v>
      </c>
    </row>
    <row r="2" spans="1:11" s="108" customFormat="1" ht="25.5" customHeight="1">
      <c r="A2" s="155"/>
      <c r="B2" s="155"/>
      <c r="C2" s="155"/>
      <c r="D2" s="155"/>
      <c r="E2" s="155"/>
      <c r="F2" s="35"/>
      <c r="G2" s="35"/>
      <c r="H2" s="35"/>
      <c r="I2" s="35"/>
      <c r="J2" s="2" t="s">
        <v>136</v>
      </c>
      <c r="K2" s="34" t="s">
        <v>166</v>
      </c>
    </row>
    <row r="3" spans="1:11" s="108" customFormat="1" ht="25.5" customHeight="1">
      <c r="A3" s="155"/>
      <c r="B3" s="155"/>
      <c r="C3" s="155"/>
      <c r="D3" s="155"/>
      <c r="E3" s="155"/>
      <c r="F3" s="35"/>
      <c r="G3" s="35"/>
      <c r="H3" s="109"/>
      <c r="J3" s="106" t="s">
        <v>95</v>
      </c>
      <c r="K3" s="107" t="s">
        <v>96</v>
      </c>
    </row>
    <row r="4" spans="1:16" s="110" customFormat="1" ht="16.5" customHeight="1" thickBot="1">
      <c r="A4" s="319" t="s">
        <v>92</v>
      </c>
      <c r="B4" s="319"/>
      <c r="C4" s="319"/>
      <c r="D4" s="319"/>
      <c r="E4" s="319"/>
      <c r="G4" s="111"/>
      <c r="H4" s="111"/>
      <c r="I4" s="111"/>
      <c r="J4" s="112" t="s">
        <v>91</v>
      </c>
      <c r="K4" s="113" t="s">
        <v>171</v>
      </c>
      <c r="P4" s="112" t="s">
        <v>1</v>
      </c>
    </row>
    <row r="5" spans="1:16" ht="24" customHeight="1">
      <c r="A5" s="320" t="s">
        <v>0</v>
      </c>
      <c r="B5" s="324" t="s">
        <v>125</v>
      </c>
      <c r="C5" s="325"/>
      <c r="D5" s="325"/>
      <c r="E5" s="325"/>
      <c r="F5" s="326"/>
      <c r="G5" s="322" t="s">
        <v>2</v>
      </c>
      <c r="H5" s="327"/>
      <c r="I5" s="322" t="s">
        <v>23</v>
      </c>
      <c r="J5" s="327"/>
      <c r="K5" s="323" t="s">
        <v>3</v>
      </c>
      <c r="L5" s="327"/>
      <c r="M5" s="322" t="s">
        <v>9</v>
      </c>
      <c r="N5" s="327"/>
      <c r="O5" s="322" t="s">
        <v>4</v>
      </c>
      <c r="P5" s="323"/>
    </row>
    <row r="6" spans="1:16" ht="24" customHeight="1">
      <c r="A6" s="321"/>
      <c r="B6" s="180" t="s">
        <v>10</v>
      </c>
      <c r="C6" s="180" t="s">
        <v>11</v>
      </c>
      <c r="D6" s="180" t="s">
        <v>12</v>
      </c>
      <c r="E6" s="180" t="s">
        <v>13</v>
      </c>
      <c r="F6" s="41" t="s">
        <v>124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181">
        <v>98</v>
      </c>
      <c r="B7" s="291"/>
      <c r="C7" s="292"/>
      <c r="D7" s="292"/>
      <c r="E7" s="292"/>
      <c r="F7" s="179" t="s">
        <v>122</v>
      </c>
      <c r="G7" s="224">
        <f>G8+G9</f>
        <v>11597364</v>
      </c>
      <c r="H7" s="224">
        <f>H8+H9</f>
        <v>76698633</v>
      </c>
      <c r="I7" s="242">
        <f aca="true" t="shared" si="0" ref="I7:N7">I8+I9</f>
        <v>0</v>
      </c>
      <c r="J7" s="242">
        <f t="shared" si="0"/>
        <v>0</v>
      </c>
      <c r="K7" s="243">
        <f t="shared" si="0"/>
        <v>0</v>
      </c>
      <c r="L7" s="242">
        <f t="shared" si="0"/>
        <v>5531442</v>
      </c>
      <c r="M7" s="242">
        <f t="shared" si="0"/>
        <v>0</v>
      </c>
      <c r="N7" s="242">
        <f t="shared" si="0"/>
        <v>0</v>
      </c>
      <c r="O7" s="242">
        <f>O8+O9</f>
        <v>11597364</v>
      </c>
      <c r="P7" s="294">
        <f>P8+P9</f>
        <v>71167191</v>
      </c>
    </row>
    <row r="8" spans="1:17" s="123" customFormat="1" ht="23.25" customHeight="1">
      <c r="A8" s="159"/>
      <c r="B8" s="159">
        <v>4</v>
      </c>
      <c r="C8" s="185"/>
      <c r="D8" s="185"/>
      <c r="E8" s="185"/>
      <c r="F8" s="293" t="s">
        <v>119</v>
      </c>
      <c r="G8" s="224">
        <f>'歲出總資'!G8</f>
        <v>11597364</v>
      </c>
      <c r="H8" s="224">
        <f>'歲出總資'!H8</f>
        <v>5480489</v>
      </c>
      <c r="I8" s="224">
        <f>'歲出總資'!I8</f>
        <v>0</v>
      </c>
      <c r="J8" s="224">
        <f>'歲出總資'!J8</f>
        <v>0</v>
      </c>
      <c r="K8" s="225">
        <f>'歲出總資'!K8</f>
        <v>0</v>
      </c>
      <c r="L8" s="224">
        <f>'歲出總資'!L8</f>
        <v>4169868</v>
      </c>
      <c r="M8" s="224">
        <f>'歲出總資'!M8</f>
        <v>0</v>
      </c>
      <c r="N8" s="224">
        <f>'歲出總資'!N8</f>
        <v>0</v>
      </c>
      <c r="O8" s="224">
        <f>'歲出總資'!O8</f>
        <v>11597364</v>
      </c>
      <c r="P8" s="227">
        <f>'歲出總資'!P8</f>
        <v>1310621</v>
      </c>
      <c r="Q8" s="281"/>
    </row>
    <row r="9" spans="1:17" s="123" customFormat="1" ht="23.25" customHeight="1">
      <c r="A9" s="159"/>
      <c r="B9" s="159">
        <v>5</v>
      </c>
      <c r="C9" s="185"/>
      <c r="D9" s="185"/>
      <c r="E9" s="185"/>
      <c r="F9" s="293" t="s">
        <v>120</v>
      </c>
      <c r="G9" s="224">
        <f>'歲出總資'!G9</f>
        <v>0</v>
      </c>
      <c r="H9" s="224">
        <f>'歲出總資'!H9</f>
        <v>71218144</v>
      </c>
      <c r="I9" s="224">
        <f>'歲出總資'!I9</f>
        <v>0</v>
      </c>
      <c r="J9" s="224">
        <f>'歲出總資'!J9</f>
        <v>0</v>
      </c>
      <c r="K9" s="225">
        <f>'歲出總資'!K9</f>
        <v>0</v>
      </c>
      <c r="L9" s="224">
        <f>'歲出總資'!L9</f>
        <v>1361574</v>
      </c>
      <c r="M9" s="224">
        <f>'歲出總資'!M9</f>
        <v>0</v>
      </c>
      <c r="N9" s="224">
        <f>'歲出總資'!N9</f>
        <v>0</v>
      </c>
      <c r="O9" s="224">
        <f>'歲出總資'!O9</f>
        <v>0</v>
      </c>
      <c r="P9" s="227">
        <f>'歲出總資'!P9</f>
        <v>69856570</v>
      </c>
      <c r="Q9" s="281"/>
    </row>
    <row r="10" spans="1:16" s="131" customFormat="1" ht="23.25" customHeight="1">
      <c r="A10" s="159"/>
      <c r="B10" s="183"/>
      <c r="C10" s="184"/>
      <c r="D10" s="184"/>
      <c r="E10" s="184"/>
      <c r="F10" s="124"/>
      <c r="G10" s="205"/>
      <c r="H10" s="205"/>
      <c r="I10" s="205"/>
      <c r="J10" s="205"/>
      <c r="K10" s="207"/>
      <c r="L10" s="205"/>
      <c r="M10" s="205"/>
      <c r="N10" s="206"/>
      <c r="O10" s="205"/>
      <c r="P10" s="208"/>
    </row>
    <row r="11" spans="1:16" s="131" customFormat="1" ht="23.25" customHeight="1">
      <c r="A11" s="159"/>
      <c r="B11" s="183"/>
      <c r="C11" s="184"/>
      <c r="D11" s="184"/>
      <c r="E11" s="184"/>
      <c r="F11" s="124"/>
      <c r="G11" s="205"/>
      <c r="H11" s="205"/>
      <c r="I11" s="205"/>
      <c r="J11" s="205"/>
      <c r="K11" s="207"/>
      <c r="L11" s="205"/>
      <c r="M11" s="205"/>
      <c r="N11" s="206"/>
      <c r="O11" s="205"/>
      <c r="P11" s="208"/>
    </row>
    <row r="12" spans="1:16" s="125" customFormat="1" ht="23.25" customHeight="1">
      <c r="A12" s="159"/>
      <c r="B12" s="183"/>
      <c r="C12" s="184"/>
      <c r="D12" s="184"/>
      <c r="E12" s="184"/>
      <c r="F12" s="124"/>
      <c r="G12" s="205"/>
      <c r="H12" s="205"/>
      <c r="I12" s="205"/>
      <c r="J12" s="205"/>
      <c r="K12" s="207"/>
      <c r="L12" s="205"/>
      <c r="M12" s="205"/>
      <c r="N12" s="206"/>
      <c r="O12" s="205"/>
      <c r="P12" s="208"/>
    </row>
    <row r="13" spans="1:16" s="125" customFormat="1" ht="23.25" customHeight="1">
      <c r="A13" s="159"/>
      <c r="B13" s="183"/>
      <c r="C13" s="184"/>
      <c r="D13" s="184"/>
      <c r="E13" s="184"/>
      <c r="F13" s="124"/>
      <c r="G13" s="119"/>
      <c r="H13" s="119"/>
      <c r="I13" s="119"/>
      <c r="J13" s="119"/>
      <c r="K13" s="121"/>
      <c r="L13" s="119"/>
      <c r="M13" s="119"/>
      <c r="N13" s="119"/>
      <c r="O13" s="119"/>
      <c r="P13" s="122"/>
    </row>
    <row r="14" spans="1:16" s="125" customFormat="1" ht="23.25" customHeight="1">
      <c r="A14" s="159"/>
      <c r="B14" s="183"/>
      <c r="C14" s="184"/>
      <c r="D14" s="184"/>
      <c r="E14" s="184"/>
      <c r="F14" s="126"/>
      <c r="G14" s="119"/>
      <c r="H14" s="119"/>
      <c r="I14" s="119"/>
      <c r="J14" s="119"/>
      <c r="K14" s="121"/>
      <c r="L14" s="119"/>
      <c r="M14" s="119"/>
      <c r="N14" s="119"/>
      <c r="O14" s="119"/>
      <c r="P14" s="122"/>
    </row>
    <row r="15" spans="1:16" s="125" customFormat="1" ht="23.25" customHeight="1">
      <c r="A15" s="159"/>
      <c r="B15" s="183"/>
      <c r="C15" s="184"/>
      <c r="D15" s="184"/>
      <c r="E15" s="184"/>
      <c r="F15" s="126"/>
      <c r="G15" s="119"/>
      <c r="H15" s="119"/>
      <c r="I15" s="119"/>
      <c r="J15" s="119"/>
      <c r="K15" s="121"/>
      <c r="L15" s="119"/>
      <c r="M15" s="119"/>
      <c r="N15" s="119"/>
      <c r="O15" s="119"/>
      <c r="P15" s="122"/>
    </row>
    <row r="16" spans="1:16" s="131" customFormat="1" ht="23.25" customHeight="1">
      <c r="A16" s="159"/>
      <c r="B16" s="183"/>
      <c r="C16" s="184"/>
      <c r="D16" s="184"/>
      <c r="E16" s="184"/>
      <c r="F16" s="127"/>
      <c r="G16" s="128"/>
      <c r="H16" s="128"/>
      <c r="I16" s="128"/>
      <c r="J16" s="128"/>
      <c r="K16" s="129"/>
      <c r="L16" s="128"/>
      <c r="M16" s="128"/>
      <c r="N16" s="128"/>
      <c r="O16" s="128"/>
      <c r="P16" s="130"/>
    </row>
    <row r="17" spans="1:16" s="125" customFormat="1" ht="23.25" customHeight="1">
      <c r="A17" s="159"/>
      <c r="B17" s="183"/>
      <c r="C17" s="184"/>
      <c r="D17" s="184"/>
      <c r="E17" s="184"/>
      <c r="F17" s="126"/>
      <c r="G17" s="119"/>
      <c r="H17" s="119"/>
      <c r="I17" s="119"/>
      <c r="J17" s="119"/>
      <c r="K17" s="121"/>
      <c r="L17" s="119"/>
      <c r="M17" s="119"/>
      <c r="N17" s="119"/>
      <c r="O17" s="119"/>
      <c r="P17" s="122"/>
    </row>
    <row r="18" spans="1:16" s="131" customFormat="1" ht="23.25" customHeight="1">
      <c r="A18" s="159"/>
      <c r="B18" s="183"/>
      <c r="C18" s="184"/>
      <c r="D18" s="184"/>
      <c r="E18" s="184"/>
      <c r="F18" s="127"/>
      <c r="G18" s="128"/>
      <c r="H18" s="128"/>
      <c r="I18" s="128"/>
      <c r="J18" s="128"/>
      <c r="K18" s="129"/>
      <c r="L18" s="128"/>
      <c r="M18" s="128"/>
      <c r="N18" s="128"/>
      <c r="O18" s="128"/>
      <c r="P18" s="130"/>
    </row>
    <row r="19" spans="1:16" s="131" customFormat="1" ht="23.25" customHeight="1">
      <c r="A19" s="159"/>
      <c r="B19" s="183"/>
      <c r="C19" s="184"/>
      <c r="D19" s="184"/>
      <c r="E19" s="184"/>
      <c r="F19" s="127"/>
      <c r="G19" s="128"/>
      <c r="H19" s="128"/>
      <c r="I19" s="128"/>
      <c r="J19" s="128"/>
      <c r="K19" s="129"/>
      <c r="L19" s="128"/>
      <c r="M19" s="128"/>
      <c r="N19" s="128"/>
      <c r="O19" s="128"/>
      <c r="P19" s="130"/>
    </row>
    <row r="20" spans="1:16" s="125" customFormat="1" ht="23.25" customHeight="1">
      <c r="A20" s="159"/>
      <c r="B20" s="183"/>
      <c r="C20" s="184"/>
      <c r="D20" s="184"/>
      <c r="E20" s="184"/>
      <c r="F20" s="126"/>
      <c r="G20" s="119"/>
      <c r="H20" s="119"/>
      <c r="I20" s="119"/>
      <c r="J20" s="119"/>
      <c r="K20" s="121"/>
      <c r="L20" s="119"/>
      <c r="M20" s="119"/>
      <c r="N20" s="119"/>
      <c r="O20" s="119"/>
      <c r="P20" s="122"/>
    </row>
    <row r="21" spans="1:16" s="125" customFormat="1" ht="23.25" customHeight="1">
      <c r="A21" s="159"/>
      <c r="B21" s="183"/>
      <c r="C21" s="184"/>
      <c r="D21" s="184"/>
      <c r="E21" s="184"/>
      <c r="F21" s="124"/>
      <c r="G21" s="119"/>
      <c r="H21" s="119"/>
      <c r="I21" s="119"/>
      <c r="J21" s="119"/>
      <c r="K21" s="121"/>
      <c r="L21" s="119"/>
      <c r="M21" s="119"/>
      <c r="N21" s="119"/>
      <c r="O21" s="119"/>
      <c r="P21" s="122"/>
    </row>
    <row r="22" spans="1:16" s="125" customFormat="1" ht="23.25" customHeight="1">
      <c r="A22" s="159"/>
      <c r="B22" s="183"/>
      <c r="C22" s="184"/>
      <c r="D22" s="184"/>
      <c r="E22" s="184"/>
      <c r="F22" s="126"/>
      <c r="G22" s="119"/>
      <c r="H22" s="119"/>
      <c r="I22" s="119"/>
      <c r="J22" s="119"/>
      <c r="K22" s="121"/>
      <c r="L22" s="119"/>
      <c r="M22" s="119"/>
      <c r="N22" s="119"/>
      <c r="O22" s="119"/>
      <c r="P22" s="122"/>
    </row>
    <row r="23" spans="1:16" s="131" customFormat="1" ht="23.25" customHeight="1">
      <c r="A23" s="159"/>
      <c r="B23" s="183"/>
      <c r="C23" s="184"/>
      <c r="D23" s="184"/>
      <c r="E23" s="184"/>
      <c r="F23" s="127"/>
      <c r="G23" s="128"/>
      <c r="H23" s="128"/>
      <c r="I23" s="128"/>
      <c r="J23" s="128"/>
      <c r="K23" s="129"/>
      <c r="L23" s="128"/>
      <c r="M23" s="128"/>
      <c r="N23" s="128"/>
      <c r="O23" s="128"/>
      <c r="P23" s="130"/>
    </row>
    <row r="24" spans="1:16" s="131" customFormat="1" ht="23.25" customHeight="1">
      <c r="A24" s="159"/>
      <c r="B24" s="183"/>
      <c r="C24" s="184"/>
      <c r="D24" s="184"/>
      <c r="E24" s="184"/>
      <c r="F24" s="127"/>
      <c r="G24" s="128"/>
      <c r="H24" s="128"/>
      <c r="I24" s="128"/>
      <c r="J24" s="128"/>
      <c r="K24" s="129"/>
      <c r="L24" s="128"/>
      <c r="M24" s="128"/>
      <c r="N24" s="128"/>
      <c r="O24" s="128"/>
      <c r="P24" s="130"/>
    </row>
    <row r="25" spans="1:16" s="132" customFormat="1" ht="23.25" customHeight="1">
      <c r="A25" s="186"/>
      <c r="B25" s="184"/>
      <c r="C25" s="184"/>
      <c r="D25" s="184"/>
      <c r="E25" s="184"/>
      <c r="F25" s="126"/>
      <c r="G25" s="119"/>
      <c r="H25" s="119"/>
      <c r="I25" s="119"/>
      <c r="J25" s="119"/>
      <c r="K25" s="121"/>
      <c r="L25" s="119"/>
      <c r="M25" s="119"/>
      <c r="N25" s="119"/>
      <c r="O25" s="119"/>
      <c r="P25" s="122"/>
    </row>
    <row r="26" spans="1:16" s="132" customFormat="1" ht="23.25" customHeight="1">
      <c r="A26" s="186"/>
      <c r="B26" s="184"/>
      <c r="C26" s="184"/>
      <c r="D26" s="184"/>
      <c r="E26" s="184"/>
      <c r="F26" s="126"/>
      <c r="G26" s="119"/>
      <c r="H26" s="119"/>
      <c r="I26" s="119"/>
      <c r="J26" s="119"/>
      <c r="K26" s="121"/>
      <c r="L26" s="119"/>
      <c r="M26" s="119"/>
      <c r="N26" s="119"/>
      <c r="O26" s="119"/>
      <c r="P26" s="122"/>
    </row>
    <row r="27" spans="1:16" s="132" customFormat="1" ht="23.25" customHeight="1">
      <c r="A27" s="186"/>
      <c r="B27" s="184"/>
      <c r="C27" s="184"/>
      <c r="D27" s="184"/>
      <c r="E27" s="184"/>
      <c r="F27" s="124"/>
      <c r="G27" s="119"/>
      <c r="H27" s="119"/>
      <c r="I27" s="119"/>
      <c r="J27" s="119"/>
      <c r="K27" s="121"/>
      <c r="L27" s="119"/>
      <c r="M27" s="119"/>
      <c r="N27" s="119"/>
      <c r="O27" s="119"/>
      <c r="P27" s="122"/>
    </row>
    <row r="28" spans="1:16" s="132" customFormat="1" ht="15" customHeight="1">
      <c r="A28" s="186"/>
      <c r="B28" s="184"/>
      <c r="C28" s="184"/>
      <c r="D28" s="184"/>
      <c r="E28" s="184"/>
      <c r="F28" s="126"/>
      <c r="G28" s="119"/>
      <c r="H28" s="119"/>
      <c r="I28" s="119"/>
      <c r="J28" s="119"/>
      <c r="K28" s="121"/>
      <c r="L28" s="119"/>
      <c r="M28" s="119"/>
      <c r="N28" s="119"/>
      <c r="O28" s="119"/>
      <c r="P28" s="122"/>
    </row>
    <row r="29" spans="1:16" s="132" customFormat="1" ht="23.25" customHeight="1">
      <c r="A29" s="186"/>
      <c r="B29" s="184"/>
      <c r="C29" s="184"/>
      <c r="D29" s="184"/>
      <c r="E29" s="184"/>
      <c r="F29" s="126"/>
      <c r="G29" s="119"/>
      <c r="H29" s="119"/>
      <c r="I29" s="119"/>
      <c r="J29" s="119"/>
      <c r="K29" s="121"/>
      <c r="L29" s="119"/>
      <c r="M29" s="119"/>
      <c r="N29" s="119"/>
      <c r="O29" s="119"/>
      <c r="P29" s="122"/>
    </row>
    <row r="30" spans="1:16" s="132" customFormat="1" ht="23.25" customHeight="1">
      <c r="A30" s="186"/>
      <c r="B30" s="184"/>
      <c r="C30" s="184"/>
      <c r="D30" s="184"/>
      <c r="E30" s="184"/>
      <c r="F30" s="126"/>
      <c r="G30" s="119"/>
      <c r="H30" s="119"/>
      <c r="I30" s="119"/>
      <c r="J30" s="119"/>
      <c r="K30" s="121"/>
      <c r="L30" s="119"/>
      <c r="M30" s="119"/>
      <c r="N30" s="119"/>
      <c r="O30" s="119"/>
      <c r="P30" s="122"/>
    </row>
    <row r="31" spans="1:16" s="132" customFormat="1" ht="15" customHeight="1">
      <c r="A31" s="186"/>
      <c r="B31" s="184"/>
      <c r="C31" s="184"/>
      <c r="D31" s="184"/>
      <c r="E31" s="184"/>
      <c r="F31" s="126"/>
      <c r="G31" s="119"/>
      <c r="H31" s="119"/>
      <c r="I31" s="119"/>
      <c r="J31" s="119"/>
      <c r="K31" s="121"/>
      <c r="L31" s="119"/>
      <c r="M31" s="119"/>
      <c r="N31" s="119"/>
      <c r="O31" s="119"/>
      <c r="P31" s="122"/>
    </row>
    <row r="32" spans="1:16" s="132" customFormat="1" ht="23.25" customHeight="1">
      <c r="A32" s="186"/>
      <c r="B32" s="184"/>
      <c r="C32" s="184"/>
      <c r="D32" s="184"/>
      <c r="E32" s="184"/>
      <c r="F32" s="126"/>
      <c r="G32" s="119"/>
      <c r="H32" s="119"/>
      <c r="I32" s="119"/>
      <c r="J32" s="119"/>
      <c r="K32" s="121"/>
      <c r="L32" s="119"/>
      <c r="M32" s="119"/>
      <c r="N32" s="119"/>
      <c r="O32" s="119"/>
      <c r="P32" s="122"/>
    </row>
    <row r="33" spans="1:16" s="110" customFormat="1" ht="24" customHeight="1" thickBot="1">
      <c r="A33" s="187"/>
      <c r="B33" s="188"/>
      <c r="C33" s="188"/>
      <c r="D33" s="189"/>
      <c r="E33" s="188"/>
      <c r="F33" s="133"/>
      <c r="G33" s="134"/>
      <c r="H33" s="134"/>
      <c r="I33" s="134"/>
      <c r="J33" s="134"/>
      <c r="K33" s="135"/>
      <c r="L33" s="134"/>
      <c r="M33" s="134"/>
      <c r="N33" s="134"/>
      <c r="O33" s="134"/>
      <c r="P33" s="136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N17" sqref="N17"/>
    </sheetView>
  </sheetViews>
  <sheetFormatPr defaultColWidth="9.00390625" defaultRowHeight="16.5"/>
  <cols>
    <col min="1" max="1" width="2.625" style="186" customWidth="1"/>
    <col min="2" max="5" width="2.50390625" style="186" customWidth="1"/>
    <col min="6" max="6" width="20.25390625" style="137" customWidth="1"/>
    <col min="7" max="8" width="15.125" style="114" customWidth="1"/>
    <col min="9" max="9" width="13.25390625" style="114" customWidth="1"/>
    <col min="10" max="10" width="14.50390625" style="114" customWidth="1"/>
    <col min="11" max="11" width="15.25390625" style="114" customWidth="1"/>
    <col min="12" max="12" width="15.125" style="114" customWidth="1"/>
    <col min="13" max="16" width="14.75390625" style="114" customWidth="1"/>
    <col min="17" max="17" width="9.00390625" style="114" hidden="1" customWidth="1"/>
    <col min="18" max="16384" width="9.00390625" style="114" customWidth="1"/>
  </cols>
  <sheetData>
    <row r="1" spans="1:11" s="105" customFormat="1" ht="15.75" customHeight="1">
      <c r="A1" s="155"/>
      <c r="B1" s="156"/>
      <c r="C1" s="156"/>
      <c r="D1" s="156"/>
      <c r="E1" s="156"/>
      <c r="F1" s="102"/>
      <c r="G1" s="102"/>
      <c r="H1" s="102"/>
      <c r="I1" s="102"/>
      <c r="J1" s="103" t="s">
        <v>90</v>
      </c>
      <c r="K1" s="104" t="s">
        <v>16</v>
      </c>
    </row>
    <row r="2" spans="1:11" s="108" customFormat="1" ht="25.5" customHeight="1">
      <c r="A2" s="155"/>
      <c r="B2" s="155"/>
      <c r="C2" s="155"/>
      <c r="D2" s="155"/>
      <c r="E2" s="155"/>
      <c r="F2" s="35"/>
      <c r="G2" s="35"/>
      <c r="H2" s="35"/>
      <c r="I2" s="35"/>
      <c r="J2" s="2" t="s">
        <v>136</v>
      </c>
      <c r="K2" s="34" t="s">
        <v>166</v>
      </c>
    </row>
    <row r="3" spans="1:11" s="108" customFormat="1" ht="25.5" customHeight="1">
      <c r="A3" s="155"/>
      <c r="B3" s="155"/>
      <c r="C3" s="155"/>
      <c r="D3" s="155"/>
      <c r="E3" s="155"/>
      <c r="F3" s="35"/>
      <c r="G3" s="35"/>
      <c r="H3" s="109"/>
      <c r="J3" s="106" t="s">
        <v>95</v>
      </c>
      <c r="K3" s="107" t="s">
        <v>96</v>
      </c>
    </row>
    <row r="4" spans="1:16" s="110" customFormat="1" ht="16.5" customHeight="1" thickBot="1">
      <c r="A4" s="319" t="s">
        <v>129</v>
      </c>
      <c r="B4" s="319"/>
      <c r="C4" s="319"/>
      <c r="D4" s="319"/>
      <c r="E4" s="319"/>
      <c r="G4" s="111"/>
      <c r="J4" s="138" t="s">
        <v>94</v>
      </c>
      <c r="K4" s="113" t="s">
        <v>171</v>
      </c>
      <c r="P4" s="112" t="s">
        <v>1</v>
      </c>
    </row>
    <row r="5" spans="1:16" ht="24" customHeight="1">
      <c r="A5" s="320" t="s">
        <v>0</v>
      </c>
      <c r="B5" s="324" t="s">
        <v>123</v>
      </c>
      <c r="C5" s="325"/>
      <c r="D5" s="325"/>
      <c r="E5" s="325"/>
      <c r="F5" s="326"/>
      <c r="G5" s="322" t="s">
        <v>2</v>
      </c>
      <c r="H5" s="327"/>
      <c r="I5" s="322" t="s">
        <v>23</v>
      </c>
      <c r="J5" s="327"/>
      <c r="K5" s="323" t="s">
        <v>3</v>
      </c>
      <c r="L5" s="327"/>
      <c r="M5" s="322" t="s">
        <v>9</v>
      </c>
      <c r="N5" s="327"/>
      <c r="O5" s="322" t="s">
        <v>4</v>
      </c>
      <c r="P5" s="323"/>
    </row>
    <row r="6" spans="1:16" ht="24" customHeight="1">
      <c r="A6" s="321"/>
      <c r="B6" s="180" t="s">
        <v>10</v>
      </c>
      <c r="C6" s="180" t="s">
        <v>11</v>
      </c>
      <c r="D6" s="180" t="s">
        <v>12</v>
      </c>
      <c r="E6" s="180" t="s">
        <v>13</v>
      </c>
      <c r="F6" s="41" t="s">
        <v>124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7" s="120" customFormat="1" ht="23.25" customHeight="1">
      <c r="A7" s="181">
        <v>98</v>
      </c>
      <c r="B7" s="291"/>
      <c r="C7" s="292"/>
      <c r="D7" s="292"/>
      <c r="E7" s="292"/>
      <c r="F7" s="179" t="s">
        <v>122</v>
      </c>
      <c r="G7" s="224">
        <f>G8+G9</f>
        <v>11597364</v>
      </c>
      <c r="H7" s="224">
        <f aca="true" t="shared" si="0" ref="H7:P7">H8+H9</f>
        <v>76698633</v>
      </c>
      <c r="I7" s="242">
        <f t="shared" si="0"/>
        <v>0</v>
      </c>
      <c r="J7" s="242">
        <f t="shared" si="0"/>
        <v>0</v>
      </c>
      <c r="K7" s="243">
        <f t="shared" si="0"/>
        <v>0</v>
      </c>
      <c r="L7" s="242">
        <f t="shared" si="0"/>
        <v>5531442</v>
      </c>
      <c r="M7" s="242">
        <f t="shared" si="0"/>
        <v>0</v>
      </c>
      <c r="N7" s="242">
        <f t="shared" si="0"/>
        <v>0</v>
      </c>
      <c r="O7" s="242">
        <f t="shared" si="0"/>
        <v>11597364</v>
      </c>
      <c r="P7" s="294">
        <f t="shared" si="0"/>
        <v>71167191</v>
      </c>
      <c r="Q7" s="282" t="e">
        <f>#REF!+Q9+Q12+Q19+Q23</f>
        <v>#REF!</v>
      </c>
    </row>
    <row r="8" spans="1:18" s="123" customFormat="1" ht="23.25" customHeight="1">
      <c r="A8" s="159"/>
      <c r="B8" s="159">
        <v>4</v>
      </c>
      <c r="C8" s="185"/>
      <c r="D8" s="185"/>
      <c r="E8" s="185"/>
      <c r="F8" s="293" t="s">
        <v>119</v>
      </c>
      <c r="G8" s="224">
        <f>'歲出明細'!G56</f>
        <v>11597364</v>
      </c>
      <c r="H8" s="224">
        <f>'歲出明細'!H56</f>
        <v>5480489</v>
      </c>
      <c r="I8" s="224">
        <f>'歲出明細'!I56</f>
        <v>0</v>
      </c>
      <c r="J8" s="224">
        <f>'歲出明細'!J56</f>
        <v>0</v>
      </c>
      <c r="K8" s="225">
        <f>'歲出明細'!K56</f>
        <v>0</v>
      </c>
      <c r="L8" s="224">
        <f>'歲出明細'!L56</f>
        <v>4169868</v>
      </c>
      <c r="M8" s="224">
        <f>'歲出明細'!M56</f>
        <v>0</v>
      </c>
      <c r="N8" s="224">
        <f>'歲出明細'!N56</f>
        <v>0</v>
      </c>
      <c r="O8" s="224">
        <f>'歲出明細'!O56</f>
        <v>11597364</v>
      </c>
      <c r="P8" s="227">
        <f>'歲出明細'!P56</f>
        <v>1310621</v>
      </c>
      <c r="Q8" s="142" t="e">
        <f>歲出明細!#REF!</f>
        <v>#REF!</v>
      </c>
      <c r="R8" s="281"/>
    </row>
    <row r="9" spans="1:18" s="123" customFormat="1" ht="23.25" customHeight="1">
      <c r="A9" s="159"/>
      <c r="B9" s="159">
        <v>5</v>
      </c>
      <c r="C9" s="185"/>
      <c r="D9" s="185"/>
      <c r="E9" s="185"/>
      <c r="F9" s="293" t="s">
        <v>120</v>
      </c>
      <c r="G9" s="224">
        <f>'歲出明細'!G87+'歲出明細'!G90</f>
        <v>0</v>
      </c>
      <c r="H9" s="224">
        <f>'歲出明細'!H87+'歲出明細'!H90</f>
        <v>71218144</v>
      </c>
      <c r="I9" s="224">
        <f>'歲出明細'!I87+'歲出明細'!I90</f>
        <v>0</v>
      </c>
      <c r="J9" s="224">
        <f>'歲出明細'!J87+'歲出明細'!J90</f>
        <v>0</v>
      </c>
      <c r="K9" s="225">
        <f>'歲出明細'!K87+'歲出明細'!K90</f>
        <v>0</v>
      </c>
      <c r="L9" s="224">
        <f>'歲出明細'!L87+'歲出明細'!L90</f>
        <v>1361574</v>
      </c>
      <c r="M9" s="224">
        <f>'歲出明細'!M87+'歲出明細'!M90</f>
        <v>0</v>
      </c>
      <c r="N9" s="224">
        <f>'歲出明細'!N87+'歲出明細'!N90</f>
        <v>0</v>
      </c>
      <c r="O9" s="224">
        <f>'歲出明細'!O87+'歲出明細'!O90</f>
        <v>0</v>
      </c>
      <c r="P9" s="227">
        <f>'歲出明細'!P87+'歲出明細'!P90</f>
        <v>69856570</v>
      </c>
      <c r="Q9" s="142" t="e">
        <f>歲出明細!#REF!</f>
        <v>#REF!</v>
      </c>
      <c r="R9" s="281"/>
    </row>
    <row r="10" spans="1:17" s="125" customFormat="1" ht="23.25" customHeight="1">
      <c r="A10" s="159"/>
      <c r="B10" s="183"/>
      <c r="C10" s="184"/>
      <c r="D10" s="184"/>
      <c r="E10" s="184"/>
      <c r="F10" s="124"/>
      <c r="G10" s="205"/>
      <c r="H10" s="205"/>
      <c r="I10" s="205"/>
      <c r="J10" s="205"/>
      <c r="K10" s="207"/>
      <c r="L10" s="205"/>
      <c r="M10" s="205"/>
      <c r="N10" s="206"/>
      <c r="O10" s="205"/>
      <c r="P10" s="208"/>
      <c r="Q10" s="121"/>
    </row>
    <row r="11" spans="1:17" s="125" customFormat="1" ht="23.25" customHeight="1">
      <c r="A11" s="159"/>
      <c r="B11" s="183"/>
      <c r="C11" s="184"/>
      <c r="D11" s="184"/>
      <c r="E11" s="184"/>
      <c r="F11" s="124"/>
      <c r="G11" s="205"/>
      <c r="H11" s="205"/>
      <c r="I11" s="205"/>
      <c r="J11" s="205"/>
      <c r="K11" s="207"/>
      <c r="L11" s="205"/>
      <c r="M11" s="205"/>
      <c r="N11" s="206"/>
      <c r="O11" s="205"/>
      <c r="P11" s="208"/>
      <c r="Q11" s="121"/>
    </row>
    <row r="12" spans="1:17" s="125" customFormat="1" ht="23.25" customHeight="1">
      <c r="A12" s="159"/>
      <c r="B12" s="183"/>
      <c r="C12" s="184"/>
      <c r="D12" s="184"/>
      <c r="E12" s="184"/>
      <c r="F12" s="124"/>
      <c r="G12" s="119"/>
      <c r="H12" s="119"/>
      <c r="I12" s="119"/>
      <c r="J12" s="119"/>
      <c r="K12" s="121"/>
      <c r="L12" s="119"/>
      <c r="M12" s="119"/>
      <c r="N12" s="119"/>
      <c r="O12" s="119"/>
      <c r="P12" s="122"/>
      <c r="Q12" s="121">
        <f>Q16</f>
        <v>10</v>
      </c>
    </row>
    <row r="13" spans="1:17" s="125" customFormat="1" ht="23.25" customHeight="1">
      <c r="A13" s="159"/>
      <c r="B13" s="183"/>
      <c r="C13" s="184"/>
      <c r="D13" s="184"/>
      <c r="E13" s="184"/>
      <c r="F13" s="124"/>
      <c r="G13" s="119"/>
      <c r="H13" s="119"/>
      <c r="I13" s="119"/>
      <c r="J13" s="119"/>
      <c r="K13" s="121"/>
      <c r="L13" s="119"/>
      <c r="M13" s="119"/>
      <c r="N13" s="119"/>
      <c r="O13" s="119"/>
      <c r="P13" s="122"/>
      <c r="Q13" s="121"/>
    </row>
    <row r="14" spans="1:17" s="125" customFormat="1" ht="23.25" customHeight="1">
      <c r="A14" s="159"/>
      <c r="B14" s="183"/>
      <c r="C14" s="184"/>
      <c r="D14" s="184"/>
      <c r="E14" s="184"/>
      <c r="F14" s="124"/>
      <c r="G14" s="119"/>
      <c r="H14" s="119"/>
      <c r="I14" s="119"/>
      <c r="J14" s="119"/>
      <c r="K14" s="121"/>
      <c r="L14" s="119"/>
      <c r="M14" s="119"/>
      <c r="N14" s="119"/>
      <c r="O14" s="119"/>
      <c r="P14" s="122"/>
      <c r="Q14" s="121"/>
    </row>
    <row r="15" spans="1:17" s="125" customFormat="1" ht="23.25" customHeight="1">
      <c r="A15" s="159"/>
      <c r="B15" s="183"/>
      <c r="C15" s="184"/>
      <c r="D15" s="184"/>
      <c r="E15" s="184"/>
      <c r="F15" s="124"/>
      <c r="G15" s="119"/>
      <c r="H15" s="119"/>
      <c r="I15" s="119"/>
      <c r="J15" s="119"/>
      <c r="K15" s="121"/>
      <c r="L15" s="119"/>
      <c r="M15" s="119"/>
      <c r="N15" s="119"/>
      <c r="O15" s="119"/>
      <c r="P15" s="122"/>
      <c r="Q15" s="121"/>
    </row>
    <row r="16" spans="1:17" s="125" customFormat="1" ht="23.25" customHeight="1">
      <c r="A16" s="159"/>
      <c r="B16" s="183"/>
      <c r="C16" s="184"/>
      <c r="D16" s="184"/>
      <c r="E16" s="184"/>
      <c r="F16" s="126"/>
      <c r="G16" s="119"/>
      <c r="H16" s="119"/>
      <c r="I16" s="119"/>
      <c r="J16" s="119"/>
      <c r="K16" s="121"/>
      <c r="L16" s="119"/>
      <c r="M16" s="119"/>
      <c r="N16" s="119"/>
      <c r="O16" s="119"/>
      <c r="P16" s="122"/>
      <c r="Q16" s="121">
        <f>Q17</f>
        <v>10</v>
      </c>
    </row>
    <row r="17" spans="1:17" s="131" customFormat="1" ht="23.25" customHeight="1">
      <c r="A17" s="159"/>
      <c r="B17" s="183"/>
      <c r="C17" s="184"/>
      <c r="D17" s="184"/>
      <c r="E17" s="184"/>
      <c r="F17" s="127"/>
      <c r="G17" s="128"/>
      <c r="H17" s="128"/>
      <c r="I17" s="128"/>
      <c r="J17" s="128"/>
      <c r="K17" s="129"/>
      <c r="L17" s="128"/>
      <c r="M17" s="128"/>
      <c r="N17" s="128"/>
      <c r="O17" s="128"/>
      <c r="P17" s="130"/>
      <c r="Q17" s="129">
        <f>Q18</f>
        <v>10</v>
      </c>
    </row>
    <row r="18" spans="1:17" s="125" customFormat="1" ht="23.25" customHeight="1">
      <c r="A18" s="159"/>
      <c r="B18" s="183"/>
      <c r="C18" s="184"/>
      <c r="D18" s="184"/>
      <c r="E18" s="184"/>
      <c r="F18" s="126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121">
        <v>10</v>
      </c>
    </row>
    <row r="19" spans="1:17" s="131" customFormat="1" ht="23.25" customHeight="1">
      <c r="A19" s="159"/>
      <c r="B19" s="183"/>
      <c r="C19" s="184"/>
      <c r="D19" s="184"/>
      <c r="E19" s="184"/>
      <c r="F19" s="127"/>
      <c r="G19" s="128"/>
      <c r="H19" s="128"/>
      <c r="I19" s="128"/>
      <c r="J19" s="128"/>
      <c r="K19" s="129"/>
      <c r="L19" s="128"/>
      <c r="M19" s="128"/>
      <c r="N19" s="128"/>
      <c r="O19" s="128"/>
      <c r="P19" s="130"/>
      <c r="Q19" s="129"/>
    </row>
    <row r="20" spans="1:17" s="131" customFormat="1" ht="23.25" customHeight="1">
      <c r="A20" s="159"/>
      <c r="B20" s="183"/>
      <c r="C20" s="184"/>
      <c r="D20" s="184"/>
      <c r="E20" s="184"/>
      <c r="F20" s="127"/>
      <c r="G20" s="128"/>
      <c r="H20" s="128"/>
      <c r="I20" s="128"/>
      <c r="J20" s="128"/>
      <c r="K20" s="129"/>
      <c r="L20" s="128"/>
      <c r="M20" s="128"/>
      <c r="N20" s="128"/>
      <c r="O20" s="128"/>
      <c r="P20" s="130"/>
      <c r="Q20" s="129"/>
    </row>
    <row r="21" spans="1:17" s="125" customFormat="1" ht="23.25" customHeight="1">
      <c r="A21" s="159"/>
      <c r="B21" s="183"/>
      <c r="C21" s="184"/>
      <c r="D21" s="184"/>
      <c r="E21" s="184"/>
      <c r="F21" s="126"/>
      <c r="G21" s="119"/>
      <c r="H21" s="119"/>
      <c r="I21" s="119"/>
      <c r="J21" s="119"/>
      <c r="K21" s="121"/>
      <c r="L21" s="119"/>
      <c r="M21" s="119"/>
      <c r="N21" s="119"/>
      <c r="O21" s="119"/>
      <c r="P21" s="122"/>
      <c r="Q21" s="121">
        <f>Q22</f>
        <v>0</v>
      </c>
    </row>
    <row r="22" spans="1:17" s="125" customFormat="1" ht="23.25" customHeight="1">
      <c r="A22" s="159"/>
      <c r="B22" s="183"/>
      <c r="C22" s="184"/>
      <c r="D22" s="184"/>
      <c r="E22" s="184"/>
      <c r="F22" s="124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121"/>
    </row>
    <row r="23" spans="1:17" s="125" customFormat="1" ht="23.25" customHeight="1">
      <c r="A23" s="159"/>
      <c r="B23" s="183"/>
      <c r="C23" s="184"/>
      <c r="D23" s="184"/>
      <c r="E23" s="184"/>
      <c r="F23" s="126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121"/>
    </row>
    <row r="24" spans="1:17" s="131" customFormat="1" ht="23.25" customHeight="1">
      <c r="A24" s="159"/>
      <c r="B24" s="183"/>
      <c r="C24" s="184"/>
      <c r="D24" s="184"/>
      <c r="E24" s="184"/>
      <c r="F24" s="127"/>
      <c r="G24" s="128"/>
      <c r="H24" s="128"/>
      <c r="I24" s="128"/>
      <c r="J24" s="128"/>
      <c r="K24" s="129"/>
      <c r="L24" s="128"/>
      <c r="M24" s="128"/>
      <c r="N24" s="128"/>
      <c r="O24" s="128"/>
      <c r="P24" s="130"/>
      <c r="Q24" s="129"/>
    </row>
    <row r="25" spans="1:17" s="131" customFormat="1" ht="23.25" customHeight="1">
      <c r="A25" s="159"/>
      <c r="B25" s="183"/>
      <c r="C25" s="184"/>
      <c r="D25" s="184"/>
      <c r="E25" s="184"/>
      <c r="F25" s="127"/>
      <c r="G25" s="128"/>
      <c r="H25" s="128"/>
      <c r="I25" s="128"/>
      <c r="J25" s="128"/>
      <c r="K25" s="129"/>
      <c r="L25" s="128"/>
      <c r="M25" s="128"/>
      <c r="N25" s="128"/>
      <c r="O25" s="128"/>
      <c r="P25" s="130"/>
      <c r="Q25" s="129">
        <v>0</v>
      </c>
    </row>
    <row r="26" spans="1:16" s="132" customFormat="1" ht="23.25" customHeight="1">
      <c r="A26" s="186"/>
      <c r="B26" s="184"/>
      <c r="C26" s="184"/>
      <c r="D26" s="184"/>
      <c r="E26" s="184"/>
      <c r="F26" s="126"/>
      <c r="G26" s="119"/>
      <c r="H26" s="119"/>
      <c r="I26" s="119"/>
      <c r="J26" s="119"/>
      <c r="K26" s="121"/>
      <c r="L26" s="119"/>
      <c r="M26" s="119"/>
      <c r="N26" s="119"/>
      <c r="O26" s="119"/>
      <c r="P26" s="122"/>
    </row>
    <row r="27" spans="1:16" s="132" customFormat="1" ht="23.25" customHeight="1">
      <c r="A27" s="186"/>
      <c r="B27" s="184"/>
      <c r="C27" s="184"/>
      <c r="D27" s="184"/>
      <c r="E27" s="184"/>
      <c r="F27" s="126"/>
      <c r="G27" s="119"/>
      <c r="H27" s="119"/>
      <c r="I27" s="119"/>
      <c r="J27" s="119"/>
      <c r="K27" s="121"/>
      <c r="L27" s="119"/>
      <c r="M27" s="119"/>
      <c r="N27" s="119"/>
      <c r="O27" s="119"/>
      <c r="P27" s="122"/>
    </row>
    <row r="28" spans="1:16" s="132" customFormat="1" ht="15.75" customHeight="1">
      <c r="A28" s="186"/>
      <c r="B28" s="184"/>
      <c r="C28" s="184"/>
      <c r="D28" s="184"/>
      <c r="E28" s="184"/>
      <c r="F28" s="126"/>
      <c r="G28" s="119"/>
      <c r="H28" s="119"/>
      <c r="I28" s="119"/>
      <c r="J28" s="119"/>
      <c r="K28" s="121"/>
      <c r="L28" s="119"/>
      <c r="M28" s="119"/>
      <c r="N28" s="119"/>
      <c r="O28" s="119"/>
      <c r="P28" s="122"/>
    </row>
    <row r="29" spans="1:16" s="132" customFormat="1" ht="23.25" customHeight="1">
      <c r="A29" s="186"/>
      <c r="B29" s="184"/>
      <c r="C29" s="184"/>
      <c r="D29" s="184"/>
      <c r="E29" s="184"/>
      <c r="F29" s="126"/>
      <c r="G29" s="119"/>
      <c r="H29" s="119"/>
      <c r="I29" s="119"/>
      <c r="J29" s="119"/>
      <c r="K29" s="121"/>
      <c r="L29" s="119"/>
      <c r="M29" s="119"/>
      <c r="N29" s="119"/>
      <c r="O29" s="119"/>
      <c r="P29" s="122"/>
    </row>
    <row r="30" spans="1:16" s="132" customFormat="1" ht="23.25" customHeight="1">
      <c r="A30" s="186"/>
      <c r="B30" s="184"/>
      <c r="C30" s="184"/>
      <c r="D30" s="184"/>
      <c r="E30" s="184"/>
      <c r="F30" s="126"/>
      <c r="G30" s="119"/>
      <c r="H30" s="119"/>
      <c r="I30" s="119"/>
      <c r="J30" s="119"/>
      <c r="K30" s="121"/>
      <c r="L30" s="119"/>
      <c r="M30" s="119"/>
      <c r="N30" s="119"/>
      <c r="O30" s="119"/>
      <c r="P30" s="122"/>
    </row>
    <row r="31" spans="1:16" s="132" customFormat="1" ht="15.75" customHeight="1">
      <c r="A31" s="186"/>
      <c r="B31" s="184"/>
      <c r="C31" s="184"/>
      <c r="D31" s="184"/>
      <c r="E31" s="184"/>
      <c r="F31" s="126"/>
      <c r="G31" s="119"/>
      <c r="H31" s="119"/>
      <c r="I31" s="119"/>
      <c r="J31" s="119"/>
      <c r="K31" s="121"/>
      <c r="L31" s="119"/>
      <c r="M31" s="119"/>
      <c r="N31" s="119"/>
      <c r="O31" s="119"/>
      <c r="P31" s="122"/>
    </row>
    <row r="32" spans="1:16" s="132" customFormat="1" ht="15.75" customHeight="1">
      <c r="A32" s="186"/>
      <c r="B32" s="184"/>
      <c r="C32" s="184"/>
      <c r="D32" s="184"/>
      <c r="E32" s="184"/>
      <c r="F32" s="126"/>
      <c r="G32" s="119"/>
      <c r="H32" s="119"/>
      <c r="I32" s="119"/>
      <c r="J32" s="119"/>
      <c r="K32" s="121"/>
      <c r="L32" s="119"/>
      <c r="M32" s="119"/>
      <c r="N32" s="119"/>
      <c r="O32" s="119"/>
      <c r="P32" s="122"/>
    </row>
    <row r="33" spans="1:17" s="110" customFormat="1" ht="24" customHeight="1" thickBot="1">
      <c r="A33" s="187"/>
      <c r="B33" s="188"/>
      <c r="C33" s="188"/>
      <c r="D33" s="189"/>
      <c r="E33" s="188"/>
      <c r="F33" s="133"/>
      <c r="G33" s="134"/>
      <c r="H33" s="134"/>
      <c r="I33" s="134"/>
      <c r="J33" s="134"/>
      <c r="K33" s="135"/>
      <c r="L33" s="134"/>
      <c r="M33" s="134"/>
      <c r="N33" s="134"/>
      <c r="O33" s="134"/>
      <c r="P33" s="136"/>
      <c r="Q33" s="129">
        <v>0</v>
      </c>
    </row>
    <row r="34" spans="1:16" s="132" customFormat="1" ht="23.25" customHeight="1">
      <c r="A34" s="190"/>
      <c r="B34" s="191"/>
      <c r="C34" s="191"/>
      <c r="D34" s="191"/>
      <c r="E34" s="191"/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1:16" s="132" customFormat="1" ht="23.25" customHeight="1">
      <c r="A35" s="192"/>
      <c r="B35" s="193"/>
      <c r="C35" s="193"/>
      <c r="D35" s="193"/>
      <c r="E35" s="193"/>
      <c r="F35" s="141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110" customFormat="1" ht="20.25" customHeight="1">
      <c r="A36" s="192"/>
      <c r="B36" s="193"/>
      <c r="C36" s="193"/>
      <c r="D36" s="193"/>
      <c r="E36" s="193"/>
      <c r="F36" s="143"/>
      <c r="G36" s="144"/>
      <c r="H36" s="144"/>
      <c r="I36" s="144"/>
      <c r="J36" s="144"/>
      <c r="K36" s="144"/>
      <c r="L36" s="144"/>
      <c r="M36" s="144"/>
      <c r="N36" s="144"/>
      <c r="O36" s="144"/>
      <c r="P36" s="144"/>
    </row>
    <row r="37" spans="1:16" s="110" customFormat="1" ht="20.25" customHeight="1">
      <c r="A37" s="192"/>
      <c r="B37" s="193"/>
      <c r="C37" s="193"/>
      <c r="D37" s="193"/>
      <c r="E37" s="193"/>
      <c r="F37" s="143"/>
      <c r="G37" s="144"/>
      <c r="H37" s="144"/>
      <c r="I37" s="144"/>
      <c r="J37" s="144"/>
      <c r="K37" s="144"/>
      <c r="L37" s="144"/>
      <c r="M37" s="144"/>
      <c r="N37" s="144"/>
      <c r="O37" s="144"/>
      <c r="P37" s="144"/>
    </row>
    <row r="38" spans="1:16" s="132" customFormat="1" ht="20.25" customHeight="1">
      <c r="A38" s="192"/>
      <c r="B38" s="193"/>
      <c r="C38" s="193"/>
      <c r="D38" s="193"/>
      <c r="E38" s="193"/>
      <c r="F38" s="141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s="132" customFormat="1" ht="20.25" customHeight="1">
      <c r="A39" s="192"/>
      <c r="B39" s="193"/>
      <c r="C39" s="193"/>
      <c r="D39" s="193"/>
      <c r="E39" s="193"/>
      <c r="F39" s="145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s="132" customFormat="1" ht="20.25" customHeight="1">
      <c r="A40" s="192"/>
      <c r="B40" s="193"/>
      <c r="C40" s="193"/>
      <c r="D40" s="193"/>
      <c r="E40" s="193"/>
      <c r="F40" s="141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s="110" customFormat="1" ht="36" customHeight="1">
      <c r="A41" s="192"/>
      <c r="B41" s="193"/>
      <c r="C41" s="193"/>
      <c r="D41" s="193"/>
      <c r="E41" s="193"/>
      <c r="F41" s="143"/>
      <c r="G41" s="144"/>
      <c r="H41" s="144"/>
      <c r="I41" s="144"/>
      <c r="J41" s="144"/>
      <c r="K41" s="144"/>
      <c r="L41" s="144"/>
      <c r="M41" s="144"/>
      <c r="N41" s="144"/>
      <c r="O41" s="144"/>
      <c r="P41" s="144"/>
    </row>
    <row r="42" spans="1:16" s="110" customFormat="1" ht="20.25" customHeight="1">
      <c r="A42" s="192"/>
      <c r="B42" s="193"/>
      <c r="C42" s="193"/>
      <c r="D42" s="193"/>
      <c r="E42" s="193"/>
      <c r="F42" s="143"/>
      <c r="G42" s="144"/>
      <c r="H42" s="144"/>
      <c r="I42" s="144"/>
      <c r="J42" s="144"/>
      <c r="K42" s="144"/>
      <c r="L42" s="144"/>
      <c r="M42" s="144"/>
      <c r="N42" s="144"/>
      <c r="O42" s="144"/>
      <c r="P42" s="144"/>
    </row>
    <row r="43" spans="1:16" s="110" customFormat="1" ht="20.25" customHeight="1">
      <c r="A43" s="192"/>
      <c r="B43" s="193"/>
      <c r="C43" s="193"/>
      <c r="D43" s="193"/>
      <c r="E43" s="193"/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4" spans="1:16" s="110" customFormat="1" ht="20.25" customHeight="1">
      <c r="A44" s="192"/>
      <c r="B44" s="193"/>
      <c r="C44" s="193"/>
      <c r="D44" s="193"/>
      <c r="E44" s="193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</row>
    <row r="45" spans="1:16" s="110" customFormat="1" ht="20.25" customHeight="1">
      <c r="A45" s="192"/>
      <c r="B45" s="193"/>
      <c r="C45" s="193"/>
      <c r="D45" s="193"/>
      <c r="E45" s="193"/>
      <c r="F45" s="143"/>
      <c r="G45" s="144"/>
      <c r="H45" s="144"/>
      <c r="I45" s="144"/>
      <c r="J45" s="144"/>
      <c r="K45" s="144"/>
      <c r="L45" s="144"/>
      <c r="M45" s="144"/>
      <c r="N45" s="144"/>
      <c r="O45" s="144"/>
      <c r="P45" s="144"/>
    </row>
    <row r="46" spans="1:17" s="110" customFormat="1" ht="35.25" customHeight="1">
      <c r="A46" s="192"/>
      <c r="B46" s="193"/>
      <c r="C46" s="193"/>
      <c r="D46" s="193"/>
      <c r="E46" s="193"/>
      <c r="F46" s="143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29">
        <v>0</v>
      </c>
    </row>
    <row r="47" spans="1:16" s="110" customFormat="1" ht="20.25" customHeight="1">
      <c r="A47" s="192"/>
      <c r="B47" s="193"/>
      <c r="C47" s="193"/>
      <c r="D47" s="193"/>
      <c r="E47" s="193"/>
      <c r="F47" s="143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s="110" customFormat="1" ht="20.25" customHeight="1">
      <c r="A48" s="192"/>
      <c r="B48" s="193"/>
      <c r="C48" s="193"/>
      <c r="D48" s="193"/>
      <c r="E48" s="193"/>
      <c r="F48" s="143"/>
      <c r="G48" s="144"/>
      <c r="H48" s="144"/>
      <c r="I48" s="144"/>
      <c r="J48" s="144"/>
      <c r="K48" s="144"/>
      <c r="L48" s="144"/>
      <c r="M48" s="144"/>
      <c r="N48" s="144"/>
      <c r="O48" s="144"/>
      <c r="P48" s="144"/>
    </row>
    <row r="49" spans="1:16" s="132" customFormat="1" ht="20.25" customHeight="1">
      <c r="A49" s="192"/>
      <c r="B49" s="193"/>
      <c r="C49" s="193"/>
      <c r="D49" s="193"/>
      <c r="E49" s="193"/>
      <c r="F49" s="145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7" s="132" customFormat="1" ht="20.25" customHeight="1">
      <c r="A50" s="192"/>
      <c r="B50" s="193"/>
      <c r="C50" s="193"/>
      <c r="D50" s="193"/>
      <c r="E50" s="193"/>
      <c r="F50" s="141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21">
        <f>Q51</f>
        <v>0</v>
      </c>
    </row>
    <row r="51" spans="1:16" s="110" customFormat="1" ht="20.25" customHeight="1">
      <c r="A51" s="192"/>
      <c r="B51" s="193"/>
      <c r="C51" s="193"/>
      <c r="D51" s="193"/>
      <c r="E51" s="193"/>
      <c r="F51" s="143"/>
      <c r="G51" s="144"/>
      <c r="H51" s="144"/>
      <c r="I51" s="144"/>
      <c r="J51" s="144"/>
      <c r="K51" s="144"/>
      <c r="L51" s="144"/>
      <c r="M51" s="144"/>
      <c r="N51" s="144"/>
      <c r="O51" s="144"/>
      <c r="P51" s="144"/>
    </row>
    <row r="52" spans="1:16" s="110" customFormat="1" ht="22.5" customHeight="1">
      <c r="A52" s="192"/>
      <c r="B52" s="193"/>
      <c r="C52" s="193"/>
      <c r="D52" s="193"/>
      <c r="E52" s="193"/>
      <c r="F52" s="143"/>
      <c r="G52" s="144"/>
      <c r="H52" s="144"/>
      <c r="I52" s="144"/>
      <c r="J52" s="144"/>
      <c r="K52" s="144"/>
      <c r="L52" s="144"/>
      <c r="M52" s="144"/>
      <c r="N52" s="144"/>
      <c r="O52" s="144"/>
      <c r="P52" s="144"/>
    </row>
    <row r="53" spans="1:18" ht="23.25" customHeight="1">
      <c r="A53" s="192"/>
      <c r="B53" s="193"/>
      <c r="C53" s="193"/>
      <c r="D53" s="193"/>
      <c r="E53" s="193"/>
      <c r="F53" s="146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</row>
    <row r="54" spans="1:18" ht="22.5" customHeight="1">
      <c r="A54" s="192"/>
      <c r="B54" s="193"/>
      <c r="C54" s="193"/>
      <c r="D54" s="193"/>
      <c r="E54" s="193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t="22.5" customHeight="1">
      <c r="A55" s="192"/>
      <c r="B55" s="192"/>
      <c r="C55" s="192"/>
      <c r="D55" s="192"/>
      <c r="E55" s="192"/>
      <c r="F55" s="148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</row>
    <row r="56" spans="1:18" ht="22.5" customHeight="1">
      <c r="A56" s="192"/>
      <c r="B56" s="192"/>
      <c r="C56" s="192"/>
      <c r="D56" s="192"/>
      <c r="E56" s="192"/>
      <c r="F56" s="148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</row>
    <row r="57" spans="1:16" ht="22.5" customHeight="1">
      <c r="A57" s="192"/>
      <c r="B57" s="192"/>
      <c r="C57" s="192"/>
      <c r="D57" s="192"/>
      <c r="E57" s="192"/>
      <c r="F57" s="148"/>
      <c r="G57" s="147"/>
      <c r="H57" s="147"/>
      <c r="I57" s="147"/>
      <c r="J57" s="147"/>
      <c r="K57" s="147"/>
      <c r="L57" s="147"/>
      <c r="M57" s="147"/>
      <c r="N57" s="147"/>
      <c r="O57" s="147"/>
      <c r="P57" s="147"/>
    </row>
    <row r="58" spans="1:16" ht="22.5" customHeight="1">
      <c r="A58" s="192"/>
      <c r="B58" s="192"/>
      <c r="C58" s="192"/>
      <c r="D58" s="192"/>
      <c r="E58" s="192"/>
      <c r="F58" s="148"/>
      <c r="G58" s="147"/>
      <c r="H58" s="147"/>
      <c r="I58" s="147"/>
      <c r="J58" s="147"/>
      <c r="K58" s="147"/>
      <c r="L58" s="147"/>
      <c r="M58" s="147"/>
      <c r="N58" s="147"/>
      <c r="O58" s="147"/>
      <c r="P58" s="147"/>
    </row>
    <row r="59" spans="1:16" ht="22.5" customHeight="1">
      <c r="A59" s="192"/>
      <c r="B59" s="192"/>
      <c r="C59" s="192"/>
      <c r="D59" s="192"/>
      <c r="E59" s="192"/>
      <c r="F59" s="148"/>
      <c r="G59" s="147"/>
      <c r="H59" s="147"/>
      <c r="I59" s="147"/>
      <c r="J59" s="147"/>
      <c r="K59" s="147"/>
      <c r="L59" s="147"/>
      <c r="M59" s="147"/>
      <c r="N59" s="147"/>
      <c r="O59" s="147"/>
      <c r="P59" s="147"/>
    </row>
    <row r="60" spans="1:16" ht="34.5" customHeight="1">
      <c r="A60" s="192"/>
      <c r="B60" s="192"/>
      <c r="C60" s="192"/>
      <c r="D60" s="192"/>
      <c r="E60" s="192"/>
      <c r="F60" s="148"/>
      <c r="G60" s="147"/>
      <c r="H60" s="147"/>
      <c r="I60" s="147"/>
      <c r="J60" s="147"/>
      <c r="K60" s="147"/>
      <c r="L60" s="147"/>
      <c r="M60" s="147"/>
      <c r="N60" s="147"/>
      <c r="O60" s="147"/>
      <c r="P60" s="147"/>
    </row>
    <row r="61" spans="1:16" ht="15.75">
      <c r="A61" s="192"/>
      <c r="B61" s="192"/>
      <c r="C61" s="192"/>
      <c r="D61" s="192"/>
      <c r="E61" s="192"/>
      <c r="F61" s="148"/>
      <c r="G61" s="147"/>
      <c r="H61" s="147"/>
      <c r="I61" s="147"/>
      <c r="J61" s="147"/>
      <c r="K61" s="147"/>
      <c r="L61" s="147"/>
      <c r="M61" s="147"/>
      <c r="N61" s="147"/>
      <c r="O61" s="147"/>
      <c r="P61" s="147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71</v>
      </c>
      <c r="K1" s="33" t="s">
        <v>72</v>
      </c>
    </row>
    <row r="2" spans="1:11" s="8" customFormat="1" ht="25.5" customHeight="1">
      <c r="A2" s="28"/>
      <c r="B2" s="28"/>
      <c r="C2" s="28"/>
      <c r="D2" s="28"/>
      <c r="E2" s="28"/>
      <c r="F2" s="28"/>
      <c r="H2" s="328" t="s">
        <v>73</v>
      </c>
      <c r="I2" s="329"/>
      <c r="J2" s="329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74</v>
      </c>
      <c r="K3" s="34" t="s">
        <v>75</v>
      </c>
    </row>
    <row r="4" spans="5:16" s="36" customFormat="1" ht="16.5" customHeight="1" thickBot="1">
      <c r="E4" s="37"/>
      <c r="G4" s="38"/>
      <c r="J4" s="49" t="s">
        <v>76</v>
      </c>
      <c r="K4" s="40" t="s">
        <v>77</v>
      </c>
      <c r="P4" s="39" t="s">
        <v>1</v>
      </c>
    </row>
    <row r="5" spans="1:16" ht="20.25" customHeight="1" thickTop="1">
      <c r="A5" s="84" t="s">
        <v>78</v>
      </c>
      <c r="B5" s="336" t="s">
        <v>79</v>
      </c>
      <c r="C5" s="336"/>
      <c r="D5" s="336"/>
      <c r="E5" s="336"/>
      <c r="F5" s="336"/>
      <c r="G5" s="339" t="s">
        <v>2</v>
      </c>
      <c r="H5" s="340"/>
      <c r="I5" s="334" t="s">
        <v>80</v>
      </c>
      <c r="J5" s="337"/>
      <c r="K5" s="335" t="s">
        <v>3</v>
      </c>
      <c r="L5" s="338"/>
      <c r="M5" s="334" t="s">
        <v>9</v>
      </c>
      <c r="N5" s="337"/>
      <c r="O5" s="334" t="s">
        <v>4</v>
      </c>
      <c r="P5" s="335"/>
    </row>
    <row r="6" spans="1:16" s="51" customFormat="1" ht="19.5" customHeight="1">
      <c r="A6" s="50" t="s">
        <v>81</v>
      </c>
      <c r="B6" s="330" t="s">
        <v>10</v>
      </c>
      <c r="C6" s="330" t="s">
        <v>11</v>
      </c>
      <c r="D6" s="330" t="s">
        <v>12</v>
      </c>
      <c r="E6" s="330" t="s">
        <v>13</v>
      </c>
      <c r="F6" s="332" t="s">
        <v>82</v>
      </c>
      <c r="G6" s="332" t="s">
        <v>83</v>
      </c>
      <c r="H6" s="332" t="s">
        <v>84</v>
      </c>
      <c r="I6" s="332" t="s">
        <v>85</v>
      </c>
      <c r="J6" s="332" t="s">
        <v>84</v>
      </c>
      <c r="K6" s="343" t="s">
        <v>83</v>
      </c>
      <c r="L6" s="332" t="s">
        <v>86</v>
      </c>
      <c r="M6" s="332" t="s">
        <v>85</v>
      </c>
      <c r="N6" s="332" t="s">
        <v>84</v>
      </c>
      <c r="O6" s="332" t="s">
        <v>83</v>
      </c>
      <c r="P6" s="341" t="s">
        <v>86</v>
      </c>
    </row>
    <row r="7" spans="1:16" ht="21" customHeight="1">
      <c r="A7" s="52" t="s">
        <v>87</v>
      </c>
      <c r="B7" s="331"/>
      <c r="C7" s="331"/>
      <c r="D7" s="331"/>
      <c r="E7" s="331"/>
      <c r="F7" s="333"/>
      <c r="G7" s="333"/>
      <c r="H7" s="333"/>
      <c r="I7" s="333"/>
      <c r="J7" s="333"/>
      <c r="K7" s="344"/>
      <c r="L7" s="333"/>
      <c r="M7" s="333"/>
      <c r="N7" s="333"/>
      <c r="O7" s="333"/>
      <c r="P7" s="342"/>
    </row>
    <row r="8" spans="1:17" s="27" customFormat="1" ht="21" customHeight="1">
      <c r="A8" s="101"/>
      <c r="B8" s="60"/>
      <c r="C8" s="61"/>
      <c r="D8" s="61"/>
      <c r="E8" s="61"/>
      <c r="F8" s="62" t="s">
        <v>31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5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2">
        <f t="shared" si="0"/>
        <v>1047619982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5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3">
        <f t="shared" si="1"/>
        <v>0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5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3">
        <f t="shared" si="2"/>
        <v>0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5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3">
        <f t="shared" si="2"/>
        <v>0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57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5">
        <f t="shared" si="2"/>
        <v>0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0</v>
      </c>
      <c r="I13" s="22">
        <v>0</v>
      </c>
      <c r="J13" s="22">
        <v>0</v>
      </c>
      <c r="K13" s="57">
        <v>0</v>
      </c>
      <c r="L13" s="22">
        <v>0</v>
      </c>
      <c r="M13" s="22">
        <v>0</v>
      </c>
      <c r="N13" s="22">
        <v>0</v>
      </c>
      <c r="O13" s="22">
        <v>0</v>
      </c>
      <c r="P13" s="45">
        <v>0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5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0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144015731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57">
        <v>0</v>
      </c>
      <c r="L17" s="22">
        <v>140712172</v>
      </c>
      <c r="M17" s="22">
        <v>0</v>
      </c>
      <c r="N17" s="22">
        <v>0</v>
      </c>
      <c r="O17" s="22">
        <v>0</v>
      </c>
      <c r="P17" s="45">
        <v>0</v>
      </c>
      <c r="Q17" s="57">
        <f>Q18</f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5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6540931</v>
      </c>
      <c r="Q18" s="55">
        <f>Q19</f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5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6540931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5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6540931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23800000</v>
      </c>
      <c r="I21" s="22">
        <v>0</v>
      </c>
      <c r="J21" s="22">
        <v>0</v>
      </c>
      <c r="K21" s="57">
        <v>0</v>
      </c>
      <c r="L21" s="22">
        <v>15259069</v>
      </c>
      <c r="M21" s="22">
        <v>0</v>
      </c>
      <c r="N21" s="22">
        <v>0</v>
      </c>
      <c r="O21" s="22">
        <v>0</v>
      </c>
      <c r="P21" s="45">
        <v>6540931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5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3">
        <f t="shared" si="9"/>
        <v>0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57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0</v>
      </c>
      <c r="Q23" s="57">
        <f>Q24</f>
        <v>0</v>
      </c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3200400</v>
      </c>
      <c r="I24" s="22">
        <v>0</v>
      </c>
      <c r="J24" s="22">
        <v>617704</v>
      </c>
      <c r="K24" s="57">
        <v>0</v>
      </c>
      <c r="L24" s="22">
        <v>2582696</v>
      </c>
      <c r="M24" s="22">
        <v>0</v>
      </c>
      <c r="N24" s="22">
        <v>0</v>
      </c>
      <c r="O24" s="22">
        <v>0</v>
      </c>
      <c r="P24" s="45">
        <v>0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5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846289851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5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846289851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5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3">
        <f t="shared" si="11"/>
        <v>846289851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57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5">
        <f t="shared" si="11"/>
        <v>846289851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6003600000</v>
      </c>
      <c r="I29" s="22">
        <v>0</v>
      </c>
      <c r="J29" s="22">
        <v>1000000</v>
      </c>
      <c r="K29" s="57">
        <v>0</v>
      </c>
      <c r="L29" s="22">
        <v>5156310149</v>
      </c>
      <c r="M29" s="22">
        <v>0</v>
      </c>
      <c r="N29" s="22">
        <v>0</v>
      </c>
      <c r="O29" s="22">
        <v>0</v>
      </c>
      <c r="P29" s="45">
        <v>846289851</v>
      </c>
      <c r="Q29" s="57">
        <v>0</v>
      </c>
    </row>
    <row r="30" spans="1:16" s="95" customFormat="1" ht="20.25" customHeight="1">
      <c r="A30" s="97"/>
      <c r="B30" s="54">
        <v>4</v>
      </c>
      <c r="C30" s="56"/>
      <c r="D30" s="56"/>
      <c r="E30" s="56"/>
      <c r="F30" s="63" t="s">
        <v>34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5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3">
        <f t="shared" si="12"/>
        <v>194789200</v>
      </c>
    </row>
    <row r="31" spans="1:16" s="95" customFormat="1" ht="20.25" customHeight="1">
      <c r="A31" s="97"/>
      <c r="B31" s="54"/>
      <c r="C31" s="56">
        <v>1</v>
      </c>
      <c r="D31" s="56"/>
      <c r="E31" s="56"/>
      <c r="F31" s="64" t="s">
        <v>55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5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3">
        <f t="shared" si="13"/>
        <v>192193984</v>
      </c>
    </row>
    <row r="32" spans="1:16" s="95" customFormat="1" ht="20.25" customHeight="1">
      <c r="A32" s="97"/>
      <c r="B32" s="54"/>
      <c r="C32" s="56"/>
      <c r="D32" s="56"/>
      <c r="E32" s="56"/>
      <c r="F32" s="63" t="s">
        <v>45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5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3">
        <f t="shared" si="13"/>
        <v>192193984</v>
      </c>
    </row>
    <row r="33" spans="1:17" s="36" customFormat="1" ht="36" customHeight="1" thickBot="1">
      <c r="A33" s="96"/>
      <c r="B33" s="66"/>
      <c r="C33" s="67"/>
      <c r="D33" s="83">
        <v>1</v>
      </c>
      <c r="E33" s="67"/>
      <c r="F33" s="68" t="s">
        <v>56</v>
      </c>
      <c r="G33" s="78">
        <v>0</v>
      </c>
      <c r="H33" s="78">
        <v>413145000</v>
      </c>
      <c r="I33" s="78">
        <v>0</v>
      </c>
      <c r="J33" s="78">
        <v>33354269</v>
      </c>
      <c r="K33" s="81">
        <v>0</v>
      </c>
      <c r="L33" s="78">
        <v>187596747</v>
      </c>
      <c r="M33" s="78">
        <v>0</v>
      </c>
      <c r="N33" s="78">
        <v>0</v>
      </c>
      <c r="O33" s="78">
        <v>0</v>
      </c>
      <c r="P33" s="79">
        <v>192193984</v>
      </c>
      <c r="Q33" s="57">
        <v>0</v>
      </c>
    </row>
    <row r="34" spans="1:16" s="95" customFormat="1" ht="20.25" customHeight="1" thickTop="1">
      <c r="A34" s="97"/>
      <c r="B34" s="54"/>
      <c r="C34" s="56">
        <v>2</v>
      </c>
      <c r="D34" s="56"/>
      <c r="E34" s="56"/>
      <c r="F34" s="64" t="s">
        <v>35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5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3">
        <f t="shared" si="14"/>
        <v>2595216</v>
      </c>
    </row>
    <row r="35" spans="1:16" s="95" customFormat="1" ht="20.25" customHeight="1">
      <c r="A35" s="97"/>
      <c r="B35" s="54"/>
      <c r="C35" s="56"/>
      <c r="D35" s="56"/>
      <c r="E35" s="56"/>
      <c r="F35" s="63" t="s">
        <v>36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5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3">
        <f t="shared" si="14"/>
        <v>2595216</v>
      </c>
    </row>
    <row r="36" spans="1:16" s="36" customFormat="1" ht="20.25" customHeight="1">
      <c r="A36" s="97"/>
      <c r="B36" s="54"/>
      <c r="C36" s="56"/>
      <c r="D36" s="56">
        <v>1</v>
      </c>
      <c r="E36" s="56"/>
      <c r="F36" s="65" t="s">
        <v>57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57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5">
        <f t="shared" si="14"/>
        <v>2595216</v>
      </c>
    </row>
    <row r="37" spans="1:16" s="36" customFormat="1" ht="20.25" customHeight="1">
      <c r="A37" s="97"/>
      <c r="B37" s="54"/>
      <c r="C37" s="56"/>
      <c r="D37" s="56"/>
      <c r="E37" s="56">
        <v>1</v>
      </c>
      <c r="F37" s="65" t="s">
        <v>58</v>
      </c>
      <c r="G37" s="22">
        <v>0</v>
      </c>
      <c r="H37" s="22">
        <v>2900000</v>
      </c>
      <c r="I37" s="22">
        <v>0</v>
      </c>
      <c r="J37" s="22">
        <v>300000</v>
      </c>
      <c r="K37" s="57">
        <v>0</v>
      </c>
      <c r="L37" s="22">
        <v>4784</v>
      </c>
      <c r="M37" s="22">
        <v>0</v>
      </c>
      <c r="N37" s="22">
        <v>0</v>
      </c>
      <c r="O37" s="22">
        <v>0</v>
      </c>
      <c r="P37" s="45">
        <v>2595216</v>
      </c>
    </row>
    <row r="38" spans="1:16" s="95" customFormat="1" ht="20.25" customHeight="1">
      <c r="A38" s="97"/>
      <c r="B38" s="54">
        <v>5</v>
      </c>
      <c r="C38" s="56"/>
      <c r="D38" s="56"/>
      <c r="E38" s="56"/>
      <c r="F38" s="63" t="s">
        <v>59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5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3">
        <f t="shared" si="15"/>
        <v>0</v>
      </c>
    </row>
    <row r="39" spans="1:16" s="95" customFormat="1" ht="20.25" customHeight="1">
      <c r="A39" s="97"/>
      <c r="B39" s="54"/>
      <c r="C39" s="56">
        <v>1</v>
      </c>
      <c r="D39" s="56"/>
      <c r="E39" s="56"/>
      <c r="F39" s="64" t="s">
        <v>60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5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3">
        <f t="shared" si="16"/>
        <v>0</v>
      </c>
    </row>
    <row r="40" spans="1:16" s="95" customFormat="1" ht="20.25" customHeight="1">
      <c r="A40" s="97"/>
      <c r="B40" s="54"/>
      <c r="C40" s="56"/>
      <c r="D40" s="56"/>
      <c r="E40" s="56"/>
      <c r="F40" s="63" t="s">
        <v>45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5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3">
        <f t="shared" si="17"/>
        <v>0</v>
      </c>
    </row>
    <row r="41" spans="1:16" s="36" customFormat="1" ht="36" customHeight="1">
      <c r="A41" s="97"/>
      <c r="B41" s="54"/>
      <c r="C41" s="56"/>
      <c r="D41" s="56">
        <v>1</v>
      </c>
      <c r="E41" s="56"/>
      <c r="F41" s="65" t="s">
        <v>61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57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5">
        <f t="shared" si="18"/>
        <v>0</v>
      </c>
    </row>
    <row r="42" spans="1:16" s="36" customFormat="1" ht="20.25" customHeight="1">
      <c r="A42" s="97"/>
      <c r="B42" s="54"/>
      <c r="C42" s="56"/>
      <c r="D42" s="56"/>
      <c r="E42" s="56">
        <v>1</v>
      </c>
      <c r="F42" s="65" t="s">
        <v>62</v>
      </c>
      <c r="G42" s="22">
        <v>0</v>
      </c>
      <c r="H42" s="22">
        <v>0</v>
      </c>
      <c r="I42" s="22">
        <v>0</v>
      </c>
      <c r="J42" s="22">
        <v>0</v>
      </c>
      <c r="K42" s="57">
        <v>0</v>
      </c>
      <c r="L42" s="22">
        <v>0</v>
      </c>
      <c r="M42" s="22">
        <v>0</v>
      </c>
      <c r="N42" s="22">
        <v>0</v>
      </c>
      <c r="O42" s="22">
        <v>0</v>
      </c>
      <c r="P42" s="45">
        <v>0</v>
      </c>
    </row>
    <row r="43" spans="1:16" s="36" customFormat="1" ht="20.25" customHeight="1">
      <c r="A43" s="97"/>
      <c r="B43" s="54"/>
      <c r="C43" s="56"/>
      <c r="D43" s="56">
        <v>2</v>
      </c>
      <c r="E43" s="56"/>
      <c r="F43" s="65" t="s">
        <v>63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57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5">
        <f t="shared" si="19"/>
        <v>0</v>
      </c>
    </row>
    <row r="44" spans="1:16" s="36" customFormat="1" ht="20.25" customHeight="1">
      <c r="A44" s="97"/>
      <c r="B44" s="54"/>
      <c r="C44" s="56"/>
      <c r="D44" s="56"/>
      <c r="E44" s="56">
        <v>1</v>
      </c>
      <c r="F44" s="65" t="s">
        <v>64</v>
      </c>
      <c r="G44" s="22">
        <v>0</v>
      </c>
      <c r="H44" s="22">
        <v>0</v>
      </c>
      <c r="I44" s="22">
        <v>0</v>
      </c>
      <c r="J44" s="22">
        <v>0</v>
      </c>
      <c r="K44" s="57">
        <v>0</v>
      </c>
      <c r="L44" s="22">
        <v>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4"/>
      <c r="C45" s="56"/>
      <c r="D45" s="56">
        <v>4</v>
      </c>
      <c r="E45" s="56"/>
      <c r="F45" s="65" t="s">
        <v>66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57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5">
        <f t="shared" si="20"/>
        <v>0</v>
      </c>
    </row>
    <row r="46" spans="1:17" s="36" customFormat="1" ht="35.25" customHeight="1">
      <c r="A46" s="97"/>
      <c r="B46" s="54"/>
      <c r="C46" s="56"/>
      <c r="D46" s="56"/>
      <c r="E46" s="56">
        <v>1</v>
      </c>
      <c r="F46" s="65" t="s">
        <v>67</v>
      </c>
      <c r="G46" s="22">
        <v>0</v>
      </c>
      <c r="H46" s="22">
        <v>0</v>
      </c>
      <c r="I46" s="22">
        <v>0</v>
      </c>
      <c r="J46" s="22">
        <v>0</v>
      </c>
      <c r="K46" s="57">
        <v>0</v>
      </c>
      <c r="L46" s="22">
        <v>0</v>
      </c>
      <c r="M46" s="22">
        <v>0</v>
      </c>
      <c r="N46" s="22">
        <v>0</v>
      </c>
      <c r="O46" s="22">
        <v>0</v>
      </c>
      <c r="P46" s="45">
        <v>0</v>
      </c>
      <c r="Q46" s="57">
        <v>0</v>
      </c>
    </row>
    <row r="47" spans="1:16" s="36" customFormat="1" ht="20.25" customHeight="1">
      <c r="A47" s="97"/>
      <c r="B47" s="54"/>
      <c r="C47" s="56"/>
      <c r="D47" s="56"/>
      <c r="E47" s="56">
        <v>2</v>
      </c>
      <c r="F47" s="65" t="s">
        <v>65</v>
      </c>
      <c r="G47" s="22">
        <v>0</v>
      </c>
      <c r="H47" s="22">
        <v>0</v>
      </c>
      <c r="I47" s="22">
        <v>0</v>
      </c>
      <c r="J47" s="22">
        <v>0</v>
      </c>
      <c r="K47" s="57">
        <v>0</v>
      </c>
      <c r="L47" s="22">
        <v>0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4"/>
      <c r="C48" s="56"/>
      <c r="D48" s="56"/>
      <c r="E48" s="56">
        <v>3</v>
      </c>
      <c r="F48" s="65" t="s">
        <v>68</v>
      </c>
      <c r="G48" s="22">
        <v>0</v>
      </c>
      <c r="H48" s="22">
        <v>0</v>
      </c>
      <c r="I48" s="22">
        <v>0</v>
      </c>
      <c r="J48" s="22">
        <v>0</v>
      </c>
      <c r="K48" s="57">
        <v>0</v>
      </c>
      <c r="L48" s="22">
        <v>0</v>
      </c>
      <c r="M48" s="22">
        <v>0</v>
      </c>
      <c r="N48" s="22">
        <v>0</v>
      </c>
      <c r="O48" s="22">
        <v>0</v>
      </c>
      <c r="P48" s="45">
        <v>0</v>
      </c>
    </row>
    <row r="49" spans="1:16" s="95" customFormat="1" ht="20.25" customHeight="1">
      <c r="A49" s="97"/>
      <c r="B49" s="54"/>
      <c r="C49" s="56">
        <v>2</v>
      </c>
      <c r="D49" s="56"/>
      <c r="E49" s="56"/>
      <c r="F49" s="64" t="s">
        <v>69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5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3">
        <f t="shared" si="21"/>
        <v>0</v>
      </c>
    </row>
    <row r="50" spans="1:17" s="95" customFormat="1" ht="20.25" customHeight="1">
      <c r="A50" s="97"/>
      <c r="B50" s="54"/>
      <c r="C50" s="56"/>
      <c r="D50" s="56"/>
      <c r="E50" s="56"/>
      <c r="F50" s="63" t="s">
        <v>45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5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3">
        <f t="shared" si="21"/>
        <v>0</v>
      </c>
      <c r="Q50" s="55">
        <f>Q51</f>
        <v>0</v>
      </c>
    </row>
    <row r="51" spans="1:16" s="36" customFormat="1" ht="20.25" customHeight="1">
      <c r="A51" s="97"/>
      <c r="B51" s="54"/>
      <c r="C51" s="56"/>
      <c r="D51" s="56">
        <v>1</v>
      </c>
      <c r="E51" s="56"/>
      <c r="F51" s="65" t="s">
        <v>70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57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5">
        <f t="shared" si="22"/>
        <v>0</v>
      </c>
    </row>
    <row r="52" spans="1:16" s="36" customFormat="1" ht="22.5" customHeight="1">
      <c r="A52" s="97"/>
      <c r="B52" s="54"/>
      <c r="C52" s="56"/>
      <c r="D52" s="56"/>
      <c r="E52" s="56">
        <v>1</v>
      </c>
      <c r="F52" s="65" t="s">
        <v>65</v>
      </c>
      <c r="G52" s="22">
        <v>0</v>
      </c>
      <c r="H52" s="22">
        <v>0</v>
      </c>
      <c r="I52" s="22">
        <v>0</v>
      </c>
      <c r="J52" s="22">
        <v>0</v>
      </c>
      <c r="K52" s="57">
        <v>0</v>
      </c>
      <c r="L52" s="22">
        <v>0</v>
      </c>
      <c r="M52" s="22">
        <v>0</v>
      </c>
      <c r="N52" s="22">
        <v>0</v>
      </c>
      <c r="O52" s="22">
        <v>0</v>
      </c>
      <c r="P52" s="45">
        <v>0</v>
      </c>
    </row>
    <row r="53" spans="1:16" ht="22.5" customHeight="1">
      <c r="A53" s="97"/>
      <c r="B53" s="56"/>
      <c r="C53" s="56"/>
      <c r="D53" s="56"/>
      <c r="E53" s="56"/>
      <c r="F53" s="65"/>
      <c r="G53" s="21"/>
      <c r="H53" s="21"/>
      <c r="I53" s="21"/>
      <c r="J53" s="21"/>
      <c r="K53" s="55"/>
      <c r="L53" s="21"/>
      <c r="M53" s="21"/>
      <c r="N53" s="21"/>
      <c r="O53" s="21"/>
      <c r="P53" s="43"/>
    </row>
    <row r="54" spans="1:16" ht="22.5" customHeight="1">
      <c r="A54" s="97"/>
      <c r="B54" s="56"/>
      <c r="C54" s="56"/>
      <c r="D54" s="56"/>
      <c r="E54" s="56"/>
      <c r="F54" s="65"/>
      <c r="G54" s="21"/>
      <c r="H54" s="21"/>
      <c r="I54" s="21"/>
      <c r="J54" s="21"/>
      <c r="K54" s="55"/>
      <c r="L54" s="21"/>
      <c r="M54" s="21"/>
      <c r="N54" s="21"/>
      <c r="O54" s="21"/>
      <c r="P54" s="43"/>
    </row>
    <row r="55" spans="1:16" ht="22.5" customHeight="1">
      <c r="A55" s="97"/>
      <c r="B55" s="56"/>
      <c r="C55" s="56"/>
      <c r="D55" s="56"/>
      <c r="E55" s="56"/>
      <c r="F55" s="65"/>
      <c r="G55" s="21"/>
      <c r="H55" s="21"/>
      <c r="I55" s="21"/>
      <c r="J55" s="21"/>
      <c r="K55" s="55"/>
      <c r="L55" s="21"/>
      <c r="M55" s="21"/>
      <c r="N55" s="21"/>
      <c r="O55" s="21"/>
      <c r="P55" s="43"/>
    </row>
    <row r="56" spans="1:16" ht="22.5" customHeight="1">
      <c r="A56" s="97"/>
      <c r="B56" s="56"/>
      <c r="C56" s="56"/>
      <c r="D56" s="56"/>
      <c r="E56" s="56"/>
      <c r="F56" s="65"/>
      <c r="G56" s="21"/>
      <c r="H56" s="21"/>
      <c r="I56" s="21"/>
      <c r="J56" s="21"/>
      <c r="K56" s="55"/>
      <c r="L56" s="21"/>
      <c r="M56" s="21"/>
      <c r="N56" s="21"/>
      <c r="O56" s="21"/>
      <c r="P56" s="43"/>
    </row>
    <row r="57" spans="1:16" ht="22.5" customHeight="1">
      <c r="A57" s="97"/>
      <c r="B57" s="56"/>
      <c r="C57" s="56"/>
      <c r="D57" s="56"/>
      <c r="E57" s="56"/>
      <c r="F57" s="65"/>
      <c r="G57" s="21"/>
      <c r="H57" s="21"/>
      <c r="I57" s="21"/>
      <c r="J57" s="21"/>
      <c r="K57" s="55"/>
      <c r="L57" s="21"/>
      <c r="M57" s="21"/>
      <c r="N57" s="21"/>
      <c r="O57" s="21"/>
      <c r="P57" s="43"/>
    </row>
    <row r="58" spans="1:16" ht="22.5" customHeight="1">
      <c r="A58" s="97"/>
      <c r="B58" s="56"/>
      <c r="C58" s="56"/>
      <c r="D58" s="56"/>
      <c r="E58" s="56"/>
      <c r="F58" s="65"/>
      <c r="G58" s="21"/>
      <c r="H58" s="21"/>
      <c r="I58" s="21"/>
      <c r="J58" s="21"/>
      <c r="K58" s="55"/>
      <c r="L58" s="21"/>
      <c r="M58" s="21"/>
      <c r="N58" s="21"/>
      <c r="O58" s="21"/>
      <c r="P58" s="43"/>
    </row>
    <row r="59" spans="1:16" ht="22.5" customHeight="1">
      <c r="A59" s="97"/>
      <c r="B59" s="56"/>
      <c r="C59" s="56"/>
      <c r="D59" s="56"/>
      <c r="E59" s="56"/>
      <c r="F59" s="65"/>
      <c r="G59" s="21"/>
      <c r="H59" s="21"/>
      <c r="I59" s="21"/>
      <c r="J59" s="21"/>
      <c r="K59" s="55"/>
      <c r="L59" s="21"/>
      <c r="M59" s="21"/>
      <c r="N59" s="21"/>
      <c r="O59" s="21"/>
      <c r="P59" s="43"/>
    </row>
    <row r="60" spans="1:16" ht="36" customHeight="1" thickBot="1">
      <c r="A60" s="96"/>
      <c r="B60" s="67"/>
      <c r="C60" s="67"/>
      <c r="D60" s="67"/>
      <c r="E60" s="67"/>
      <c r="F60" s="68"/>
      <c r="G60" s="80"/>
      <c r="H60" s="80"/>
      <c r="I60" s="80"/>
      <c r="J60" s="80"/>
      <c r="K60" s="82"/>
      <c r="L60" s="80"/>
      <c r="M60" s="80"/>
      <c r="N60" s="80"/>
      <c r="O60" s="80"/>
      <c r="P60" s="77"/>
    </row>
    <row r="61" spans="1:18" ht="18" thickTop="1">
      <c r="A61" s="69"/>
      <c r="B61" s="70"/>
      <c r="C61" s="70"/>
      <c r="D61" s="70"/>
      <c r="E61" s="70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1"/>
      <c r="R61" s="51"/>
    </row>
    <row r="62" spans="1:18" ht="15.75">
      <c r="A62" s="51"/>
      <c r="B62" s="72"/>
      <c r="C62" s="72"/>
      <c r="D62" s="73"/>
      <c r="E62" s="7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5.75">
      <c r="A63" s="51"/>
      <c r="B63" s="51"/>
      <c r="C63" s="51"/>
      <c r="D63" s="51"/>
      <c r="E63" s="51"/>
      <c r="F63" s="7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5.75">
      <c r="A64" s="51"/>
      <c r="B64" s="51"/>
      <c r="C64" s="51"/>
      <c r="D64" s="51"/>
      <c r="E64" s="51"/>
      <c r="F64" s="7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15</v>
      </c>
      <c r="K1" s="33" t="s">
        <v>16</v>
      </c>
    </row>
    <row r="2" spans="1:11" s="8" customFormat="1" ht="25.5" customHeight="1">
      <c r="A2" s="28"/>
      <c r="B2" s="28"/>
      <c r="C2" s="28"/>
      <c r="D2" s="28"/>
      <c r="E2" s="28"/>
      <c r="F2" s="28"/>
      <c r="H2" s="328" t="s">
        <v>37</v>
      </c>
      <c r="I2" s="329"/>
      <c r="J2" s="329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17</v>
      </c>
      <c r="K3" s="34" t="s">
        <v>18</v>
      </c>
    </row>
    <row r="4" spans="5:16" s="36" customFormat="1" ht="16.5" customHeight="1" thickBot="1">
      <c r="E4" s="37"/>
      <c r="G4" s="38"/>
      <c r="J4" s="49" t="s">
        <v>19</v>
      </c>
      <c r="K4" s="40" t="s">
        <v>20</v>
      </c>
      <c r="P4" s="39" t="s">
        <v>1</v>
      </c>
    </row>
    <row r="5" spans="1:16" ht="20.25" customHeight="1" thickTop="1">
      <c r="A5" s="84" t="s">
        <v>21</v>
      </c>
      <c r="B5" s="336" t="s">
        <v>22</v>
      </c>
      <c r="C5" s="336"/>
      <c r="D5" s="336"/>
      <c r="E5" s="336"/>
      <c r="F5" s="336"/>
      <c r="G5" s="339" t="s">
        <v>2</v>
      </c>
      <c r="H5" s="340"/>
      <c r="I5" s="334" t="s">
        <v>23</v>
      </c>
      <c r="J5" s="337"/>
      <c r="K5" s="335" t="s">
        <v>3</v>
      </c>
      <c r="L5" s="338"/>
      <c r="M5" s="334" t="s">
        <v>9</v>
      </c>
      <c r="N5" s="337"/>
      <c r="O5" s="334" t="s">
        <v>4</v>
      </c>
      <c r="P5" s="335"/>
    </row>
    <row r="6" spans="1:16" s="51" customFormat="1" ht="19.5" customHeight="1">
      <c r="A6" s="50" t="s">
        <v>24</v>
      </c>
      <c r="B6" s="330" t="s">
        <v>10</v>
      </c>
      <c r="C6" s="330" t="s">
        <v>11</v>
      </c>
      <c r="D6" s="330" t="s">
        <v>12</v>
      </c>
      <c r="E6" s="330" t="s">
        <v>13</v>
      </c>
      <c r="F6" s="332" t="s">
        <v>25</v>
      </c>
      <c r="G6" s="332" t="s">
        <v>26</v>
      </c>
      <c r="H6" s="332" t="s">
        <v>27</v>
      </c>
      <c r="I6" s="332" t="s">
        <v>28</v>
      </c>
      <c r="J6" s="332" t="s">
        <v>27</v>
      </c>
      <c r="K6" s="343" t="s">
        <v>26</v>
      </c>
      <c r="L6" s="332" t="s">
        <v>29</v>
      </c>
      <c r="M6" s="332" t="s">
        <v>28</v>
      </c>
      <c r="N6" s="332" t="s">
        <v>27</v>
      </c>
      <c r="O6" s="332" t="s">
        <v>26</v>
      </c>
      <c r="P6" s="341" t="s">
        <v>29</v>
      </c>
    </row>
    <row r="7" spans="1:16" ht="21" customHeight="1">
      <c r="A7" s="52" t="s">
        <v>30</v>
      </c>
      <c r="B7" s="331"/>
      <c r="C7" s="331"/>
      <c r="D7" s="331"/>
      <c r="E7" s="331"/>
      <c r="F7" s="333"/>
      <c r="G7" s="333"/>
      <c r="H7" s="333"/>
      <c r="I7" s="333"/>
      <c r="J7" s="333"/>
      <c r="K7" s="344"/>
      <c r="L7" s="333"/>
      <c r="M7" s="333"/>
      <c r="N7" s="333"/>
      <c r="O7" s="333"/>
      <c r="P7" s="342"/>
    </row>
    <row r="8" spans="1:17" s="27" customFormat="1" ht="21" customHeight="1">
      <c r="A8" s="93"/>
      <c r="B8" s="60"/>
      <c r="C8" s="61"/>
      <c r="D8" s="61"/>
      <c r="E8" s="61"/>
      <c r="F8" s="62" t="s">
        <v>31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5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2">
        <f t="shared" si="0"/>
        <v>13038111291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5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3">
        <f t="shared" si="2"/>
        <v>340873913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5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3">
        <f t="shared" si="1"/>
        <v>251959758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5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3">
        <f t="shared" si="1"/>
        <v>251959758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57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5">
        <f t="shared" si="1"/>
        <v>251959758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299600374</v>
      </c>
      <c r="I13" s="22">
        <v>0</v>
      </c>
      <c r="J13" s="22">
        <v>206024</v>
      </c>
      <c r="K13" s="57">
        <v>0</v>
      </c>
      <c r="L13" s="22">
        <v>47434592</v>
      </c>
      <c r="M13" s="22">
        <v>0</v>
      </c>
      <c r="N13" s="22">
        <v>0</v>
      </c>
      <c r="O13" s="22">
        <v>0</v>
      </c>
      <c r="P13" s="45">
        <v>251959758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5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88914155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91556000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57">
        <v>0</v>
      </c>
      <c r="L17" s="22">
        <v>2560455</v>
      </c>
      <c r="M17" s="22">
        <v>0</v>
      </c>
      <c r="N17" s="22">
        <v>0</v>
      </c>
      <c r="O17" s="22">
        <v>0</v>
      </c>
      <c r="P17" s="45">
        <v>88914155</v>
      </c>
      <c r="Q17" s="57">
        <f t="shared" si="5"/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5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31751716</v>
      </c>
      <c r="Q18" s="55">
        <f t="shared" si="5"/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5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31751716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5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7150000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566196038</v>
      </c>
      <c r="I21" s="22">
        <v>0</v>
      </c>
      <c r="J21" s="22">
        <v>65692706</v>
      </c>
      <c r="K21" s="57">
        <v>0</v>
      </c>
      <c r="L21" s="22">
        <v>493353332</v>
      </c>
      <c r="M21" s="22">
        <v>0</v>
      </c>
      <c r="N21" s="22">
        <v>0</v>
      </c>
      <c r="O21" s="22">
        <v>0</v>
      </c>
      <c r="P21" s="45">
        <v>7150000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5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3">
        <f t="shared" si="8"/>
        <v>24601716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57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24601716</v>
      </c>
      <c r="Q23" s="57"/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796493297</v>
      </c>
      <c r="I24" s="22">
        <v>0</v>
      </c>
      <c r="J24" s="22">
        <v>21254628</v>
      </c>
      <c r="K24" s="57">
        <v>0</v>
      </c>
      <c r="L24" s="22">
        <v>750636953</v>
      </c>
      <c r="M24" s="22">
        <v>0</v>
      </c>
      <c r="N24" s="22">
        <v>0</v>
      </c>
      <c r="O24" s="22">
        <v>0</v>
      </c>
      <c r="P24" s="45">
        <v>24601716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5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461967000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5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461967000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5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3">
        <f t="shared" si="12"/>
        <v>461967000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57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5">
        <f t="shared" si="12"/>
        <v>461967000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3996400000</v>
      </c>
      <c r="I29" s="22">
        <v>0</v>
      </c>
      <c r="J29" s="22">
        <v>0</v>
      </c>
      <c r="K29" s="57">
        <v>0</v>
      </c>
      <c r="L29" s="22">
        <v>3534433000</v>
      </c>
      <c r="M29" s="22">
        <v>0</v>
      </c>
      <c r="N29" s="22">
        <v>0</v>
      </c>
      <c r="O29" s="22">
        <v>0</v>
      </c>
      <c r="P29" s="45">
        <v>461967000</v>
      </c>
      <c r="Q29" s="57">
        <v>0</v>
      </c>
    </row>
    <row r="30" spans="1:16" s="95" customFormat="1" ht="20.25" customHeight="1">
      <c r="A30" s="97"/>
      <c r="B30" s="56">
        <v>4</v>
      </c>
      <c r="C30" s="56"/>
      <c r="D30" s="56"/>
      <c r="E30" s="56"/>
      <c r="F30" s="63" t="s">
        <v>34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5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3">
        <f t="shared" si="13"/>
        <v>817114051</v>
      </c>
    </row>
    <row r="31" spans="1:16" s="95" customFormat="1" ht="20.25" customHeight="1">
      <c r="A31" s="97"/>
      <c r="B31" s="56"/>
      <c r="C31" s="56">
        <v>1</v>
      </c>
      <c r="D31" s="56"/>
      <c r="E31" s="56"/>
      <c r="F31" s="64" t="s">
        <v>55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5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3">
        <f t="shared" si="14"/>
        <v>795114051</v>
      </c>
    </row>
    <row r="32" spans="1:16" s="95" customFormat="1" ht="20.25" customHeight="1">
      <c r="A32" s="97"/>
      <c r="B32" s="56"/>
      <c r="C32" s="56"/>
      <c r="D32" s="56"/>
      <c r="E32" s="56"/>
      <c r="F32" s="63" t="s">
        <v>45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5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3">
        <f t="shared" si="14"/>
        <v>795114051</v>
      </c>
    </row>
    <row r="33" spans="1:17" s="36" customFormat="1" ht="36" customHeight="1" thickBot="1">
      <c r="A33" s="96"/>
      <c r="B33" s="67"/>
      <c r="C33" s="67"/>
      <c r="D33" s="83">
        <v>1</v>
      </c>
      <c r="E33" s="67"/>
      <c r="F33" s="68" t="s">
        <v>56</v>
      </c>
      <c r="G33" s="78">
        <v>0</v>
      </c>
      <c r="H33" s="78">
        <v>1173000000</v>
      </c>
      <c r="I33" s="78">
        <v>0</v>
      </c>
      <c r="J33" s="78">
        <v>101865547</v>
      </c>
      <c r="K33" s="81">
        <v>0</v>
      </c>
      <c r="L33" s="78">
        <v>276020402</v>
      </c>
      <c r="M33" s="78">
        <v>0</v>
      </c>
      <c r="N33" s="78">
        <v>0</v>
      </c>
      <c r="O33" s="78">
        <v>0</v>
      </c>
      <c r="P33" s="79">
        <v>795114051</v>
      </c>
      <c r="Q33" s="57">
        <v>0</v>
      </c>
    </row>
    <row r="34" spans="1:16" s="95" customFormat="1" ht="20.25" customHeight="1" thickTop="1">
      <c r="A34" s="97"/>
      <c r="B34" s="56"/>
      <c r="C34" s="56">
        <v>2</v>
      </c>
      <c r="D34" s="56"/>
      <c r="E34" s="56"/>
      <c r="F34" s="64" t="s">
        <v>35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5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3">
        <f t="shared" si="15"/>
        <v>22000000</v>
      </c>
    </row>
    <row r="35" spans="1:16" s="95" customFormat="1" ht="20.25" customHeight="1">
      <c r="A35" s="97"/>
      <c r="B35" s="56"/>
      <c r="C35" s="56"/>
      <c r="D35" s="56"/>
      <c r="E35" s="56"/>
      <c r="F35" s="63" t="s">
        <v>36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5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3">
        <f t="shared" si="16"/>
        <v>22000000</v>
      </c>
    </row>
    <row r="36" spans="1:16" s="36" customFormat="1" ht="20.25" customHeight="1">
      <c r="A36" s="97"/>
      <c r="B36" s="56"/>
      <c r="C36" s="56"/>
      <c r="D36" s="56">
        <v>1</v>
      </c>
      <c r="E36" s="56"/>
      <c r="F36" s="65" t="s">
        <v>57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57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5">
        <f t="shared" si="16"/>
        <v>22000000</v>
      </c>
    </row>
    <row r="37" spans="1:16" s="36" customFormat="1" ht="20.25" customHeight="1">
      <c r="A37" s="97"/>
      <c r="B37" s="56"/>
      <c r="C37" s="56"/>
      <c r="D37" s="56"/>
      <c r="E37" s="56">
        <v>1</v>
      </c>
      <c r="F37" s="65" t="s">
        <v>58</v>
      </c>
      <c r="G37" s="22">
        <v>0</v>
      </c>
      <c r="H37" s="22">
        <v>22100000</v>
      </c>
      <c r="I37" s="22">
        <v>0</v>
      </c>
      <c r="J37" s="22">
        <v>100000</v>
      </c>
      <c r="K37" s="57">
        <v>0</v>
      </c>
      <c r="L37" s="22">
        <v>0</v>
      </c>
      <c r="M37" s="22">
        <v>0</v>
      </c>
      <c r="N37" s="22">
        <v>0</v>
      </c>
      <c r="O37" s="22">
        <v>0</v>
      </c>
      <c r="P37" s="45">
        <v>22000000</v>
      </c>
    </row>
    <row r="38" spans="1:16" s="95" customFormat="1" ht="20.25" customHeight="1">
      <c r="A38" s="97"/>
      <c r="B38" s="56">
        <v>5</v>
      </c>
      <c r="C38" s="56"/>
      <c r="D38" s="56"/>
      <c r="E38" s="56"/>
      <c r="F38" s="63" t="s">
        <v>59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5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3">
        <f t="shared" si="17"/>
        <v>11386404611</v>
      </c>
    </row>
    <row r="39" spans="1:16" s="95" customFormat="1" ht="20.25" customHeight="1">
      <c r="A39" s="97"/>
      <c r="B39" s="56"/>
      <c r="C39" s="56">
        <v>1</v>
      </c>
      <c r="D39" s="56"/>
      <c r="E39" s="56"/>
      <c r="F39" s="64" t="s">
        <v>60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5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3">
        <f t="shared" si="18"/>
        <v>11386404611</v>
      </c>
    </row>
    <row r="40" spans="1:16" s="95" customFormat="1" ht="20.25" customHeight="1">
      <c r="A40" s="97"/>
      <c r="B40" s="56"/>
      <c r="C40" s="56"/>
      <c r="D40" s="56"/>
      <c r="E40" s="56"/>
      <c r="F40" s="63" t="s">
        <v>45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5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3">
        <f t="shared" si="19"/>
        <v>11386404611</v>
      </c>
    </row>
    <row r="41" spans="1:16" s="36" customFormat="1" ht="36" customHeight="1">
      <c r="A41" s="97"/>
      <c r="B41" s="56"/>
      <c r="C41" s="56"/>
      <c r="D41" s="56">
        <v>1</v>
      </c>
      <c r="E41" s="56"/>
      <c r="F41" s="65" t="s">
        <v>61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57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5">
        <f t="shared" si="20"/>
        <v>10000000</v>
      </c>
    </row>
    <row r="42" spans="1:16" s="36" customFormat="1" ht="20.25" customHeight="1">
      <c r="A42" s="97"/>
      <c r="B42" s="56"/>
      <c r="C42" s="56"/>
      <c r="D42" s="56"/>
      <c r="E42" s="56">
        <v>1</v>
      </c>
      <c r="F42" s="65" t="s">
        <v>62</v>
      </c>
      <c r="G42" s="22">
        <v>0</v>
      </c>
      <c r="H42" s="22">
        <v>14000000</v>
      </c>
      <c r="I42" s="22">
        <v>0</v>
      </c>
      <c r="J42" s="22">
        <v>0</v>
      </c>
      <c r="K42" s="57">
        <v>0</v>
      </c>
      <c r="L42" s="22">
        <v>4000000</v>
      </c>
      <c r="M42" s="22">
        <v>0</v>
      </c>
      <c r="N42" s="22">
        <v>0</v>
      </c>
      <c r="O42" s="22">
        <v>0</v>
      </c>
      <c r="P42" s="45">
        <v>10000000</v>
      </c>
    </row>
    <row r="43" spans="1:16" s="36" customFormat="1" ht="20.25" customHeight="1">
      <c r="A43" s="97"/>
      <c r="B43" s="56"/>
      <c r="C43" s="56"/>
      <c r="D43" s="56">
        <v>2</v>
      </c>
      <c r="E43" s="56"/>
      <c r="F43" s="65" t="s">
        <v>63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57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5">
        <f t="shared" si="21"/>
        <v>0</v>
      </c>
    </row>
    <row r="44" spans="1:16" s="36" customFormat="1" ht="20.25" customHeight="1">
      <c r="A44" s="97"/>
      <c r="B44" s="56"/>
      <c r="C44" s="56"/>
      <c r="D44" s="56"/>
      <c r="E44" s="56">
        <v>1</v>
      </c>
      <c r="F44" s="65" t="s">
        <v>64</v>
      </c>
      <c r="G44" s="22">
        <v>0</v>
      </c>
      <c r="H44" s="22">
        <v>4708321000</v>
      </c>
      <c r="I44" s="22">
        <v>0</v>
      </c>
      <c r="J44" s="22">
        <v>0</v>
      </c>
      <c r="K44" s="57">
        <v>0</v>
      </c>
      <c r="L44" s="22">
        <v>4708321000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6"/>
      <c r="C45" s="56"/>
      <c r="D45" s="56">
        <v>4</v>
      </c>
      <c r="E45" s="56"/>
      <c r="F45" s="65" t="s">
        <v>66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57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5">
        <f t="shared" si="22"/>
        <v>11376404611</v>
      </c>
    </row>
    <row r="46" spans="1:17" s="36" customFormat="1" ht="35.25" customHeight="1">
      <c r="A46" s="97"/>
      <c r="B46" s="56"/>
      <c r="C46" s="56"/>
      <c r="D46" s="56"/>
      <c r="E46" s="56">
        <v>1</v>
      </c>
      <c r="F46" s="65" t="s">
        <v>67</v>
      </c>
      <c r="G46" s="22">
        <v>316868850</v>
      </c>
      <c r="H46" s="22">
        <v>1081421993</v>
      </c>
      <c r="I46" s="22">
        <v>0</v>
      </c>
      <c r="J46" s="22">
        <v>0</v>
      </c>
      <c r="K46" s="57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5">
        <v>858377190</v>
      </c>
      <c r="Q46" s="57">
        <v>0</v>
      </c>
    </row>
    <row r="47" spans="1:16" s="36" customFormat="1" ht="20.25" customHeight="1">
      <c r="A47" s="97"/>
      <c r="B47" s="56"/>
      <c r="C47" s="56"/>
      <c r="D47" s="56"/>
      <c r="E47" s="56">
        <v>2</v>
      </c>
      <c r="F47" s="65" t="s">
        <v>65</v>
      </c>
      <c r="G47" s="22">
        <v>0</v>
      </c>
      <c r="H47" s="22">
        <v>387041738</v>
      </c>
      <c r="I47" s="22">
        <v>0</v>
      </c>
      <c r="J47" s="22">
        <v>0</v>
      </c>
      <c r="K47" s="57">
        <v>0</v>
      </c>
      <c r="L47" s="22">
        <v>387041738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6"/>
      <c r="C48" s="56"/>
      <c r="D48" s="56"/>
      <c r="E48" s="56">
        <v>3</v>
      </c>
      <c r="F48" s="65" t="s">
        <v>68</v>
      </c>
      <c r="G48" s="22">
        <v>80602097</v>
      </c>
      <c r="H48" s="22">
        <v>18412214389</v>
      </c>
      <c r="I48" s="22">
        <v>97043</v>
      </c>
      <c r="J48" s="22">
        <v>0</v>
      </c>
      <c r="K48" s="57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5">
        <v>10518027421</v>
      </c>
    </row>
    <row r="49" spans="1:16" s="95" customFormat="1" ht="20.25" customHeight="1">
      <c r="A49" s="97"/>
      <c r="B49" s="56"/>
      <c r="C49" s="56">
        <v>2</v>
      </c>
      <c r="D49" s="56"/>
      <c r="E49" s="56"/>
      <c r="F49" s="64" t="s">
        <v>69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5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3">
        <f t="shared" si="24"/>
        <v>0</v>
      </c>
    </row>
    <row r="50" spans="1:17" s="95" customFormat="1" ht="20.25" customHeight="1">
      <c r="A50" s="97"/>
      <c r="B50" s="56"/>
      <c r="C50" s="56"/>
      <c r="D50" s="56"/>
      <c r="E50" s="56"/>
      <c r="F50" s="63" t="s">
        <v>45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5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3">
        <f t="shared" si="24"/>
        <v>0</v>
      </c>
      <c r="Q50" s="55">
        <f>Q51</f>
        <v>0</v>
      </c>
    </row>
    <row r="51" spans="1:16" s="36" customFormat="1" ht="20.25" customHeight="1">
      <c r="A51" s="97"/>
      <c r="B51" s="56"/>
      <c r="C51" s="56"/>
      <c r="D51" s="56">
        <v>1</v>
      </c>
      <c r="E51" s="56"/>
      <c r="F51" s="65" t="s">
        <v>70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57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5">
        <f t="shared" si="24"/>
        <v>0</v>
      </c>
    </row>
    <row r="52" spans="1:16" s="36" customFormat="1" ht="22.5" customHeight="1">
      <c r="A52" s="97"/>
      <c r="B52" s="56"/>
      <c r="C52" s="56"/>
      <c r="D52" s="56"/>
      <c r="E52" s="56">
        <v>1</v>
      </c>
      <c r="F52" s="65" t="s">
        <v>65</v>
      </c>
      <c r="G52" s="22">
        <v>0</v>
      </c>
      <c r="H52" s="22">
        <v>68569200</v>
      </c>
      <c r="I52" s="22">
        <v>0</v>
      </c>
      <c r="J52" s="22">
        <v>0</v>
      </c>
      <c r="K52" s="57">
        <v>0</v>
      </c>
      <c r="L52" s="22">
        <v>68569200</v>
      </c>
      <c r="M52" s="22">
        <v>0</v>
      </c>
      <c r="N52" s="22">
        <v>0</v>
      </c>
      <c r="O52" s="22">
        <v>0</v>
      </c>
      <c r="P52" s="45">
        <v>0</v>
      </c>
    </row>
    <row r="53" spans="1:18" ht="23.25" customHeight="1">
      <c r="A53" s="97"/>
      <c r="B53" s="56"/>
      <c r="C53" s="56"/>
      <c r="D53" s="56"/>
      <c r="E53" s="56"/>
      <c r="F53" s="87"/>
      <c r="G53" s="86"/>
      <c r="H53" s="86"/>
      <c r="I53" s="86"/>
      <c r="J53" s="86"/>
      <c r="K53" s="75"/>
      <c r="L53" s="86"/>
      <c r="M53" s="86"/>
      <c r="N53" s="86"/>
      <c r="O53" s="86"/>
      <c r="P53" s="91"/>
      <c r="Q53" s="51"/>
      <c r="R53" s="51"/>
    </row>
    <row r="54" spans="1:18" ht="22.5" customHeight="1">
      <c r="A54" s="97"/>
      <c r="B54" s="56"/>
      <c r="C54" s="56"/>
      <c r="D54" s="98"/>
      <c r="E54" s="98"/>
      <c r="F54" s="86"/>
      <c r="G54" s="86"/>
      <c r="H54" s="86"/>
      <c r="I54" s="86"/>
      <c r="J54" s="86"/>
      <c r="K54" s="75"/>
      <c r="L54" s="86"/>
      <c r="M54" s="86"/>
      <c r="N54" s="86"/>
      <c r="O54" s="86"/>
      <c r="P54" s="91"/>
      <c r="Q54" s="51"/>
      <c r="R54" s="51"/>
    </row>
    <row r="55" spans="1:18" ht="22.5" customHeight="1">
      <c r="A55" s="97"/>
      <c r="B55" s="99"/>
      <c r="C55" s="99"/>
      <c r="D55" s="99"/>
      <c r="E55" s="99"/>
      <c r="F55" s="88"/>
      <c r="G55" s="86"/>
      <c r="H55" s="86"/>
      <c r="I55" s="86"/>
      <c r="J55" s="86"/>
      <c r="K55" s="75"/>
      <c r="L55" s="86"/>
      <c r="M55" s="86"/>
      <c r="N55" s="86"/>
      <c r="O55" s="86"/>
      <c r="P55" s="91"/>
      <c r="Q55" s="51"/>
      <c r="R55" s="51"/>
    </row>
    <row r="56" spans="1:18" ht="22.5" customHeight="1">
      <c r="A56" s="97"/>
      <c r="B56" s="99"/>
      <c r="C56" s="99"/>
      <c r="D56" s="99"/>
      <c r="E56" s="99"/>
      <c r="F56" s="88"/>
      <c r="G56" s="86"/>
      <c r="H56" s="86"/>
      <c r="I56" s="86"/>
      <c r="J56" s="86"/>
      <c r="K56" s="75"/>
      <c r="L56" s="86"/>
      <c r="M56" s="86"/>
      <c r="N56" s="86"/>
      <c r="O56" s="86"/>
      <c r="P56" s="91"/>
      <c r="Q56" s="51"/>
      <c r="R56" s="51"/>
    </row>
    <row r="57" spans="1:16" ht="22.5" customHeight="1">
      <c r="A57" s="97"/>
      <c r="B57" s="99"/>
      <c r="C57" s="99"/>
      <c r="D57" s="99"/>
      <c r="E57" s="99"/>
      <c r="F57" s="88"/>
      <c r="G57" s="86"/>
      <c r="H57" s="86"/>
      <c r="I57" s="86"/>
      <c r="J57" s="86"/>
      <c r="K57" s="75"/>
      <c r="L57" s="86"/>
      <c r="M57" s="86"/>
      <c r="N57" s="86"/>
      <c r="O57" s="86"/>
      <c r="P57" s="91"/>
    </row>
    <row r="58" spans="1:16" ht="22.5" customHeight="1">
      <c r="A58" s="97"/>
      <c r="B58" s="99"/>
      <c r="C58" s="99"/>
      <c r="D58" s="99"/>
      <c r="E58" s="99"/>
      <c r="F58" s="88"/>
      <c r="G58" s="86"/>
      <c r="H58" s="86"/>
      <c r="I58" s="86"/>
      <c r="J58" s="86"/>
      <c r="K58" s="75"/>
      <c r="L58" s="86"/>
      <c r="M58" s="86"/>
      <c r="N58" s="86"/>
      <c r="O58" s="86"/>
      <c r="P58" s="91"/>
    </row>
    <row r="59" spans="1:16" ht="22.5" customHeight="1">
      <c r="A59" s="97"/>
      <c r="B59" s="99"/>
      <c r="C59" s="99"/>
      <c r="D59" s="99"/>
      <c r="E59" s="99"/>
      <c r="F59" s="88"/>
      <c r="G59" s="86"/>
      <c r="H59" s="86"/>
      <c r="I59" s="86"/>
      <c r="J59" s="86"/>
      <c r="K59" s="75"/>
      <c r="L59" s="86"/>
      <c r="M59" s="86"/>
      <c r="N59" s="86"/>
      <c r="O59" s="86"/>
      <c r="P59" s="91"/>
    </row>
    <row r="60" spans="1:16" ht="35.25" customHeight="1" thickBot="1">
      <c r="A60" s="96"/>
      <c r="B60" s="100"/>
      <c r="C60" s="100"/>
      <c r="D60" s="100"/>
      <c r="E60" s="100"/>
      <c r="F60" s="90"/>
      <c r="G60" s="89"/>
      <c r="H60" s="89"/>
      <c r="I60" s="89"/>
      <c r="J60" s="89"/>
      <c r="K60" s="76"/>
      <c r="L60" s="89"/>
      <c r="M60" s="89"/>
      <c r="N60" s="89"/>
      <c r="O60" s="89"/>
      <c r="P60" s="92"/>
    </row>
    <row r="61" ht="16.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0"/>
  <sheetViews>
    <sheetView zoomScaleSheetLayoutView="10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115" sqref="G115"/>
    </sheetView>
  </sheetViews>
  <sheetFormatPr defaultColWidth="9.00390625" defaultRowHeight="16.5"/>
  <cols>
    <col min="1" max="1" width="2.875" style="186" customWidth="1"/>
    <col min="2" max="5" width="2.375" style="280" customWidth="1"/>
    <col min="6" max="6" width="21.625" style="137" customWidth="1"/>
    <col min="7" max="8" width="15.25390625" style="110" customWidth="1"/>
    <col min="9" max="9" width="12.875" style="110" customWidth="1"/>
    <col min="10" max="10" width="13.75390625" style="110" customWidth="1"/>
    <col min="11" max="12" width="15.50390625" style="110" customWidth="1"/>
    <col min="13" max="13" width="13.875" style="110" customWidth="1"/>
    <col min="14" max="14" width="14.75390625" style="110" customWidth="1"/>
    <col min="15" max="15" width="14.50390625" style="110" customWidth="1"/>
    <col min="16" max="16" width="15.75390625" style="110" customWidth="1"/>
    <col min="17" max="17" width="9.00390625" style="285" customWidth="1"/>
    <col min="18" max="16384" width="9.00390625" style="110" customWidth="1"/>
  </cols>
  <sheetData>
    <row r="1" spans="1:17" s="105" customFormat="1" ht="15.75" customHeight="1">
      <c r="A1" s="155"/>
      <c r="B1" s="156"/>
      <c r="C1" s="156"/>
      <c r="D1" s="156"/>
      <c r="E1" s="156"/>
      <c r="F1" s="102"/>
      <c r="G1" s="102"/>
      <c r="H1" s="102"/>
      <c r="I1" s="102"/>
      <c r="J1" s="103" t="s">
        <v>101</v>
      </c>
      <c r="K1" s="104" t="s">
        <v>102</v>
      </c>
      <c r="Q1" s="283"/>
    </row>
    <row r="2" spans="1:17" s="108" customFormat="1" ht="25.5" customHeight="1">
      <c r="A2" s="155"/>
      <c r="B2" s="155"/>
      <c r="C2" s="155"/>
      <c r="D2" s="155"/>
      <c r="E2" s="155"/>
      <c r="F2" s="35"/>
      <c r="G2" s="35"/>
      <c r="H2" s="35"/>
      <c r="I2" s="35"/>
      <c r="J2" s="106" t="s">
        <v>136</v>
      </c>
      <c r="K2" s="107" t="s">
        <v>167</v>
      </c>
      <c r="Q2" s="284"/>
    </row>
    <row r="3" spans="1:17" s="108" customFormat="1" ht="25.5" customHeight="1">
      <c r="A3" s="155"/>
      <c r="B3" s="155"/>
      <c r="C3" s="155"/>
      <c r="D3" s="155"/>
      <c r="E3" s="155"/>
      <c r="F3" s="35"/>
      <c r="G3" s="35"/>
      <c r="H3" s="109"/>
      <c r="J3" s="106" t="s">
        <v>103</v>
      </c>
      <c r="K3" s="107" t="s">
        <v>104</v>
      </c>
      <c r="Q3" s="284"/>
    </row>
    <row r="4" spans="1:16" ht="16.5" customHeight="1" thickBot="1">
      <c r="A4" s="319"/>
      <c r="B4" s="319"/>
      <c r="C4" s="319"/>
      <c r="D4" s="319"/>
      <c r="E4" s="319"/>
      <c r="F4" s="110"/>
      <c r="G4" s="111"/>
      <c r="J4" s="138" t="s">
        <v>105</v>
      </c>
      <c r="K4" s="113" t="s">
        <v>170</v>
      </c>
      <c r="P4" s="112" t="s">
        <v>1</v>
      </c>
    </row>
    <row r="5" spans="1:16" ht="24" customHeight="1">
      <c r="A5" s="320" t="s">
        <v>0</v>
      </c>
      <c r="B5" s="346" t="s">
        <v>118</v>
      </c>
      <c r="C5" s="347"/>
      <c r="D5" s="347"/>
      <c r="E5" s="347"/>
      <c r="F5" s="348"/>
      <c r="G5" s="322" t="s">
        <v>2</v>
      </c>
      <c r="H5" s="327"/>
      <c r="I5" s="322" t="s">
        <v>106</v>
      </c>
      <c r="J5" s="327"/>
      <c r="K5" s="323" t="s">
        <v>3</v>
      </c>
      <c r="L5" s="327"/>
      <c r="M5" s="322" t="s">
        <v>9</v>
      </c>
      <c r="N5" s="327"/>
      <c r="O5" s="322" t="s">
        <v>4</v>
      </c>
      <c r="P5" s="323"/>
    </row>
    <row r="6" spans="1:16" ht="24" customHeight="1">
      <c r="A6" s="345"/>
      <c r="B6" s="244" t="s">
        <v>10</v>
      </c>
      <c r="C6" s="244" t="s">
        <v>11</v>
      </c>
      <c r="D6" s="244" t="s">
        <v>12</v>
      </c>
      <c r="E6" s="244" t="s">
        <v>13</v>
      </c>
      <c r="F6" s="115" t="s">
        <v>126</v>
      </c>
      <c r="G6" s="115" t="s">
        <v>107</v>
      </c>
      <c r="H6" s="115" t="s">
        <v>14</v>
      </c>
      <c r="I6" s="115" t="s">
        <v>107</v>
      </c>
      <c r="J6" s="116" t="s">
        <v>14</v>
      </c>
      <c r="K6" s="117" t="s">
        <v>107</v>
      </c>
      <c r="L6" s="115" t="s">
        <v>14</v>
      </c>
      <c r="M6" s="115" t="s">
        <v>107</v>
      </c>
      <c r="N6" s="115" t="s">
        <v>14</v>
      </c>
      <c r="O6" s="115" t="s">
        <v>107</v>
      </c>
      <c r="P6" s="118" t="s">
        <v>14</v>
      </c>
    </row>
    <row r="7" spans="1:16" s="120" customFormat="1" ht="24" customHeight="1">
      <c r="A7" s="245">
        <v>98</v>
      </c>
      <c r="B7" s="182"/>
      <c r="C7" s="182"/>
      <c r="D7" s="182"/>
      <c r="E7" s="182"/>
      <c r="F7" s="200" t="s">
        <v>127</v>
      </c>
      <c r="G7" s="224">
        <f aca="true" t="shared" si="0" ref="G7:P7">G39+G48+G57+G91</f>
        <v>11597364</v>
      </c>
      <c r="H7" s="224">
        <f t="shared" si="0"/>
        <v>76698633</v>
      </c>
      <c r="I7" s="224">
        <f t="shared" si="0"/>
        <v>0</v>
      </c>
      <c r="J7" s="242">
        <f t="shared" si="0"/>
        <v>0</v>
      </c>
      <c r="K7" s="243">
        <f t="shared" si="0"/>
        <v>0</v>
      </c>
      <c r="L7" s="224">
        <f t="shared" si="0"/>
        <v>5531442</v>
      </c>
      <c r="M7" s="224">
        <f t="shared" si="0"/>
        <v>0</v>
      </c>
      <c r="N7" s="224">
        <f t="shared" si="0"/>
        <v>0</v>
      </c>
      <c r="O7" s="224">
        <f t="shared" si="0"/>
        <v>11597364</v>
      </c>
      <c r="P7" s="227">
        <f t="shared" si="0"/>
        <v>71167191</v>
      </c>
    </row>
    <row r="8" spans="1:17" s="251" customFormat="1" ht="21" customHeight="1" hidden="1">
      <c r="A8" s="246"/>
      <c r="B8" s="247"/>
      <c r="C8" s="247"/>
      <c r="D8" s="247"/>
      <c r="E8" s="247"/>
      <c r="F8" s="248" t="s">
        <v>108</v>
      </c>
      <c r="G8" s="249">
        <f>G9+G10</f>
        <v>11597364</v>
      </c>
      <c r="H8" s="249">
        <f aca="true" t="shared" si="1" ref="H8:N8">H9+H10</f>
        <v>76698633</v>
      </c>
      <c r="I8" s="249">
        <f t="shared" si="1"/>
        <v>0</v>
      </c>
      <c r="J8" s="249">
        <f t="shared" si="1"/>
        <v>0</v>
      </c>
      <c r="K8" s="249">
        <f t="shared" si="1"/>
        <v>0</v>
      </c>
      <c r="L8" s="249">
        <f t="shared" si="1"/>
        <v>5531442</v>
      </c>
      <c r="M8" s="249">
        <f t="shared" si="1"/>
        <v>0</v>
      </c>
      <c r="N8" s="249">
        <f t="shared" si="1"/>
        <v>0</v>
      </c>
      <c r="O8" s="249">
        <f>SUM(O9:O10)</f>
        <v>11597364</v>
      </c>
      <c r="P8" s="250">
        <f>SUM(P9:P10)</f>
        <v>71167191</v>
      </c>
      <c r="Q8" s="286"/>
    </row>
    <row r="9" spans="1:17" s="254" customFormat="1" ht="21.75" customHeight="1" hidden="1">
      <c r="A9" s="252"/>
      <c r="B9" s="247"/>
      <c r="C9" s="247"/>
      <c r="D9" s="247"/>
      <c r="E9" s="247"/>
      <c r="F9" s="253" t="s">
        <v>109</v>
      </c>
      <c r="G9" s="249">
        <f>G50+G59</f>
        <v>0</v>
      </c>
      <c r="H9" s="249">
        <f aca="true" t="shared" si="2" ref="H9:N9">H50+H59</f>
        <v>0</v>
      </c>
      <c r="I9" s="249">
        <f t="shared" si="2"/>
        <v>0</v>
      </c>
      <c r="J9" s="249">
        <f t="shared" si="2"/>
        <v>0</v>
      </c>
      <c r="K9" s="249">
        <f t="shared" si="2"/>
        <v>0</v>
      </c>
      <c r="L9" s="249">
        <f t="shared" si="2"/>
        <v>0</v>
      </c>
      <c r="M9" s="249">
        <f t="shared" si="2"/>
        <v>0</v>
      </c>
      <c r="N9" s="249">
        <f t="shared" si="2"/>
        <v>0</v>
      </c>
      <c r="O9" s="249">
        <f>G9-I9-K9+M9</f>
        <v>0</v>
      </c>
      <c r="P9" s="250">
        <f>H9-J9-L9+N9</f>
        <v>0</v>
      </c>
      <c r="Q9" s="287"/>
    </row>
    <row r="10" spans="1:17" s="254" customFormat="1" ht="21.75" customHeight="1" hidden="1">
      <c r="A10" s="252"/>
      <c r="B10" s="247"/>
      <c r="C10" s="247"/>
      <c r="D10" s="247"/>
      <c r="E10" s="247"/>
      <c r="F10" s="253" t="s">
        <v>110</v>
      </c>
      <c r="G10" s="249">
        <f>G51+G60</f>
        <v>11597364</v>
      </c>
      <c r="H10" s="249">
        <f aca="true" t="shared" si="3" ref="H10:N10">H51+H60</f>
        <v>76698633</v>
      </c>
      <c r="I10" s="249">
        <f t="shared" si="3"/>
        <v>0</v>
      </c>
      <c r="J10" s="249">
        <f t="shared" si="3"/>
        <v>0</v>
      </c>
      <c r="K10" s="249">
        <f t="shared" si="3"/>
        <v>0</v>
      </c>
      <c r="L10" s="249">
        <f t="shared" si="3"/>
        <v>5531442</v>
      </c>
      <c r="M10" s="249">
        <f t="shared" si="3"/>
        <v>0</v>
      </c>
      <c r="N10" s="249">
        <f t="shared" si="3"/>
        <v>0</v>
      </c>
      <c r="O10" s="249">
        <f>G10-I10-K10+M10</f>
        <v>11597364</v>
      </c>
      <c r="P10" s="250">
        <f>H10-J10-L10+N10</f>
        <v>71167191</v>
      </c>
      <c r="Q10" s="287"/>
    </row>
    <row r="11" spans="1:17" s="149" customFormat="1" ht="21.75" customHeight="1" hidden="1">
      <c r="A11" s="150"/>
      <c r="B11" s="194">
        <v>1</v>
      </c>
      <c r="C11" s="194"/>
      <c r="D11" s="194"/>
      <c r="E11" s="194"/>
      <c r="F11" s="204" t="s">
        <v>38</v>
      </c>
      <c r="G11" s="224">
        <v>0</v>
      </c>
      <c r="H11" s="224">
        <v>0</v>
      </c>
      <c r="I11" s="224">
        <f aca="true" t="shared" si="4" ref="I11:P11">I15+I20+I25</f>
        <v>0</v>
      </c>
      <c r="J11" s="224">
        <f t="shared" si="4"/>
        <v>0</v>
      </c>
      <c r="K11" s="225">
        <f t="shared" si="4"/>
        <v>0</v>
      </c>
      <c r="L11" s="224">
        <f t="shared" si="4"/>
        <v>0</v>
      </c>
      <c r="M11" s="224">
        <f t="shared" si="4"/>
        <v>0</v>
      </c>
      <c r="N11" s="226">
        <f t="shared" si="4"/>
        <v>0</v>
      </c>
      <c r="O11" s="224">
        <f t="shared" si="4"/>
        <v>0</v>
      </c>
      <c r="P11" s="227">
        <f t="shared" si="4"/>
        <v>0</v>
      </c>
      <c r="Q11" s="288"/>
    </row>
    <row r="12" spans="1:17" s="260" customFormat="1" ht="21" customHeight="1" hidden="1">
      <c r="A12" s="255"/>
      <c r="B12" s="197"/>
      <c r="C12" s="197"/>
      <c r="D12" s="197"/>
      <c r="E12" s="197"/>
      <c r="F12" s="256" t="s">
        <v>111</v>
      </c>
      <c r="G12" s="257">
        <v>0</v>
      </c>
      <c r="H12" s="257">
        <v>0</v>
      </c>
      <c r="I12" s="257">
        <f aca="true" t="shared" si="5" ref="I12:P12">SUM(I13:I14)</f>
        <v>0</v>
      </c>
      <c r="J12" s="257">
        <f t="shared" si="5"/>
        <v>0</v>
      </c>
      <c r="K12" s="258">
        <f t="shared" si="5"/>
        <v>0</v>
      </c>
      <c r="L12" s="257">
        <f t="shared" si="5"/>
        <v>0</v>
      </c>
      <c r="M12" s="257">
        <f t="shared" si="5"/>
        <v>0</v>
      </c>
      <c r="N12" s="257">
        <f t="shared" si="5"/>
        <v>0</v>
      </c>
      <c r="O12" s="257">
        <f t="shared" si="5"/>
        <v>0</v>
      </c>
      <c r="P12" s="259">
        <f t="shared" si="5"/>
        <v>0</v>
      </c>
      <c r="Q12" s="274"/>
    </row>
    <row r="13" spans="1:17" s="261" customFormat="1" ht="21.75" customHeight="1" hidden="1">
      <c r="A13" s="196"/>
      <c r="B13" s="197"/>
      <c r="C13" s="197"/>
      <c r="D13" s="197"/>
      <c r="E13" s="197"/>
      <c r="F13" s="203" t="s">
        <v>93</v>
      </c>
      <c r="G13" s="257">
        <v>0</v>
      </c>
      <c r="H13" s="257">
        <v>0</v>
      </c>
      <c r="I13" s="257">
        <f aca="true" t="shared" si="6" ref="I13:N13">I18+I23+I29</f>
        <v>0</v>
      </c>
      <c r="J13" s="257">
        <f t="shared" si="6"/>
        <v>0</v>
      </c>
      <c r="K13" s="258">
        <f t="shared" si="6"/>
        <v>0</v>
      </c>
      <c r="L13" s="257">
        <f t="shared" si="6"/>
        <v>0</v>
      </c>
      <c r="M13" s="257">
        <f t="shared" si="6"/>
        <v>0</v>
      </c>
      <c r="N13" s="257">
        <f t="shared" si="6"/>
        <v>0</v>
      </c>
      <c r="O13" s="257">
        <f>G13-I13-K13+M13</f>
        <v>0</v>
      </c>
      <c r="P13" s="259">
        <f>H13-J13-L13+N13</f>
        <v>0</v>
      </c>
      <c r="Q13" s="213"/>
    </row>
    <row r="14" spans="1:17" s="261" customFormat="1" ht="21.75" customHeight="1" hidden="1">
      <c r="A14" s="196"/>
      <c r="B14" s="197"/>
      <c r="C14" s="197"/>
      <c r="D14" s="197"/>
      <c r="E14" s="197"/>
      <c r="F14" s="203" t="s">
        <v>98</v>
      </c>
      <c r="G14" s="257">
        <v>0</v>
      </c>
      <c r="H14" s="257">
        <v>0</v>
      </c>
      <c r="I14" s="257">
        <f aca="true" t="shared" si="7" ref="I14:N14">I19+I24+I30</f>
        <v>0</v>
      </c>
      <c r="J14" s="257">
        <f t="shared" si="7"/>
        <v>0</v>
      </c>
      <c r="K14" s="258">
        <f t="shared" si="7"/>
        <v>0</v>
      </c>
      <c r="L14" s="257">
        <f t="shared" si="7"/>
        <v>0</v>
      </c>
      <c r="M14" s="257">
        <f t="shared" si="7"/>
        <v>0</v>
      </c>
      <c r="N14" s="257">
        <f t="shared" si="7"/>
        <v>0</v>
      </c>
      <c r="O14" s="257">
        <f>G14-I14-K14+M14</f>
        <v>0</v>
      </c>
      <c r="P14" s="259">
        <f>H14-J14-L14+N14</f>
        <v>0</v>
      </c>
      <c r="Q14" s="213"/>
    </row>
    <row r="15" spans="1:17" s="149" customFormat="1" ht="21" customHeight="1" hidden="1">
      <c r="A15" s="150"/>
      <c r="B15" s="194"/>
      <c r="C15" s="194">
        <v>1</v>
      </c>
      <c r="D15" s="194"/>
      <c r="E15" s="194"/>
      <c r="F15" s="262" t="s">
        <v>137</v>
      </c>
      <c r="G15" s="234">
        <v>0</v>
      </c>
      <c r="H15" s="234">
        <v>0</v>
      </c>
      <c r="I15" s="234">
        <f aca="true" t="shared" si="8" ref="I15:P16">I16</f>
        <v>0</v>
      </c>
      <c r="J15" s="234">
        <f t="shared" si="8"/>
        <v>0</v>
      </c>
      <c r="K15" s="235">
        <f t="shared" si="8"/>
        <v>0</v>
      </c>
      <c r="L15" s="234">
        <f t="shared" si="8"/>
        <v>0</v>
      </c>
      <c r="M15" s="263">
        <f t="shared" si="8"/>
        <v>0</v>
      </c>
      <c r="N15" s="228">
        <f t="shared" si="8"/>
        <v>0</v>
      </c>
      <c r="O15" s="234">
        <f t="shared" si="8"/>
        <v>0</v>
      </c>
      <c r="P15" s="236">
        <f t="shared" si="8"/>
        <v>0</v>
      </c>
      <c r="Q15" s="288"/>
    </row>
    <row r="16" spans="1:17" s="149" customFormat="1" ht="21" customHeight="1" hidden="1">
      <c r="A16" s="150"/>
      <c r="B16" s="194"/>
      <c r="C16" s="194"/>
      <c r="D16" s="194"/>
      <c r="E16" s="194"/>
      <c r="F16" s="264" t="s">
        <v>138</v>
      </c>
      <c r="G16" s="234">
        <v>0</v>
      </c>
      <c r="H16" s="234">
        <v>0</v>
      </c>
      <c r="I16" s="234">
        <f t="shared" si="8"/>
        <v>0</v>
      </c>
      <c r="J16" s="234">
        <f t="shared" si="8"/>
        <v>0</v>
      </c>
      <c r="K16" s="235">
        <f t="shared" si="8"/>
        <v>0</v>
      </c>
      <c r="L16" s="234">
        <f t="shared" si="8"/>
        <v>0</v>
      </c>
      <c r="M16" s="263">
        <f t="shared" si="8"/>
        <v>0</v>
      </c>
      <c r="N16" s="228">
        <f t="shared" si="8"/>
        <v>0</v>
      </c>
      <c r="O16" s="234">
        <f t="shared" si="8"/>
        <v>0</v>
      </c>
      <c r="P16" s="236">
        <f t="shared" si="8"/>
        <v>0</v>
      </c>
      <c r="Q16" s="288"/>
    </row>
    <row r="17" spans="1:17" s="266" customFormat="1" ht="21" customHeight="1" hidden="1">
      <c r="A17" s="150"/>
      <c r="B17" s="194"/>
      <c r="C17" s="194"/>
      <c r="D17" s="194">
        <v>1</v>
      </c>
      <c r="E17" s="194"/>
      <c r="F17" s="265" t="s">
        <v>140</v>
      </c>
      <c r="G17" s="234">
        <v>0</v>
      </c>
      <c r="H17" s="234">
        <v>0</v>
      </c>
      <c r="I17" s="234">
        <f aca="true" t="shared" si="9" ref="I17:N17">I18+I19</f>
        <v>0</v>
      </c>
      <c r="J17" s="234">
        <f t="shared" si="9"/>
        <v>0</v>
      </c>
      <c r="K17" s="235">
        <f t="shared" si="9"/>
        <v>0</v>
      </c>
      <c r="L17" s="234">
        <f t="shared" si="9"/>
        <v>0</v>
      </c>
      <c r="M17" s="263">
        <f t="shared" si="9"/>
        <v>0</v>
      </c>
      <c r="N17" s="228">
        <f t="shared" si="9"/>
        <v>0</v>
      </c>
      <c r="O17" s="234">
        <f aca="true" t="shared" si="10" ref="O17:P19">G17-I17-K17+M17</f>
        <v>0</v>
      </c>
      <c r="P17" s="236">
        <f t="shared" si="10"/>
        <v>0</v>
      </c>
      <c r="Q17" s="289"/>
    </row>
    <row r="18" spans="1:17" s="261" customFormat="1" ht="21.75" customHeight="1" hidden="1">
      <c r="A18" s="196"/>
      <c r="B18" s="197"/>
      <c r="C18" s="197"/>
      <c r="D18" s="197"/>
      <c r="E18" s="197"/>
      <c r="F18" s="203" t="s">
        <v>99</v>
      </c>
      <c r="G18" s="257">
        <v>0</v>
      </c>
      <c r="H18" s="257">
        <v>0</v>
      </c>
      <c r="I18" s="257"/>
      <c r="J18" s="257"/>
      <c r="K18" s="258"/>
      <c r="L18" s="257"/>
      <c r="M18" s="257"/>
      <c r="N18" s="257">
        <f>-M18</f>
        <v>0</v>
      </c>
      <c r="O18" s="257">
        <f t="shared" si="10"/>
        <v>0</v>
      </c>
      <c r="P18" s="259">
        <f t="shared" si="10"/>
        <v>0</v>
      </c>
      <c r="Q18" s="213"/>
    </row>
    <row r="19" spans="1:17" s="261" customFormat="1" ht="21.75" customHeight="1" hidden="1">
      <c r="A19" s="196"/>
      <c r="B19" s="197"/>
      <c r="C19" s="197"/>
      <c r="D19" s="197"/>
      <c r="E19" s="197"/>
      <c r="F19" s="203" t="s">
        <v>98</v>
      </c>
      <c r="G19" s="257">
        <v>0</v>
      </c>
      <c r="H19" s="257">
        <v>0</v>
      </c>
      <c r="I19" s="257"/>
      <c r="J19" s="257"/>
      <c r="K19" s="258"/>
      <c r="L19" s="257"/>
      <c r="M19" s="257"/>
      <c r="N19" s="257">
        <f>-M19</f>
        <v>0</v>
      </c>
      <c r="O19" s="257">
        <f t="shared" si="10"/>
        <v>0</v>
      </c>
      <c r="P19" s="259">
        <f t="shared" si="10"/>
        <v>0</v>
      </c>
      <c r="Q19" s="213"/>
    </row>
    <row r="20" spans="1:17" s="149" customFormat="1" ht="21.75" customHeight="1" hidden="1">
      <c r="A20" s="150"/>
      <c r="B20" s="194"/>
      <c r="C20" s="194">
        <v>2</v>
      </c>
      <c r="D20" s="194"/>
      <c r="E20" s="194"/>
      <c r="F20" s="262" t="s">
        <v>130</v>
      </c>
      <c r="G20" s="234">
        <v>0</v>
      </c>
      <c r="H20" s="234">
        <v>0</v>
      </c>
      <c r="I20" s="234">
        <f aca="true" t="shared" si="11" ref="I20:P21">I21</f>
        <v>0</v>
      </c>
      <c r="J20" s="234">
        <f t="shared" si="11"/>
        <v>0</v>
      </c>
      <c r="K20" s="235">
        <f t="shared" si="11"/>
        <v>0</v>
      </c>
      <c r="L20" s="234">
        <f t="shared" si="11"/>
        <v>0</v>
      </c>
      <c r="M20" s="263">
        <f t="shared" si="11"/>
        <v>0</v>
      </c>
      <c r="N20" s="228">
        <f t="shared" si="11"/>
        <v>0</v>
      </c>
      <c r="O20" s="234">
        <f t="shared" si="11"/>
        <v>0</v>
      </c>
      <c r="P20" s="236">
        <f t="shared" si="11"/>
        <v>0</v>
      </c>
      <c r="Q20" s="288"/>
    </row>
    <row r="21" spans="1:17" s="149" customFormat="1" ht="21" customHeight="1" hidden="1">
      <c r="A21" s="150"/>
      <c r="B21" s="194"/>
      <c r="C21" s="194"/>
      <c r="D21" s="194"/>
      <c r="E21" s="194"/>
      <c r="F21" s="264" t="s">
        <v>131</v>
      </c>
      <c r="G21" s="234">
        <v>0</v>
      </c>
      <c r="H21" s="234">
        <v>0</v>
      </c>
      <c r="I21" s="234">
        <f t="shared" si="11"/>
        <v>0</v>
      </c>
      <c r="J21" s="234">
        <f t="shared" si="11"/>
        <v>0</v>
      </c>
      <c r="K21" s="235">
        <f t="shared" si="11"/>
        <v>0</v>
      </c>
      <c r="L21" s="234">
        <f t="shared" si="11"/>
        <v>0</v>
      </c>
      <c r="M21" s="263">
        <f t="shared" si="11"/>
        <v>0</v>
      </c>
      <c r="N21" s="228">
        <f t="shared" si="11"/>
        <v>0</v>
      </c>
      <c r="O21" s="234">
        <f t="shared" si="11"/>
        <v>0</v>
      </c>
      <c r="P21" s="236">
        <f t="shared" si="11"/>
        <v>0</v>
      </c>
      <c r="Q21" s="288"/>
    </row>
    <row r="22" spans="1:17" s="266" customFormat="1" ht="21" customHeight="1" hidden="1">
      <c r="A22" s="150"/>
      <c r="B22" s="194"/>
      <c r="C22" s="194"/>
      <c r="D22" s="194">
        <v>1</v>
      </c>
      <c r="E22" s="194"/>
      <c r="F22" s="265" t="s">
        <v>164</v>
      </c>
      <c r="G22" s="230">
        <v>0</v>
      </c>
      <c r="H22" s="230">
        <v>0</v>
      </c>
      <c r="I22" s="230">
        <f aca="true" t="shared" si="12" ref="I22:N22">I23+I24</f>
        <v>0</v>
      </c>
      <c r="J22" s="230">
        <f t="shared" si="12"/>
        <v>0</v>
      </c>
      <c r="K22" s="231">
        <f t="shared" si="12"/>
        <v>0</v>
      </c>
      <c r="L22" s="230">
        <f t="shared" si="12"/>
        <v>0</v>
      </c>
      <c r="M22" s="232">
        <f t="shared" si="12"/>
        <v>0</v>
      </c>
      <c r="N22" s="229">
        <f t="shared" si="12"/>
        <v>0</v>
      </c>
      <c r="O22" s="230">
        <f aca="true" t="shared" si="13" ref="O22:P24">G22-I22-K22+M22</f>
        <v>0</v>
      </c>
      <c r="P22" s="233">
        <f t="shared" si="13"/>
        <v>0</v>
      </c>
      <c r="Q22" s="289"/>
    </row>
    <row r="23" spans="1:17" s="261" customFormat="1" ht="21.75" customHeight="1" hidden="1">
      <c r="A23" s="196"/>
      <c r="B23" s="197"/>
      <c r="C23" s="197"/>
      <c r="D23" s="197"/>
      <c r="E23" s="197"/>
      <c r="F23" s="203" t="s">
        <v>99</v>
      </c>
      <c r="G23" s="267">
        <v>0</v>
      </c>
      <c r="H23" s="267">
        <v>0</v>
      </c>
      <c r="I23" s="267"/>
      <c r="J23" s="267"/>
      <c r="K23" s="268"/>
      <c r="L23" s="267"/>
      <c r="M23" s="267"/>
      <c r="N23" s="267">
        <f>-M23</f>
        <v>0</v>
      </c>
      <c r="O23" s="267">
        <f t="shared" si="13"/>
        <v>0</v>
      </c>
      <c r="P23" s="269">
        <f t="shared" si="13"/>
        <v>0</v>
      </c>
      <c r="Q23" s="213"/>
    </row>
    <row r="24" spans="1:17" s="261" customFormat="1" ht="21.75" customHeight="1" hidden="1">
      <c r="A24" s="196"/>
      <c r="B24" s="197"/>
      <c r="C24" s="197"/>
      <c r="D24" s="197"/>
      <c r="E24" s="197"/>
      <c r="F24" s="203" t="s">
        <v>98</v>
      </c>
      <c r="G24" s="230">
        <v>0</v>
      </c>
      <c r="H24" s="230">
        <v>0</v>
      </c>
      <c r="I24" s="267"/>
      <c r="J24" s="267"/>
      <c r="K24" s="268"/>
      <c r="L24" s="267"/>
      <c r="M24" s="267"/>
      <c r="N24" s="267">
        <f>-M24</f>
        <v>0</v>
      </c>
      <c r="O24" s="267">
        <f t="shared" si="13"/>
        <v>0</v>
      </c>
      <c r="P24" s="269">
        <f t="shared" si="13"/>
        <v>0</v>
      </c>
      <c r="Q24" s="213"/>
    </row>
    <row r="25" spans="1:17" s="270" customFormat="1" ht="21.75" customHeight="1" hidden="1">
      <c r="A25" s="150"/>
      <c r="B25" s="194"/>
      <c r="C25" s="194">
        <v>3</v>
      </c>
      <c r="D25" s="194"/>
      <c r="E25" s="194"/>
      <c r="F25" s="262" t="s">
        <v>132</v>
      </c>
      <c r="G25" s="234">
        <v>0</v>
      </c>
      <c r="H25" s="234">
        <v>0</v>
      </c>
      <c r="I25" s="234">
        <f aca="true" t="shared" si="14" ref="I25:N25">I26</f>
        <v>0</v>
      </c>
      <c r="J25" s="234">
        <f t="shared" si="14"/>
        <v>0</v>
      </c>
      <c r="K25" s="235">
        <f t="shared" si="14"/>
        <v>0</v>
      </c>
      <c r="L25" s="234">
        <f t="shared" si="14"/>
        <v>0</v>
      </c>
      <c r="M25" s="263">
        <f t="shared" si="14"/>
        <v>0</v>
      </c>
      <c r="N25" s="228">
        <f t="shared" si="14"/>
        <v>0</v>
      </c>
      <c r="O25" s="234">
        <f>O26</f>
        <v>0</v>
      </c>
      <c r="P25" s="236">
        <f>P26</f>
        <v>0</v>
      </c>
      <c r="Q25" s="153"/>
    </row>
    <row r="26" spans="1:17" s="270" customFormat="1" ht="21.75" customHeight="1" hidden="1">
      <c r="A26" s="150"/>
      <c r="B26" s="194"/>
      <c r="C26" s="194"/>
      <c r="D26" s="194"/>
      <c r="E26" s="194"/>
      <c r="F26" s="264" t="s">
        <v>40</v>
      </c>
      <c r="G26" s="234">
        <v>0</v>
      </c>
      <c r="H26" s="234">
        <v>0</v>
      </c>
      <c r="I26" s="234">
        <f aca="true" t="shared" si="15" ref="I26:P27">I27</f>
        <v>0</v>
      </c>
      <c r="J26" s="234">
        <f t="shared" si="15"/>
        <v>0</v>
      </c>
      <c r="K26" s="235">
        <f t="shared" si="15"/>
        <v>0</v>
      </c>
      <c r="L26" s="234">
        <f t="shared" si="15"/>
        <v>0</v>
      </c>
      <c r="M26" s="263">
        <f t="shared" si="15"/>
        <v>0</v>
      </c>
      <c r="N26" s="228">
        <f t="shared" si="15"/>
        <v>0</v>
      </c>
      <c r="O26" s="234">
        <f t="shared" si="15"/>
        <v>0</v>
      </c>
      <c r="P26" s="236">
        <f t="shared" si="15"/>
        <v>0</v>
      </c>
      <c r="Q26" s="153"/>
    </row>
    <row r="27" spans="1:17" s="271" customFormat="1" ht="21.75" customHeight="1" hidden="1">
      <c r="A27" s="150"/>
      <c r="B27" s="194"/>
      <c r="C27" s="194"/>
      <c r="D27" s="194">
        <v>1</v>
      </c>
      <c r="E27" s="194"/>
      <c r="F27" s="265" t="s">
        <v>142</v>
      </c>
      <c r="G27" s="230">
        <v>0</v>
      </c>
      <c r="H27" s="230">
        <v>0</v>
      </c>
      <c r="I27" s="230">
        <f t="shared" si="15"/>
        <v>0</v>
      </c>
      <c r="J27" s="230">
        <f t="shared" si="15"/>
        <v>0</v>
      </c>
      <c r="K27" s="231">
        <f t="shared" si="15"/>
        <v>0</v>
      </c>
      <c r="L27" s="230">
        <f t="shared" si="15"/>
        <v>0</v>
      </c>
      <c r="M27" s="230">
        <f t="shared" si="15"/>
        <v>0</v>
      </c>
      <c r="N27" s="229">
        <f t="shared" si="15"/>
        <v>0</v>
      </c>
      <c r="O27" s="230">
        <f aca="true" t="shared" si="16" ref="O27:P30">G27-I27-K27+M27</f>
        <v>0</v>
      </c>
      <c r="P27" s="233">
        <f t="shared" si="16"/>
        <v>0</v>
      </c>
      <c r="Q27" s="152"/>
    </row>
    <row r="28" spans="1:16" s="152" customFormat="1" ht="21.75" customHeight="1" hidden="1">
      <c r="A28" s="150"/>
      <c r="B28" s="194"/>
      <c r="C28" s="194"/>
      <c r="D28" s="194"/>
      <c r="E28" s="194">
        <v>1</v>
      </c>
      <c r="F28" s="272" t="s">
        <v>143</v>
      </c>
      <c r="G28" s="230">
        <v>0</v>
      </c>
      <c r="H28" s="230">
        <v>0</v>
      </c>
      <c r="I28" s="230">
        <f aca="true" t="shared" si="17" ref="I28:N28">I29+I30</f>
        <v>0</v>
      </c>
      <c r="J28" s="230">
        <f t="shared" si="17"/>
        <v>0</v>
      </c>
      <c r="K28" s="231">
        <f t="shared" si="17"/>
        <v>0</v>
      </c>
      <c r="L28" s="230">
        <f t="shared" si="17"/>
        <v>0</v>
      </c>
      <c r="M28" s="232">
        <f t="shared" si="17"/>
        <v>0</v>
      </c>
      <c r="N28" s="229">
        <f t="shared" si="17"/>
        <v>0</v>
      </c>
      <c r="O28" s="230">
        <f t="shared" si="16"/>
        <v>0</v>
      </c>
      <c r="P28" s="233">
        <f t="shared" si="16"/>
        <v>0</v>
      </c>
    </row>
    <row r="29" spans="1:16" s="213" customFormat="1" ht="21.75" customHeight="1" hidden="1">
      <c r="A29" s="196"/>
      <c r="B29" s="197"/>
      <c r="C29" s="197"/>
      <c r="D29" s="197"/>
      <c r="E29" s="197"/>
      <c r="F29" s="203" t="s">
        <v>99</v>
      </c>
      <c r="G29" s="267">
        <v>0</v>
      </c>
      <c r="H29" s="267">
        <v>0</v>
      </c>
      <c r="I29" s="267"/>
      <c r="J29" s="267"/>
      <c r="K29" s="268"/>
      <c r="L29" s="267"/>
      <c r="M29" s="267"/>
      <c r="N29" s="267">
        <f>-M29</f>
        <v>0</v>
      </c>
      <c r="O29" s="267">
        <f t="shared" si="16"/>
        <v>0</v>
      </c>
      <c r="P29" s="269">
        <f t="shared" si="16"/>
        <v>0</v>
      </c>
    </row>
    <row r="30" spans="1:16" s="213" customFormat="1" ht="21.75" customHeight="1" hidden="1">
      <c r="A30" s="196"/>
      <c r="B30" s="197"/>
      <c r="C30" s="197"/>
      <c r="D30" s="197"/>
      <c r="E30" s="197"/>
      <c r="F30" s="203" t="s">
        <v>98</v>
      </c>
      <c r="G30" s="267">
        <v>0</v>
      </c>
      <c r="H30" s="267">
        <v>0</v>
      </c>
      <c r="I30" s="267">
        <v>0</v>
      </c>
      <c r="J30" s="267"/>
      <c r="K30" s="268">
        <v>0</v>
      </c>
      <c r="L30" s="267"/>
      <c r="M30" s="267"/>
      <c r="N30" s="267">
        <f>-M30</f>
        <v>0</v>
      </c>
      <c r="O30" s="267">
        <f t="shared" si="16"/>
        <v>0</v>
      </c>
      <c r="P30" s="269">
        <f t="shared" si="16"/>
        <v>0</v>
      </c>
    </row>
    <row r="31" spans="1:16" s="213" customFormat="1" ht="21.75" customHeight="1" hidden="1">
      <c r="A31" s="196"/>
      <c r="B31" s="197"/>
      <c r="C31" s="197"/>
      <c r="D31" s="197"/>
      <c r="E31" s="197"/>
      <c r="F31" s="203" t="s">
        <v>99</v>
      </c>
      <c r="G31" s="267">
        <v>0</v>
      </c>
      <c r="H31" s="267">
        <v>0</v>
      </c>
      <c r="I31" s="267"/>
      <c r="J31" s="267"/>
      <c r="K31" s="268"/>
      <c r="L31" s="267"/>
      <c r="M31" s="267"/>
      <c r="N31" s="267">
        <f>-M31</f>
        <v>0</v>
      </c>
      <c r="O31" s="267">
        <f>G31-I31-K31+M31</f>
        <v>0</v>
      </c>
      <c r="P31" s="269">
        <f>H31-J31-L31+N31</f>
        <v>0</v>
      </c>
    </row>
    <row r="32" spans="1:16" s="213" customFormat="1" ht="21.75" customHeight="1" hidden="1">
      <c r="A32" s="196"/>
      <c r="B32" s="197"/>
      <c r="C32" s="197"/>
      <c r="D32" s="197"/>
      <c r="E32" s="197"/>
      <c r="F32" s="203" t="s">
        <v>98</v>
      </c>
      <c r="G32" s="267">
        <v>0</v>
      </c>
      <c r="H32" s="267">
        <v>0</v>
      </c>
      <c r="I32" s="267"/>
      <c r="J32" s="267">
        <v>0</v>
      </c>
      <c r="K32" s="268"/>
      <c r="L32" s="267">
        <v>0</v>
      </c>
      <c r="M32" s="267"/>
      <c r="N32" s="267">
        <f>-M32</f>
        <v>0</v>
      </c>
      <c r="O32" s="267">
        <f>G32-I32-K32+M32</f>
        <v>0</v>
      </c>
      <c r="P32" s="269">
        <f>H32-J32-L32+N32</f>
        <v>0</v>
      </c>
    </row>
    <row r="33" spans="1:16" s="153" customFormat="1" ht="21.75" customHeight="1" hidden="1">
      <c r="A33" s="150"/>
      <c r="B33" s="194"/>
      <c r="C33" s="194">
        <v>3</v>
      </c>
      <c r="D33" s="194"/>
      <c r="E33" s="194"/>
      <c r="F33" s="262" t="s">
        <v>146</v>
      </c>
      <c r="G33" s="234">
        <v>0</v>
      </c>
      <c r="H33" s="234">
        <v>0</v>
      </c>
      <c r="I33" s="234">
        <f aca="true" t="shared" si="18" ref="I33:P33">I34</f>
        <v>0</v>
      </c>
      <c r="J33" s="234">
        <f t="shared" si="18"/>
        <v>0</v>
      </c>
      <c r="K33" s="235">
        <f t="shared" si="18"/>
        <v>0</v>
      </c>
      <c r="L33" s="234">
        <f t="shared" si="18"/>
        <v>0</v>
      </c>
      <c r="M33" s="263">
        <f t="shared" si="18"/>
        <v>0</v>
      </c>
      <c r="N33" s="228">
        <f t="shared" si="18"/>
        <v>0</v>
      </c>
      <c r="O33" s="234">
        <f t="shared" si="18"/>
        <v>0</v>
      </c>
      <c r="P33" s="236">
        <f t="shared" si="18"/>
        <v>0</v>
      </c>
    </row>
    <row r="34" spans="1:16" s="153" customFormat="1" ht="21.75" customHeight="1" hidden="1">
      <c r="A34" s="150"/>
      <c r="B34" s="194"/>
      <c r="C34" s="194"/>
      <c r="D34" s="194"/>
      <c r="E34" s="194"/>
      <c r="F34" s="264" t="s">
        <v>141</v>
      </c>
      <c r="G34" s="234">
        <v>0</v>
      </c>
      <c r="H34" s="234">
        <v>0</v>
      </c>
      <c r="I34" s="234">
        <f aca="true" t="shared" si="19" ref="I34:P35">I35</f>
        <v>0</v>
      </c>
      <c r="J34" s="234">
        <f t="shared" si="19"/>
        <v>0</v>
      </c>
      <c r="K34" s="235">
        <f t="shared" si="19"/>
        <v>0</v>
      </c>
      <c r="L34" s="234">
        <f t="shared" si="19"/>
        <v>0</v>
      </c>
      <c r="M34" s="263">
        <f t="shared" si="19"/>
        <v>0</v>
      </c>
      <c r="N34" s="228">
        <f t="shared" si="19"/>
        <v>0</v>
      </c>
      <c r="O34" s="234">
        <f t="shared" si="19"/>
        <v>0</v>
      </c>
      <c r="P34" s="236">
        <f t="shared" si="19"/>
        <v>0</v>
      </c>
    </row>
    <row r="35" spans="1:16" s="152" customFormat="1" ht="21.75" customHeight="1" hidden="1" thickBot="1">
      <c r="A35" s="214"/>
      <c r="B35" s="215"/>
      <c r="C35" s="215"/>
      <c r="D35" s="215">
        <v>1</v>
      </c>
      <c r="E35" s="215"/>
      <c r="F35" s="276" t="s">
        <v>147</v>
      </c>
      <c r="G35" s="237">
        <v>0</v>
      </c>
      <c r="H35" s="237">
        <v>0</v>
      </c>
      <c r="I35" s="237">
        <f t="shared" si="19"/>
        <v>0</v>
      </c>
      <c r="J35" s="237">
        <f t="shared" si="19"/>
        <v>0</v>
      </c>
      <c r="K35" s="238">
        <f t="shared" si="19"/>
        <v>0</v>
      </c>
      <c r="L35" s="237">
        <f t="shared" si="19"/>
        <v>0</v>
      </c>
      <c r="M35" s="239">
        <f t="shared" si="19"/>
        <v>0</v>
      </c>
      <c r="N35" s="240">
        <f t="shared" si="19"/>
        <v>0</v>
      </c>
      <c r="O35" s="237">
        <f aca="true" t="shared" si="20" ref="O35:P38">G35-I35-K35+M35</f>
        <v>0</v>
      </c>
      <c r="P35" s="241">
        <f t="shared" si="20"/>
        <v>0</v>
      </c>
    </row>
    <row r="36" spans="1:16" s="152" customFormat="1" ht="21.75" customHeight="1" hidden="1">
      <c r="A36" s="150"/>
      <c r="B36" s="194"/>
      <c r="C36" s="194"/>
      <c r="D36" s="194"/>
      <c r="E36" s="194">
        <v>1</v>
      </c>
      <c r="F36" s="275" t="s">
        <v>139</v>
      </c>
      <c r="G36" s="230">
        <v>0</v>
      </c>
      <c r="H36" s="230">
        <v>0</v>
      </c>
      <c r="I36" s="230">
        <f aca="true" t="shared" si="21" ref="I36:N36">I37+I38</f>
        <v>0</v>
      </c>
      <c r="J36" s="230">
        <f t="shared" si="21"/>
        <v>0</v>
      </c>
      <c r="K36" s="231">
        <f t="shared" si="21"/>
        <v>0</v>
      </c>
      <c r="L36" s="230">
        <f t="shared" si="21"/>
        <v>0</v>
      </c>
      <c r="M36" s="232">
        <f t="shared" si="21"/>
        <v>0</v>
      </c>
      <c r="N36" s="229">
        <f t="shared" si="21"/>
        <v>0</v>
      </c>
      <c r="O36" s="233">
        <f t="shared" si="20"/>
        <v>0</v>
      </c>
      <c r="P36" s="233">
        <f t="shared" si="20"/>
        <v>0</v>
      </c>
    </row>
    <row r="37" spans="1:16" s="213" customFormat="1" ht="21.75" customHeight="1" hidden="1">
      <c r="A37" s="196"/>
      <c r="B37" s="197"/>
      <c r="C37" s="197"/>
      <c r="D37" s="197"/>
      <c r="E37" s="197"/>
      <c r="F37" s="203" t="s">
        <v>99</v>
      </c>
      <c r="G37" s="267">
        <v>0</v>
      </c>
      <c r="H37" s="267">
        <v>0</v>
      </c>
      <c r="I37" s="267"/>
      <c r="J37" s="267"/>
      <c r="K37" s="268"/>
      <c r="L37" s="267"/>
      <c r="M37" s="267"/>
      <c r="N37" s="267">
        <f>-M37</f>
        <v>0</v>
      </c>
      <c r="O37" s="269">
        <f t="shared" si="20"/>
        <v>0</v>
      </c>
      <c r="P37" s="269">
        <f t="shared" si="20"/>
        <v>0</v>
      </c>
    </row>
    <row r="38" spans="1:16" s="213" customFormat="1" ht="21.75" customHeight="1" hidden="1">
      <c r="A38" s="196"/>
      <c r="B38" s="197"/>
      <c r="C38" s="197"/>
      <c r="D38" s="197"/>
      <c r="E38" s="197"/>
      <c r="F38" s="203" t="s">
        <v>98</v>
      </c>
      <c r="G38" s="267">
        <v>0</v>
      </c>
      <c r="H38" s="267">
        <v>0</v>
      </c>
      <c r="I38" s="267"/>
      <c r="J38" s="267"/>
      <c r="K38" s="268"/>
      <c r="L38" s="267"/>
      <c r="M38" s="267"/>
      <c r="N38" s="267">
        <f>-M38</f>
        <v>0</v>
      </c>
      <c r="O38" s="269">
        <f t="shared" si="20"/>
        <v>0</v>
      </c>
      <c r="P38" s="269">
        <f t="shared" si="20"/>
        <v>0</v>
      </c>
    </row>
    <row r="39" spans="1:16" s="153" customFormat="1" ht="21.75" customHeight="1" hidden="1">
      <c r="A39" s="150"/>
      <c r="B39" s="194">
        <v>3</v>
      </c>
      <c r="C39" s="194"/>
      <c r="D39" s="194"/>
      <c r="E39" s="194"/>
      <c r="F39" s="201" t="s">
        <v>112</v>
      </c>
      <c r="G39" s="234">
        <f>G43</f>
        <v>0</v>
      </c>
      <c r="H39" s="234">
        <f aca="true" t="shared" si="22" ref="H39:P39">H43</f>
        <v>0</v>
      </c>
      <c r="I39" s="234">
        <f t="shared" si="22"/>
        <v>0</v>
      </c>
      <c r="J39" s="234">
        <f t="shared" si="22"/>
        <v>0</v>
      </c>
      <c r="K39" s="235">
        <f t="shared" si="22"/>
        <v>0</v>
      </c>
      <c r="L39" s="234">
        <f t="shared" si="22"/>
        <v>0</v>
      </c>
      <c r="M39" s="234">
        <f t="shared" si="22"/>
        <v>0</v>
      </c>
      <c r="N39" s="234">
        <f t="shared" si="22"/>
        <v>0</v>
      </c>
      <c r="O39" s="234">
        <f t="shared" si="22"/>
        <v>0</v>
      </c>
      <c r="P39" s="236">
        <f t="shared" si="22"/>
        <v>0</v>
      </c>
    </row>
    <row r="40" spans="1:16" s="274" customFormat="1" ht="21.75" customHeight="1" hidden="1">
      <c r="A40" s="255"/>
      <c r="B40" s="197"/>
      <c r="C40" s="197"/>
      <c r="D40" s="197"/>
      <c r="E40" s="197"/>
      <c r="F40" s="273" t="s">
        <v>100</v>
      </c>
      <c r="G40" s="257">
        <f>G41+G42</f>
        <v>0</v>
      </c>
      <c r="H40" s="257">
        <f aca="true" t="shared" si="23" ref="H40:P40">H41+H42</f>
        <v>0</v>
      </c>
      <c r="I40" s="257">
        <f t="shared" si="23"/>
        <v>0</v>
      </c>
      <c r="J40" s="257">
        <f t="shared" si="23"/>
        <v>0</v>
      </c>
      <c r="K40" s="257">
        <f t="shared" si="23"/>
        <v>0</v>
      </c>
      <c r="L40" s="257">
        <f t="shared" si="23"/>
        <v>0</v>
      </c>
      <c r="M40" s="257">
        <f t="shared" si="23"/>
        <v>0</v>
      </c>
      <c r="N40" s="257">
        <f t="shared" si="23"/>
        <v>0</v>
      </c>
      <c r="O40" s="257">
        <f t="shared" si="23"/>
        <v>0</v>
      </c>
      <c r="P40" s="257">
        <f t="shared" si="23"/>
        <v>0</v>
      </c>
    </row>
    <row r="41" spans="1:16" s="213" customFormat="1" ht="21.75" customHeight="1" hidden="1">
      <c r="A41" s="196"/>
      <c r="B41" s="197"/>
      <c r="C41" s="197"/>
      <c r="D41" s="197"/>
      <c r="E41" s="197"/>
      <c r="F41" s="203" t="s">
        <v>99</v>
      </c>
      <c r="G41" s="257">
        <f>G46</f>
        <v>0</v>
      </c>
      <c r="H41" s="257">
        <f aca="true" t="shared" si="24" ref="H41:P41">H46</f>
        <v>0</v>
      </c>
      <c r="I41" s="257">
        <f t="shared" si="24"/>
        <v>0</v>
      </c>
      <c r="J41" s="257">
        <f t="shared" si="24"/>
        <v>0</v>
      </c>
      <c r="K41" s="257">
        <f t="shared" si="24"/>
        <v>0</v>
      </c>
      <c r="L41" s="257">
        <f t="shared" si="24"/>
        <v>0</v>
      </c>
      <c r="M41" s="257">
        <f t="shared" si="24"/>
        <v>0</v>
      </c>
      <c r="N41" s="257">
        <f t="shared" si="24"/>
        <v>0</v>
      </c>
      <c r="O41" s="257">
        <f t="shared" si="24"/>
        <v>0</v>
      </c>
      <c r="P41" s="257">
        <f t="shared" si="24"/>
        <v>0</v>
      </c>
    </row>
    <row r="42" spans="1:16" s="213" customFormat="1" ht="21.75" customHeight="1" hidden="1">
      <c r="A42" s="196"/>
      <c r="B42" s="197"/>
      <c r="C42" s="197"/>
      <c r="D42" s="197"/>
      <c r="E42" s="197"/>
      <c r="F42" s="203" t="s">
        <v>98</v>
      </c>
      <c r="G42" s="257">
        <f>G47</f>
        <v>0</v>
      </c>
      <c r="H42" s="257">
        <f aca="true" t="shared" si="25" ref="H42:P42">H47</f>
        <v>0</v>
      </c>
      <c r="I42" s="257">
        <f t="shared" si="25"/>
        <v>0</v>
      </c>
      <c r="J42" s="257">
        <f t="shared" si="25"/>
        <v>0</v>
      </c>
      <c r="K42" s="257">
        <f t="shared" si="25"/>
        <v>0</v>
      </c>
      <c r="L42" s="257">
        <f t="shared" si="25"/>
        <v>0</v>
      </c>
      <c r="M42" s="257">
        <f t="shared" si="25"/>
        <v>0</v>
      </c>
      <c r="N42" s="257">
        <f t="shared" si="25"/>
        <v>0</v>
      </c>
      <c r="O42" s="257">
        <f t="shared" si="25"/>
        <v>0</v>
      </c>
      <c r="P42" s="257">
        <f t="shared" si="25"/>
        <v>0</v>
      </c>
    </row>
    <row r="43" spans="1:16" s="153" customFormat="1" ht="21.75" customHeight="1" hidden="1">
      <c r="A43" s="150"/>
      <c r="B43" s="194"/>
      <c r="C43" s="194">
        <v>1</v>
      </c>
      <c r="D43" s="194"/>
      <c r="E43" s="194"/>
      <c r="F43" s="262" t="s">
        <v>113</v>
      </c>
      <c r="G43" s="234">
        <f>G44</f>
        <v>0</v>
      </c>
      <c r="H43" s="234">
        <f aca="true" t="shared" si="26" ref="H43:P43">H44</f>
        <v>0</v>
      </c>
      <c r="I43" s="234">
        <f t="shared" si="26"/>
        <v>0</v>
      </c>
      <c r="J43" s="234">
        <f t="shared" si="26"/>
        <v>0</v>
      </c>
      <c r="K43" s="235">
        <f t="shared" si="26"/>
        <v>0</v>
      </c>
      <c r="L43" s="234">
        <f t="shared" si="26"/>
        <v>0</v>
      </c>
      <c r="M43" s="234">
        <f t="shared" si="26"/>
        <v>0</v>
      </c>
      <c r="N43" s="234">
        <f t="shared" si="26"/>
        <v>0</v>
      </c>
      <c r="O43" s="234">
        <f t="shared" si="26"/>
        <v>0</v>
      </c>
      <c r="P43" s="236">
        <f t="shared" si="26"/>
        <v>0</v>
      </c>
    </row>
    <row r="44" spans="1:16" s="153" customFormat="1" ht="21.75" customHeight="1" hidden="1">
      <c r="A44" s="150"/>
      <c r="B44" s="194"/>
      <c r="C44" s="194"/>
      <c r="D44" s="194"/>
      <c r="E44" s="194"/>
      <c r="F44" s="264" t="s">
        <v>114</v>
      </c>
      <c r="G44" s="234">
        <f>G45</f>
        <v>0</v>
      </c>
      <c r="H44" s="234">
        <f>H45</f>
        <v>0</v>
      </c>
      <c r="I44" s="234">
        <f aca="true" t="shared" si="27" ref="I44:P44">I45</f>
        <v>0</v>
      </c>
      <c r="J44" s="234">
        <f t="shared" si="27"/>
        <v>0</v>
      </c>
      <c r="K44" s="235">
        <f t="shared" si="27"/>
        <v>0</v>
      </c>
      <c r="L44" s="234">
        <f t="shared" si="27"/>
        <v>0</v>
      </c>
      <c r="M44" s="234">
        <f t="shared" si="27"/>
        <v>0</v>
      </c>
      <c r="N44" s="234">
        <f t="shared" si="27"/>
        <v>0</v>
      </c>
      <c r="O44" s="234">
        <f t="shared" si="27"/>
        <v>0</v>
      </c>
      <c r="P44" s="236">
        <f t="shared" si="27"/>
        <v>0</v>
      </c>
    </row>
    <row r="45" spans="1:16" s="152" customFormat="1" ht="21.75" customHeight="1" hidden="1">
      <c r="A45" s="150"/>
      <c r="B45" s="194"/>
      <c r="C45" s="194"/>
      <c r="D45" s="194">
        <v>1</v>
      </c>
      <c r="E45" s="194"/>
      <c r="F45" s="265" t="s">
        <v>148</v>
      </c>
      <c r="G45" s="230">
        <v>0</v>
      </c>
      <c r="H45" s="230">
        <v>0</v>
      </c>
      <c r="I45" s="230">
        <f aca="true" t="shared" si="28" ref="I45:N45">SUM(I46:I47)</f>
        <v>0</v>
      </c>
      <c r="J45" s="230">
        <f t="shared" si="28"/>
        <v>0</v>
      </c>
      <c r="K45" s="231">
        <f t="shared" si="28"/>
        <v>0</v>
      </c>
      <c r="L45" s="230">
        <f t="shared" si="28"/>
        <v>0</v>
      </c>
      <c r="M45" s="230">
        <f t="shared" si="28"/>
        <v>0</v>
      </c>
      <c r="N45" s="229">
        <f t="shared" si="28"/>
        <v>0</v>
      </c>
      <c r="O45" s="230">
        <f aca="true" t="shared" si="29" ref="O45:P47">G45-I45-K45+M45</f>
        <v>0</v>
      </c>
      <c r="P45" s="233">
        <f t="shared" si="29"/>
        <v>0</v>
      </c>
    </row>
    <row r="46" spans="1:16" s="213" customFormat="1" ht="21.75" customHeight="1" hidden="1">
      <c r="A46" s="196"/>
      <c r="B46" s="197"/>
      <c r="C46" s="197"/>
      <c r="D46" s="197"/>
      <c r="E46" s="197"/>
      <c r="F46" s="203" t="s">
        <v>99</v>
      </c>
      <c r="G46" s="267">
        <v>0</v>
      </c>
      <c r="H46" s="267">
        <v>0</v>
      </c>
      <c r="I46" s="267"/>
      <c r="J46" s="267"/>
      <c r="K46" s="268"/>
      <c r="L46" s="267"/>
      <c r="M46" s="267"/>
      <c r="N46" s="267">
        <f>-M46</f>
        <v>0</v>
      </c>
      <c r="O46" s="269">
        <f t="shared" si="29"/>
        <v>0</v>
      </c>
      <c r="P46" s="269">
        <f t="shared" si="29"/>
        <v>0</v>
      </c>
    </row>
    <row r="47" spans="1:16" s="213" customFormat="1" ht="21.75" customHeight="1" hidden="1">
      <c r="A47" s="196"/>
      <c r="B47" s="197"/>
      <c r="C47" s="197"/>
      <c r="D47" s="197"/>
      <c r="E47" s="197"/>
      <c r="F47" s="277" t="s">
        <v>168</v>
      </c>
      <c r="G47" s="267">
        <v>0</v>
      </c>
      <c r="H47" s="267">
        <v>0</v>
      </c>
      <c r="I47" s="267">
        <v>0</v>
      </c>
      <c r="J47" s="267">
        <v>0</v>
      </c>
      <c r="K47" s="268">
        <v>0</v>
      </c>
      <c r="L47" s="267">
        <v>0</v>
      </c>
      <c r="M47" s="267">
        <v>0</v>
      </c>
      <c r="N47" s="278">
        <v>0</v>
      </c>
      <c r="O47" s="269">
        <f t="shared" si="29"/>
        <v>0</v>
      </c>
      <c r="P47" s="269">
        <f t="shared" si="29"/>
        <v>0</v>
      </c>
    </row>
    <row r="48" spans="1:16" s="153" customFormat="1" ht="21.75" customHeight="1">
      <c r="A48" s="290"/>
      <c r="B48" s="198">
        <v>4</v>
      </c>
      <c r="C48" s="198"/>
      <c r="D48" s="198"/>
      <c r="E48" s="198"/>
      <c r="F48" s="201" t="s">
        <v>115</v>
      </c>
      <c r="G48" s="234">
        <f>G52</f>
        <v>11597364</v>
      </c>
      <c r="H48" s="234">
        <f aca="true" t="shared" si="30" ref="H48:P48">H52</f>
        <v>5480489</v>
      </c>
      <c r="I48" s="234">
        <f t="shared" si="30"/>
        <v>0</v>
      </c>
      <c r="J48" s="234">
        <f t="shared" si="30"/>
        <v>0</v>
      </c>
      <c r="K48" s="235">
        <f t="shared" si="30"/>
        <v>0</v>
      </c>
      <c r="L48" s="234">
        <f t="shared" si="30"/>
        <v>4169868</v>
      </c>
      <c r="M48" s="234">
        <f t="shared" si="30"/>
        <v>0</v>
      </c>
      <c r="N48" s="234">
        <f t="shared" si="30"/>
        <v>0</v>
      </c>
      <c r="O48" s="234">
        <f t="shared" si="30"/>
        <v>11597364</v>
      </c>
      <c r="P48" s="236">
        <f t="shared" si="30"/>
        <v>1310621</v>
      </c>
    </row>
    <row r="49" spans="1:16" s="274" customFormat="1" ht="21.75" customHeight="1" hidden="1">
      <c r="A49" s="255"/>
      <c r="B49" s="197"/>
      <c r="C49" s="197"/>
      <c r="D49" s="197"/>
      <c r="E49" s="197"/>
      <c r="F49" s="273" t="s">
        <v>100</v>
      </c>
      <c r="G49" s="257">
        <f>G50+G51</f>
        <v>11597364</v>
      </c>
      <c r="H49" s="257">
        <f>H50+H51</f>
        <v>5480489</v>
      </c>
      <c r="I49" s="257">
        <f aca="true" t="shared" si="31" ref="I49:P49">SUM(I50:I51)</f>
        <v>0</v>
      </c>
      <c r="J49" s="257">
        <f t="shared" si="31"/>
        <v>0</v>
      </c>
      <c r="K49" s="258">
        <f t="shared" si="31"/>
        <v>0</v>
      </c>
      <c r="L49" s="257">
        <f t="shared" si="31"/>
        <v>4169868</v>
      </c>
      <c r="M49" s="257">
        <f t="shared" si="31"/>
        <v>0</v>
      </c>
      <c r="N49" s="257">
        <f t="shared" si="31"/>
        <v>0</v>
      </c>
      <c r="O49" s="257">
        <f t="shared" si="31"/>
        <v>11597364</v>
      </c>
      <c r="P49" s="259">
        <f t="shared" si="31"/>
        <v>1310621</v>
      </c>
    </row>
    <row r="50" spans="1:16" s="213" customFormat="1" ht="21.75" customHeight="1" hidden="1">
      <c r="A50" s="196"/>
      <c r="B50" s="197"/>
      <c r="C50" s="197"/>
      <c r="D50" s="197"/>
      <c r="E50" s="197"/>
      <c r="F50" s="203" t="s">
        <v>99</v>
      </c>
      <c r="G50" s="257">
        <f>G55</f>
        <v>0</v>
      </c>
      <c r="H50" s="257">
        <f aca="true" t="shared" si="32" ref="H50:N50">H55</f>
        <v>0</v>
      </c>
      <c r="I50" s="257">
        <f t="shared" si="32"/>
        <v>0</v>
      </c>
      <c r="J50" s="257">
        <f t="shared" si="32"/>
        <v>0</v>
      </c>
      <c r="K50" s="257">
        <f t="shared" si="32"/>
        <v>0</v>
      </c>
      <c r="L50" s="257">
        <f t="shared" si="32"/>
        <v>0</v>
      </c>
      <c r="M50" s="257">
        <f t="shared" si="32"/>
        <v>0</v>
      </c>
      <c r="N50" s="257">
        <f t="shared" si="32"/>
        <v>0</v>
      </c>
      <c r="O50" s="257">
        <f>G50-I50-K50+M50</f>
        <v>0</v>
      </c>
      <c r="P50" s="259">
        <f>H50-J50-L50+N50</f>
        <v>0</v>
      </c>
    </row>
    <row r="51" spans="1:16" s="213" customFormat="1" ht="21.75" customHeight="1" hidden="1">
      <c r="A51" s="196"/>
      <c r="B51" s="197"/>
      <c r="C51" s="197"/>
      <c r="D51" s="197"/>
      <c r="E51" s="197"/>
      <c r="F51" s="203" t="s">
        <v>98</v>
      </c>
      <c r="G51" s="257">
        <f>G56</f>
        <v>11597364</v>
      </c>
      <c r="H51" s="257">
        <f aca="true" t="shared" si="33" ref="H51:N51">H56</f>
        <v>5480489</v>
      </c>
      <c r="I51" s="257">
        <f t="shared" si="33"/>
        <v>0</v>
      </c>
      <c r="J51" s="257">
        <f t="shared" si="33"/>
        <v>0</v>
      </c>
      <c r="K51" s="257">
        <f t="shared" si="33"/>
        <v>0</v>
      </c>
      <c r="L51" s="257">
        <f t="shared" si="33"/>
        <v>4169868</v>
      </c>
      <c r="M51" s="257">
        <f t="shared" si="33"/>
        <v>0</v>
      </c>
      <c r="N51" s="257">
        <f t="shared" si="33"/>
        <v>0</v>
      </c>
      <c r="O51" s="257">
        <f>G51-I51-K51+M51</f>
        <v>11597364</v>
      </c>
      <c r="P51" s="259">
        <f>H51-J51-L51+N51</f>
        <v>1310621</v>
      </c>
    </row>
    <row r="52" spans="1:16" s="153" customFormat="1" ht="21.75" customHeight="1">
      <c r="A52" s="202"/>
      <c r="B52" s="194"/>
      <c r="C52" s="194">
        <v>2</v>
      </c>
      <c r="D52" s="194"/>
      <c r="E52" s="194"/>
      <c r="F52" s="262" t="s">
        <v>116</v>
      </c>
      <c r="G52" s="234">
        <f>G53</f>
        <v>11597364</v>
      </c>
      <c r="H52" s="234">
        <f aca="true" t="shared" si="34" ref="H52:P52">H53</f>
        <v>5480489</v>
      </c>
      <c r="I52" s="234">
        <f t="shared" si="34"/>
        <v>0</v>
      </c>
      <c r="J52" s="234">
        <f t="shared" si="34"/>
        <v>0</v>
      </c>
      <c r="K52" s="235">
        <f t="shared" si="34"/>
        <v>0</v>
      </c>
      <c r="L52" s="234">
        <f t="shared" si="34"/>
        <v>4169868</v>
      </c>
      <c r="M52" s="234">
        <f t="shared" si="34"/>
        <v>0</v>
      </c>
      <c r="N52" s="234">
        <f t="shared" si="34"/>
        <v>0</v>
      </c>
      <c r="O52" s="234">
        <f t="shared" si="34"/>
        <v>11597364</v>
      </c>
      <c r="P52" s="236">
        <f t="shared" si="34"/>
        <v>1310621</v>
      </c>
    </row>
    <row r="53" spans="1:16" s="153" customFormat="1" ht="21.75" customHeight="1">
      <c r="A53" s="202"/>
      <c r="B53" s="194"/>
      <c r="C53" s="194"/>
      <c r="D53" s="194"/>
      <c r="E53" s="194"/>
      <c r="F53" s="264" t="s">
        <v>144</v>
      </c>
      <c r="G53" s="234">
        <f>G54</f>
        <v>11597364</v>
      </c>
      <c r="H53" s="234">
        <f>H54</f>
        <v>5480489</v>
      </c>
      <c r="I53" s="234">
        <f aca="true" t="shared" si="35" ref="I53:P53">I54</f>
        <v>0</v>
      </c>
      <c r="J53" s="234">
        <f t="shared" si="35"/>
        <v>0</v>
      </c>
      <c r="K53" s="235">
        <f t="shared" si="35"/>
        <v>0</v>
      </c>
      <c r="L53" s="234">
        <f t="shared" si="35"/>
        <v>4169868</v>
      </c>
      <c r="M53" s="234">
        <f t="shared" si="35"/>
        <v>0</v>
      </c>
      <c r="N53" s="234">
        <f t="shared" si="35"/>
        <v>0</v>
      </c>
      <c r="O53" s="234">
        <f t="shared" si="35"/>
        <v>11597364</v>
      </c>
      <c r="P53" s="236">
        <f t="shared" si="35"/>
        <v>1310621</v>
      </c>
    </row>
    <row r="54" spans="1:16" s="152" customFormat="1" ht="21.75" customHeight="1">
      <c r="A54" s="202"/>
      <c r="B54" s="194"/>
      <c r="C54" s="194"/>
      <c r="D54" s="194">
        <v>1</v>
      </c>
      <c r="E54" s="194"/>
      <c r="F54" s="265" t="s">
        <v>145</v>
      </c>
      <c r="G54" s="230">
        <f aca="true" t="shared" si="36" ref="G54:N54">SUM(G55:G56)</f>
        <v>11597364</v>
      </c>
      <c r="H54" s="230">
        <f t="shared" si="36"/>
        <v>5480489</v>
      </c>
      <c r="I54" s="230">
        <f t="shared" si="36"/>
        <v>0</v>
      </c>
      <c r="J54" s="230">
        <f t="shared" si="36"/>
        <v>0</v>
      </c>
      <c r="K54" s="231">
        <f t="shared" si="36"/>
        <v>0</v>
      </c>
      <c r="L54" s="230">
        <f t="shared" si="36"/>
        <v>4169868</v>
      </c>
      <c r="M54" s="232">
        <f t="shared" si="36"/>
        <v>0</v>
      </c>
      <c r="N54" s="229">
        <f t="shared" si="36"/>
        <v>0</v>
      </c>
      <c r="O54" s="230">
        <f aca="true" t="shared" si="37" ref="O54:P56">G54-I54-K54+M54</f>
        <v>11597364</v>
      </c>
      <c r="P54" s="233">
        <f t="shared" si="37"/>
        <v>1310621</v>
      </c>
    </row>
    <row r="55" spans="1:16" s="213" customFormat="1" ht="21.75" customHeight="1" hidden="1">
      <c r="A55" s="196"/>
      <c r="B55" s="197"/>
      <c r="C55" s="197"/>
      <c r="D55" s="197"/>
      <c r="E55" s="197"/>
      <c r="F55" s="203" t="s">
        <v>99</v>
      </c>
      <c r="G55" s="267">
        <v>0</v>
      </c>
      <c r="H55" s="267">
        <v>0</v>
      </c>
      <c r="I55" s="267"/>
      <c r="J55" s="267"/>
      <c r="K55" s="268"/>
      <c r="L55" s="267"/>
      <c r="M55" s="267"/>
      <c r="N55" s="267">
        <f>-M55</f>
        <v>0</v>
      </c>
      <c r="O55" s="269">
        <f t="shared" si="37"/>
        <v>0</v>
      </c>
      <c r="P55" s="269">
        <f t="shared" si="37"/>
        <v>0</v>
      </c>
    </row>
    <row r="56" spans="1:16" s="213" customFormat="1" ht="21.75" customHeight="1" hidden="1">
      <c r="A56" s="196"/>
      <c r="B56" s="197"/>
      <c r="C56" s="197"/>
      <c r="D56" s="197"/>
      <c r="E56" s="197"/>
      <c r="F56" s="203" t="s">
        <v>98</v>
      </c>
      <c r="G56" s="267">
        <v>11597364</v>
      </c>
      <c r="H56" s="267">
        <v>5480489</v>
      </c>
      <c r="I56" s="267">
        <v>0</v>
      </c>
      <c r="J56" s="267">
        <v>0</v>
      </c>
      <c r="K56" s="268">
        <v>0</v>
      </c>
      <c r="L56" s="267">
        <v>4169868</v>
      </c>
      <c r="M56" s="267">
        <v>0</v>
      </c>
      <c r="N56" s="267">
        <v>0</v>
      </c>
      <c r="O56" s="269">
        <f t="shared" si="37"/>
        <v>11597364</v>
      </c>
      <c r="P56" s="269">
        <f t="shared" si="37"/>
        <v>1310621</v>
      </c>
    </row>
    <row r="57" spans="1:16" s="153" customFormat="1" ht="21.75" customHeight="1">
      <c r="A57" s="202"/>
      <c r="B57" s="194">
        <v>5</v>
      </c>
      <c r="C57" s="194"/>
      <c r="D57" s="194"/>
      <c r="E57" s="194"/>
      <c r="F57" s="201" t="s">
        <v>59</v>
      </c>
      <c r="G57" s="234">
        <f>G61</f>
        <v>0</v>
      </c>
      <c r="H57" s="234">
        <f aca="true" t="shared" si="38" ref="H57:P57">H61</f>
        <v>71218144</v>
      </c>
      <c r="I57" s="234">
        <f t="shared" si="38"/>
        <v>0</v>
      </c>
      <c r="J57" s="234">
        <f t="shared" si="38"/>
        <v>0</v>
      </c>
      <c r="K57" s="235">
        <f t="shared" si="38"/>
        <v>0</v>
      </c>
      <c r="L57" s="234">
        <f t="shared" si="38"/>
        <v>1361574</v>
      </c>
      <c r="M57" s="234">
        <f t="shared" si="38"/>
        <v>0</v>
      </c>
      <c r="N57" s="234">
        <f t="shared" si="38"/>
        <v>0</v>
      </c>
      <c r="O57" s="234">
        <f t="shared" si="38"/>
        <v>0</v>
      </c>
      <c r="P57" s="236">
        <f t="shared" si="38"/>
        <v>69856570</v>
      </c>
    </row>
    <row r="58" spans="1:16" s="274" customFormat="1" ht="21.75" customHeight="1" hidden="1">
      <c r="A58" s="255"/>
      <c r="B58" s="197"/>
      <c r="C58" s="197"/>
      <c r="D58" s="197"/>
      <c r="E58" s="197"/>
      <c r="F58" s="273" t="s">
        <v>100</v>
      </c>
      <c r="G58" s="257">
        <f>G59+G60</f>
        <v>0</v>
      </c>
      <c r="H58" s="257">
        <f aca="true" t="shared" si="39" ref="H58:N58">H59+H60</f>
        <v>71218144</v>
      </c>
      <c r="I58" s="257">
        <f t="shared" si="39"/>
        <v>0</v>
      </c>
      <c r="J58" s="257">
        <f t="shared" si="39"/>
        <v>0</v>
      </c>
      <c r="K58" s="257">
        <f t="shared" si="39"/>
        <v>0</v>
      </c>
      <c r="L58" s="257">
        <f t="shared" si="39"/>
        <v>1361574</v>
      </c>
      <c r="M58" s="257">
        <f t="shared" si="39"/>
        <v>0</v>
      </c>
      <c r="N58" s="257">
        <f t="shared" si="39"/>
        <v>0</v>
      </c>
      <c r="O58" s="257">
        <f>SUM(O59:O60)</f>
        <v>0</v>
      </c>
      <c r="P58" s="259">
        <f>SUM(P59:P60)</f>
        <v>69856570</v>
      </c>
    </row>
    <row r="59" spans="1:16" s="213" customFormat="1" ht="21.75" customHeight="1" hidden="1">
      <c r="A59" s="196"/>
      <c r="B59" s="197"/>
      <c r="C59" s="197"/>
      <c r="D59" s="197"/>
      <c r="E59" s="197"/>
      <c r="F59" s="203" t="s">
        <v>99</v>
      </c>
      <c r="G59" s="257">
        <f>G86+G89</f>
        <v>0</v>
      </c>
      <c r="H59" s="257">
        <f aca="true" t="shared" si="40" ref="H59:N59">H86+H89</f>
        <v>0</v>
      </c>
      <c r="I59" s="257">
        <f t="shared" si="40"/>
        <v>0</v>
      </c>
      <c r="J59" s="257">
        <f t="shared" si="40"/>
        <v>0</v>
      </c>
      <c r="K59" s="257">
        <f t="shared" si="40"/>
        <v>0</v>
      </c>
      <c r="L59" s="257">
        <f t="shared" si="40"/>
        <v>0</v>
      </c>
      <c r="M59" s="257">
        <f t="shared" si="40"/>
        <v>0</v>
      </c>
      <c r="N59" s="257">
        <f t="shared" si="40"/>
        <v>0</v>
      </c>
      <c r="O59" s="257">
        <f>G59-I59-K59+M59</f>
        <v>0</v>
      </c>
      <c r="P59" s="259">
        <f>H59-J59-L59+N59</f>
        <v>0</v>
      </c>
    </row>
    <row r="60" spans="1:16" s="213" customFormat="1" ht="21.75" customHeight="1" hidden="1">
      <c r="A60" s="196"/>
      <c r="B60" s="197"/>
      <c r="C60" s="197"/>
      <c r="D60" s="197"/>
      <c r="E60" s="197"/>
      <c r="F60" s="203" t="s">
        <v>98</v>
      </c>
      <c r="G60" s="257">
        <f>G87+G90</f>
        <v>0</v>
      </c>
      <c r="H60" s="257">
        <f aca="true" t="shared" si="41" ref="H60:N60">H87+H90</f>
        <v>71218144</v>
      </c>
      <c r="I60" s="257">
        <f t="shared" si="41"/>
        <v>0</v>
      </c>
      <c r="J60" s="257">
        <f t="shared" si="41"/>
        <v>0</v>
      </c>
      <c r="K60" s="257">
        <f t="shared" si="41"/>
        <v>0</v>
      </c>
      <c r="L60" s="257">
        <f t="shared" si="41"/>
        <v>1361574</v>
      </c>
      <c r="M60" s="257">
        <f t="shared" si="41"/>
        <v>0</v>
      </c>
      <c r="N60" s="257">
        <f t="shared" si="41"/>
        <v>0</v>
      </c>
      <c r="O60" s="257">
        <f>G60-I60-K60+M60</f>
        <v>0</v>
      </c>
      <c r="P60" s="259">
        <f>H60-J60-L60+N60</f>
        <v>69856570</v>
      </c>
    </row>
    <row r="61" spans="1:16" s="153" customFormat="1" ht="21.75" customHeight="1">
      <c r="A61" s="202"/>
      <c r="B61" s="194"/>
      <c r="C61" s="194">
        <v>1</v>
      </c>
      <c r="D61" s="194"/>
      <c r="E61" s="194"/>
      <c r="F61" s="262" t="s">
        <v>117</v>
      </c>
      <c r="G61" s="234">
        <f>G62</f>
        <v>0</v>
      </c>
      <c r="H61" s="234">
        <f aca="true" t="shared" si="42" ref="H61:P61">H62</f>
        <v>71218144</v>
      </c>
      <c r="I61" s="234">
        <f t="shared" si="42"/>
        <v>0</v>
      </c>
      <c r="J61" s="234">
        <f t="shared" si="42"/>
        <v>0</v>
      </c>
      <c r="K61" s="235">
        <f t="shared" si="42"/>
        <v>0</v>
      </c>
      <c r="L61" s="234">
        <f t="shared" si="42"/>
        <v>1361574</v>
      </c>
      <c r="M61" s="234">
        <f t="shared" si="42"/>
        <v>0</v>
      </c>
      <c r="N61" s="234">
        <f t="shared" si="42"/>
        <v>0</v>
      </c>
      <c r="O61" s="234">
        <f t="shared" si="42"/>
        <v>0</v>
      </c>
      <c r="P61" s="236">
        <f t="shared" si="42"/>
        <v>69856570</v>
      </c>
    </row>
    <row r="62" spans="1:16" s="153" customFormat="1" ht="21.75" customHeight="1">
      <c r="A62" s="202"/>
      <c r="B62" s="194"/>
      <c r="C62" s="194"/>
      <c r="D62" s="194"/>
      <c r="E62" s="194"/>
      <c r="F62" s="264" t="s">
        <v>45</v>
      </c>
      <c r="G62" s="234">
        <f>G78</f>
        <v>0</v>
      </c>
      <c r="H62" s="234">
        <f aca="true" t="shared" si="43" ref="H62:P62">H78</f>
        <v>71218144</v>
      </c>
      <c r="I62" s="234">
        <f t="shared" si="43"/>
        <v>0</v>
      </c>
      <c r="J62" s="234">
        <f t="shared" si="43"/>
        <v>0</v>
      </c>
      <c r="K62" s="235">
        <f t="shared" si="43"/>
        <v>0</v>
      </c>
      <c r="L62" s="234">
        <f t="shared" si="43"/>
        <v>1361574</v>
      </c>
      <c r="M62" s="234">
        <f t="shared" si="43"/>
        <v>0</v>
      </c>
      <c r="N62" s="234">
        <f t="shared" si="43"/>
        <v>0</v>
      </c>
      <c r="O62" s="234">
        <f t="shared" si="43"/>
        <v>0</v>
      </c>
      <c r="P62" s="236">
        <f t="shared" si="43"/>
        <v>69856570</v>
      </c>
    </row>
    <row r="63" spans="1:16" s="152" customFormat="1" ht="37.5" customHeight="1" hidden="1">
      <c r="A63" s="202"/>
      <c r="B63" s="194"/>
      <c r="C63" s="194"/>
      <c r="D63" s="194">
        <v>1</v>
      </c>
      <c r="E63" s="194"/>
      <c r="F63" s="265" t="s">
        <v>150</v>
      </c>
      <c r="G63" s="230">
        <v>0</v>
      </c>
      <c r="H63" s="230">
        <v>0</v>
      </c>
      <c r="I63" s="230">
        <f aca="true" t="shared" si="44" ref="I63:N63">I64+I67</f>
        <v>0</v>
      </c>
      <c r="J63" s="230">
        <f t="shared" si="44"/>
        <v>0</v>
      </c>
      <c r="K63" s="231">
        <f t="shared" si="44"/>
        <v>0</v>
      </c>
      <c r="L63" s="230">
        <f t="shared" si="44"/>
        <v>0</v>
      </c>
      <c r="M63" s="232">
        <f t="shared" si="44"/>
        <v>0</v>
      </c>
      <c r="N63" s="229">
        <f t="shared" si="44"/>
        <v>0</v>
      </c>
      <c r="O63" s="230">
        <f aca="true" t="shared" si="45" ref="O63:P67">G63-I63-K63+M63</f>
        <v>0</v>
      </c>
      <c r="P63" s="233">
        <f t="shared" si="45"/>
        <v>0</v>
      </c>
    </row>
    <row r="64" spans="1:16" s="152" customFormat="1" ht="36.75" customHeight="1" hidden="1">
      <c r="A64" s="202"/>
      <c r="B64" s="194"/>
      <c r="C64" s="194"/>
      <c r="D64" s="194"/>
      <c r="E64" s="194">
        <v>1</v>
      </c>
      <c r="F64" s="272" t="s">
        <v>151</v>
      </c>
      <c r="G64" s="230">
        <v>0</v>
      </c>
      <c r="H64" s="230">
        <v>0</v>
      </c>
      <c r="I64" s="230">
        <f aca="true" t="shared" si="46" ref="I64:N64">I65+I66</f>
        <v>0</v>
      </c>
      <c r="J64" s="230">
        <f t="shared" si="46"/>
        <v>0</v>
      </c>
      <c r="K64" s="231">
        <f t="shared" si="46"/>
        <v>0</v>
      </c>
      <c r="L64" s="230">
        <f t="shared" si="46"/>
        <v>0</v>
      </c>
      <c r="M64" s="232">
        <f t="shared" si="46"/>
        <v>0</v>
      </c>
      <c r="N64" s="229">
        <f t="shared" si="46"/>
        <v>0</v>
      </c>
      <c r="O64" s="230">
        <f t="shared" si="45"/>
        <v>0</v>
      </c>
      <c r="P64" s="233">
        <f t="shared" si="45"/>
        <v>0</v>
      </c>
    </row>
    <row r="65" spans="1:16" s="213" customFormat="1" ht="21.75" customHeight="1" hidden="1">
      <c r="A65" s="196"/>
      <c r="B65" s="197"/>
      <c r="C65" s="197"/>
      <c r="D65" s="197"/>
      <c r="E65" s="197"/>
      <c r="F65" s="203" t="s">
        <v>99</v>
      </c>
      <c r="G65" s="267">
        <v>0</v>
      </c>
      <c r="H65" s="267">
        <v>0</v>
      </c>
      <c r="I65" s="267"/>
      <c r="J65" s="267"/>
      <c r="K65" s="268"/>
      <c r="L65" s="267"/>
      <c r="M65" s="267"/>
      <c r="N65" s="267">
        <f>-M65</f>
        <v>0</v>
      </c>
      <c r="O65" s="269">
        <f t="shared" si="45"/>
        <v>0</v>
      </c>
      <c r="P65" s="269">
        <f t="shared" si="45"/>
        <v>0</v>
      </c>
    </row>
    <row r="66" spans="1:16" s="213" customFormat="1" ht="21.75" customHeight="1" hidden="1">
      <c r="A66" s="196"/>
      <c r="B66" s="197"/>
      <c r="C66" s="197"/>
      <c r="D66" s="197"/>
      <c r="E66" s="197"/>
      <c r="F66" s="203" t="s">
        <v>98</v>
      </c>
      <c r="G66" s="267">
        <v>0</v>
      </c>
      <c r="H66" s="267">
        <v>0</v>
      </c>
      <c r="I66" s="267"/>
      <c r="J66" s="267"/>
      <c r="K66" s="268"/>
      <c r="L66" s="267"/>
      <c r="M66" s="267"/>
      <c r="N66" s="267">
        <f>-M66</f>
        <v>0</v>
      </c>
      <c r="O66" s="269">
        <f t="shared" si="45"/>
        <v>0</v>
      </c>
      <c r="P66" s="269">
        <f t="shared" si="45"/>
        <v>0</v>
      </c>
    </row>
    <row r="67" spans="1:16" s="152" customFormat="1" ht="37.5" customHeight="1" hidden="1">
      <c r="A67" s="202"/>
      <c r="B67" s="194"/>
      <c r="C67" s="194"/>
      <c r="D67" s="194"/>
      <c r="E67" s="194">
        <v>2</v>
      </c>
      <c r="F67" s="272" t="s">
        <v>152</v>
      </c>
      <c r="G67" s="230">
        <v>0</v>
      </c>
      <c r="H67" s="230">
        <v>0</v>
      </c>
      <c r="I67" s="230">
        <f aca="true" t="shared" si="47" ref="I67:N67">I68+I69</f>
        <v>0</v>
      </c>
      <c r="J67" s="230">
        <f t="shared" si="47"/>
        <v>0</v>
      </c>
      <c r="K67" s="231">
        <f t="shared" si="47"/>
        <v>0</v>
      </c>
      <c r="L67" s="230">
        <f t="shared" si="47"/>
        <v>0</v>
      </c>
      <c r="M67" s="232">
        <f t="shared" si="47"/>
        <v>0</v>
      </c>
      <c r="N67" s="229">
        <f t="shared" si="47"/>
        <v>0</v>
      </c>
      <c r="O67" s="233">
        <f t="shared" si="45"/>
        <v>0</v>
      </c>
      <c r="P67" s="233">
        <f t="shared" si="45"/>
        <v>0</v>
      </c>
    </row>
    <row r="68" spans="1:16" s="213" customFormat="1" ht="21.75" customHeight="1" hidden="1">
      <c r="A68" s="196"/>
      <c r="B68" s="197"/>
      <c r="C68" s="197"/>
      <c r="D68" s="197"/>
      <c r="E68" s="197"/>
      <c r="F68" s="203" t="s">
        <v>99</v>
      </c>
      <c r="G68" s="267">
        <v>0</v>
      </c>
      <c r="H68" s="267">
        <v>0</v>
      </c>
      <c r="I68" s="267"/>
      <c r="J68" s="267"/>
      <c r="K68" s="268"/>
      <c r="L68" s="267"/>
      <c r="M68" s="267"/>
      <c r="N68" s="267">
        <f>-M68</f>
        <v>0</v>
      </c>
      <c r="O68" s="269">
        <f aca="true" t="shared" si="48" ref="O68:P71">G68-I68-K68+M68</f>
        <v>0</v>
      </c>
      <c r="P68" s="269">
        <f t="shared" si="48"/>
        <v>0</v>
      </c>
    </row>
    <row r="69" spans="1:16" s="213" customFormat="1" ht="21.75" customHeight="1" hidden="1">
      <c r="A69" s="196"/>
      <c r="B69" s="197"/>
      <c r="C69" s="197"/>
      <c r="D69" s="197"/>
      <c r="E69" s="197"/>
      <c r="F69" s="203" t="s">
        <v>98</v>
      </c>
      <c r="G69" s="267">
        <v>0</v>
      </c>
      <c r="H69" s="267">
        <v>0</v>
      </c>
      <c r="I69" s="267"/>
      <c r="J69" s="267"/>
      <c r="K69" s="268"/>
      <c r="L69" s="267">
        <v>0</v>
      </c>
      <c r="M69" s="267"/>
      <c r="N69" s="267">
        <f>-M69</f>
        <v>0</v>
      </c>
      <c r="O69" s="269">
        <f t="shared" si="48"/>
        <v>0</v>
      </c>
      <c r="P69" s="269">
        <f t="shared" si="48"/>
        <v>0</v>
      </c>
    </row>
    <row r="70" spans="1:16" s="152" customFormat="1" ht="36.75" customHeight="1" hidden="1">
      <c r="A70" s="150"/>
      <c r="B70" s="194"/>
      <c r="C70" s="194"/>
      <c r="D70" s="194">
        <v>2</v>
      </c>
      <c r="E70" s="194"/>
      <c r="F70" s="265" t="s">
        <v>153</v>
      </c>
      <c r="G70" s="230">
        <v>0</v>
      </c>
      <c r="H70" s="230">
        <v>0</v>
      </c>
      <c r="I70" s="230">
        <f aca="true" t="shared" si="49" ref="I70:N70">I71</f>
        <v>0</v>
      </c>
      <c r="J70" s="230">
        <f t="shared" si="49"/>
        <v>0</v>
      </c>
      <c r="K70" s="231">
        <f t="shared" si="49"/>
        <v>0</v>
      </c>
      <c r="L70" s="230">
        <f t="shared" si="49"/>
        <v>0</v>
      </c>
      <c r="M70" s="232">
        <f t="shared" si="49"/>
        <v>0</v>
      </c>
      <c r="N70" s="229">
        <f t="shared" si="49"/>
        <v>0</v>
      </c>
      <c r="O70" s="230">
        <f t="shared" si="48"/>
        <v>0</v>
      </c>
      <c r="P70" s="233">
        <f t="shared" si="48"/>
        <v>0</v>
      </c>
    </row>
    <row r="71" spans="1:16" s="152" customFormat="1" ht="22.5" customHeight="1" hidden="1">
      <c r="A71" s="150"/>
      <c r="B71" s="194"/>
      <c r="C71" s="194"/>
      <c r="D71" s="194"/>
      <c r="E71" s="194">
        <v>1</v>
      </c>
      <c r="F71" s="275" t="s">
        <v>154</v>
      </c>
      <c r="G71" s="230">
        <v>0</v>
      </c>
      <c r="H71" s="230">
        <v>0</v>
      </c>
      <c r="I71" s="230">
        <f aca="true" t="shared" si="50" ref="I71:N71">I72+I73</f>
        <v>0</v>
      </c>
      <c r="J71" s="230">
        <f t="shared" si="50"/>
        <v>0</v>
      </c>
      <c r="K71" s="231">
        <f t="shared" si="50"/>
        <v>0</v>
      </c>
      <c r="L71" s="230">
        <f t="shared" si="50"/>
        <v>0</v>
      </c>
      <c r="M71" s="232">
        <f t="shared" si="50"/>
        <v>0</v>
      </c>
      <c r="N71" s="229">
        <f t="shared" si="50"/>
        <v>0</v>
      </c>
      <c r="O71" s="233">
        <f t="shared" si="48"/>
        <v>0</v>
      </c>
      <c r="P71" s="233">
        <f t="shared" si="48"/>
        <v>0</v>
      </c>
    </row>
    <row r="72" spans="1:16" s="213" customFormat="1" ht="21.75" customHeight="1" hidden="1">
      <c r="A72" s="196"/>
      <c r="B72" s="197"/>
      <c r="C72" s="197"/>
      <c r="D72" s="197"/>
      <c r="E72" s="197"/>
      <c r="F72" s="203" t="s">
        <v>99</v>
      </c>
      <c r="G72" s="267">
        <v>0</v>
      </c>
      <c r="H72" s="267">
        <v>0</v>
      </c>
      <c r="I72" s="267"/>
      <c r="J72" s="267"/>
      <c r="K72" s="268"/>
      <c r="L72" s="267"/>
      <c r="M72" s="267"/>
      <c r="N72" s="267">
        <f>-M72</f>
        <v>0</v>
      </c>
      <c r="O72" s="269">
        <f aca="true" t="shared" si="51" ref="O72:O82">G72-I72-K72+M72</f>
        <v>0</v>
      </c>
      <c r="P72" s="269">
        <f aca="true" t="shared" si="52" ref="P72:P82">H72-J72-L72+N72</f>
        <v>0</v>
      </c>
    </row>
    <row r="73" spans="1:16" s="213" customFormat="1" ht="21.75" customHeight="1" hidden="1">
      <c r="A73" s="196"/>
      <c r="B73" s="197"/>
      <c r="C73" s="197"/>
      <c r="D73" s="197"/>
      <c r="E73" s="197"/>
      <c r="F73" s="203" t="s">
        <v>98</v>
      </c>
      <c r="G73" s="267">
        <v>0</v>
      </c>
      <c r="H73" s="267">
        <v>0</v>
      </c>
      <c r="I73" s="267"/>
      <c r="J73" s="267"/>
      <c r="K73" s="268"/>
      <c r="L73" s="267"/>
      <c r="M73" s="267"/>
      <c r="N73" s="267">
        <f>-M73</f>
        <v>0</v>
      </c>
      <c r="O73" s="269">
        <f t="shared" si="51"/>
        <v>0</v>
      </c>
      <c r="P73" s="269">
        <f t="shared" si="52"/>
        <v>0</v>
      </c>
    </row>
    <row r="74" spans="1:16" s="152" customFormat="1" ht="36.75" customHeight="1" hidden="1">
      <c r="A74" s="150"/>
      <c r="B74" s="194"/>
      <c r="C74" s="194"/>
      <c r="D74" s="194">
        <v>3</v>
      </c>
      <c r="E74" s="194"/>
      <c r="F74" s="265" t="s">
        <v>155</v>
      </c>
      <c r="G74" s="230">
        <v>0</v>
      </c>
      <c r="H74" s="230">
        <v>0</v>
      </c>
      <c r="I74" s="230">
        <f aca="true" t="shared" si="53" ref="I74:N74">I75</f>
        <v>0</v>
      </c>
      <c r="J74" s="230">
        <f t="shared" si="53"/>
        <v>0</v>
      </c>
      <c r="K74" s="231">
        <f t="shared" si="53"/>
        <v>0</v>
      </c>
      <c r="L74" s="230">
        <f t="shared" si="53"/>
        <v>0</v>
      </c>
      <c r="M74" s="232">
        <f t="shared" si="53"/>
        <v>0</v>
      </c>
      <c r="N74" s="229">
        <f t="shared" si="53"/>
        <v>0</v>
      </c>
      <c r="O74" s="230">
        <f t="shared" si="51"/>
        <v>0</v>
      </c>
      <c r="P74" s="233">
        <f t="shared" si="52"/>
        <v>0</v>
      </c>
    </row>
    <row r="75" spans="1:16" s="152" customFormat="1" ht="36.75" customHeight="1" hidden="1">
      <c r="A75" s="150"/>
      <c r="B75" s="194"/>
      <c r="C75" s="194"/>
      <c r="D75" s="194"/>
      <c r="E75" s="194">
        <v>1</v>
      </c>
      <c r="F75" s="275" t="s">
        <v>156</v>
      </c>
      <c r="G75" s="230">
        <v>0</v>
      </c>
      <c r="H75" s="230">
        <v>0</v>
      </c>
      <c r="I75" s="230">
        <f aca="true" t="shared" si="54" ref="I75:N75">I76+I77</f>
        <v>0</v>
      </c>
      <c r="J75" s="230">
        <f t="shared" si="54"/>
        <v>0</v>
      </c>
      <c r="K75" s="231">
        <f t="shared" si="54"/>
        <v>0</v>
      </c>
      <c r="L75" s="230">
        <f t="shared" si="54"/>
        <v>0</v>
      </c>
      <c r="M75" s="232">
        <f t="shared" si="54"/>
        <v>0</v>
      </c>
      <c r="N75" s="229">
        <f t="shared" si="54"/>
        <v>0</v>
      </c>
      <c r="O75" s="233">
        <f t="shared" si="51"/>
        <v>0</v>
      </c>
      <c r="P75" s="233">
        <f t="shared" si="52"/>
        <v>0</v>
      </c>
    </row>
    <row r="76" spans="1:16" s="213" customFormat="1" ht="21.75" customHeight="1" hidden="1">
      <c r="A76" s="196"/>
      <c r="B76" s="197"/>
      <c r="C76" s="197"/>
      <c r="D76" s="197"/>
      <c r="E76" s="197"/>
      <c r="F76" s="203" t="s">
        <v>99</v>
      </c>
      <c r="G76" s="267">
        <v>0</v>
      </c>
      <c r="H76" s="267">
        <v>0</v>
      </c>
      <c r="I76" s="267"/>
      <c r="J76" s="267"/>
      <c r="K76" s="268"/>
      <c r="L76" s="267"/>
      <c r="M76" s="267"/>
      <c r="N76" s="267">
        <f>-M76</f>
        <v>0</v>
      </c>
      <c r="O76" s="269">
        <f t="shared" si="51"/>
        <v>0</v>
      </c>
      <c r="P76" s="269">
        <f t="shared" si="52"/>
        <v>0</v>
      </c>
    </row>
    <row r="77" spans="1:16" s="213" customFormat="1" ht="21.75" customHeight="1" hidden="1">
      <c r="A77" s="196"/>
      <c r="B77" s="197"/>
      <c r="C77" s="197"/>
      <c r="D77" s="197"/>
      <c r="E77" s="197"/>
      <c r="F77" s="203" t="s">
        <v>98</v>
      </c>
      <c r="G77" s="267">
        <v>0</v>
      </c>
      <c r="H77" s="267">
        <v>0</v>
      </c>
      <c r="I77" s="267"/>
      <c r="J77" s="267"/>
      <c r="K77" s="268"/>
      <c r="L77" s="267"/>
      <c r="M77" s="267"/>
      <c r="N77" s="267">
        <f>-M77</f>
        <v>0</v>
      </c>
      <c r="O77" s="269">
        <f t="shared" si="51"/>
        <v>0</v>
      </c>
      <c r="P77" s="269">
        <f t="shared" si="52"/>
        <v>0</v>
      </c>
    </row>
    <row r="78" spans="1:16" s="152" customFormat="1" ht="21.75" customHeight="1">
      <c r="A78" s="202"/>
      <c r="B78" s="194"/>
      <c r="C78" s="194"/>
      <c r="D78" s="194">
        <v>4</v>
      </c>
      <c r="E78" s="194"/>
      <c r="F78" s="265" t="s">
        <v>157</v>
      </c>
      <c r="G78" s="230">
        <f aca="true" t="shared" si="55" ref="G78:P78">G85+G88</f>
        <v>0</v>
      </c>
      <c r="H78" s="233">
        <f t="shared" si="55"/>
        <v>71218144</v>
      </c>
      <c r="I78" s="230">
        <f t="shared" si="55"/>
        <v>0</v>
      </c>
      <c r="J78" s="230">
        <f t="shared" si="55"/>
        <v>0</v>
      </c>
      <c r="K78" s="231">
        <f t="shared" si="55"/>
        <v>0</v>
      </c>
      <c r="L78" s="230">
        <f t="shared" si="55"/>
        <v>1361574</v>
      </c>
      <c r="M78" s="230">
        <f t="shared" si="55"/>
        <v>0</v>
      </c>
      <c r="N78" s="230">
        <f t="shared" si="55"/>
        <v>0</v>
      </c>
      <c r="O78" s="230">
        <f t="shared" si="55"/>
        <v>0</v>
      </c>
      <c r="P78" s="233">
        <f t="shared" si="55"/>
        <v>69856570</v>
      </c>
    </row>
    <row r="79" spans="1:16" s="152" customFormat="1" ht="37.5" customHeight="1" hidden="1">
      <c r="A79" s="202"/>
      <c r="B79" s="194"/>
      <c r="C79" s="194"/>
      <c r="D79" s="194"/>
      <c r="E79" s="194">
        <v>1</v>
      </c>
      <c r="F79" s="272" t="s">
        <v>151</v>
      </c>
      <c r="G79" s="230">
        <v>0</v>
      </c>
      <c r="H79" s="230">
        <v>0</v>
      </c>
      <c r="I79" s="230">
        <f aca="true" t="shared" si="56" ref="I79:N79">I80+I81</f>
        <v>0</v>
      </c>
      <c r="J79" s="230">
        <f t="shared" si="56"/>
        <v>0</v>
      </c>
      <c r="K79" s="231">
        <f t="shared" si="56"/>
        <v>0</v>
      </c>
      <c r="L79" s="230">
        <f t="shared" si="56"/>
        <v>0</v>
      </c>
      <c r="M79" s="230">
        <f t="shared" si="56"/>
        <v>0</v>
      </c>
      <c r="N79" s="229">
        <f t="shared" si="56"/>
        <v>0</v>
      </c>
      <c r="O79" s="230">
        <f t="shared" si="51"/>
        <v>0</v>
      </c>
      <c r="P79" s="233">
        <f t="shared" si="52"/>
        <v>0</v>
      </c>
    </row>
    <row r="80" spans="1:16" s="213" customFormat="1" ht="21.75" customHeight="1" hidden="1">
      <c r="A80" s="196"/>
      <c r="B80" s="197"/>
      <c r="C80" s="197"/>
      <c r="D80" s="197"/>
      <c r="E80" s="197"/>
      <c r="F80" s="203" t="s">
        <v>99</v>
      </c>
      <c r="G80" s="267">
        <v>0</v>
      </c>
      <c r="H80" s="267">
        <v>0</v>
      </c>
      <c r="I80" s="267"/>
      <c r="J80" s="267"/>
      <c r="K80" s="268"/>
      <c r="L80" s="267"/>
      <c r="M80" s="267"/>
      <c r="N80" s="267">
        <f>-M80</f>
        <v>0</v>
      </c>
      <c r="O80" s="269">
        <f t="shared" si="51"/>
        <v>0</v>
      </c>
      <c r="P80" s="269">
        <f t="shared" si="52"/>
        <v>0</v>
      </c>
    </row>
    <row r="81" spans="1:16" s="213" customFormat="1" ht="21.75" customHeight="1" hidden="1">
      <c r="A81" s="196"/>
      <c r="B81" s="197"/>
      <c r="C81" s="197"/>
      <c r="D81" s="197"/>
      <c r="E81" s="197"/>
      <c r="F81" s="203" t="s">
        <v>98</v>
      </c>
      <c r="G81" s="267">
        <v>0</v>
      </c>
      <c r="H81" s="267">
        <v>0</v>
      </c>
      <c r="I81" s="267"/>
      <c r="J81" s="267"/>
      <c r="K81" s="268">
        <v>0</v>
      </c>
      <c r="L81" s="267">
        <v>0</v>
      </c>
      <c r="M81" s="267"/>
      <c r="N81" s="267">
        <f>-M81</f>
        <v>0</v>
      </c>
      <c r="O81" s="269">
        <f t="shared" si="51"/>
        <v>0</v>
      </c>
      <c r="P81" s="269">
        <f t="shared" si="52"/>
        <v>0</v>
      </c>
    </row>
    <row r="82" spans="1:16" s="152" customFormat="1" ht="36.75" customHeight="1" hidden="1">
      <c r="A82" s="202"/>
      <c r="B82" s="194"/>
      <c r="C82" s="194"/>
      <c r="D82" s="194"/>
      <c r="E82" s="194">
        <v>2</v>
      </c>
      <c r="F82" s="272" t="s">
        <v>158</v>
      </c>
      <c r="G82" s="230">
        <v>0</v>
      </c>
      <c r="H82" s="230">
        <v>0</v>
      </c>
      <c r="I82" s="230">
        <f aca="true" t="shared" si="57" ref="I82:N82">I83+I84</f>
        <v>0</v>
      </c>
      <c r="J82" s="230">
        <f t="shared" si="57"/>
        <v>0</v>
      </c>
      <c r="K82" s="231">
        <f t="shared" si="57"/>
        <v>0</v>
      </c>
      <c r="L82" s="230">
        <f t="shared" si="57"/>
        <v>0</v>
      </c>
      <c r="M82" s="230">
        <f t="shared" si="57"/>
        <v>0</v>
      </c>
      <c r="N82" s="229">
        <f t="shared" si="57"/>
        <v>0</v>
      </c>
      <c r="O82" s="230">
        <f t="shared" si="51"/>
        <v>0</v>
      </c>
      <c r="P82" s="233">
        <f t="shared" si="52"/>
        <v>0</v>
      </c>
    </row>
    <row r="83" spans="1:16" s="213" customFormat="1" ht="21.75" customHeight="1" hidden="1">
      <c r="A83" s="196"/>
      <c r="B83" s="197"/>
      <c r="C83" s="197"/>
      <c r="D83" s="197"/>
      <c r="E83" s="197"/>
      <c r="F83" s="203" t="s">
        <v>99</v>
      </c>
      <c r="G83" s="267">
        <v>0</v>
      </c>
      <c r="H83" s="267">
        <v>0</v>
      </c>
      <c r="I83" s="267"/>
      <c r="J83" s="267"/>
      <c r="K83" s="268"/>
      <c r="L83" s="267"/>
      <c r="M83" s="267"/>
      <c r="N83" s="267">
        <f>-M83</f>
        <v>0</v>
      </c>
      <c r="O83" s="269">
        <f aca="true" t="shared" si="58" ref="O83:O90">G83-I83-K83+M83</f>
        <v>0</v>
      </c>
      <c r="P83" s="269">
        <f aca="true" t="shared" si="59" ref="P83:P90">H83-J83-L83+N83</f>
        <v>0</v>
      </c>
    </row>
    <row r="84" spans="1:16" s="213" customFormat="1" ht="21.75" customHeight="1" hidden="1">
      <c r="A84" s="196"/>
      <c r="B84" s="197"/>
      <c r="C84" s="197"/>
      <c r="D84" s="197"/>
      <c r="E84" s="197"/>
      <c r="F84" s="203" t="s">
        <v>98</v>
      </c>
      <c r="G84" s="267">
        <v>0</v>
      </c>
      <c r="H84" s="267">
        <v>0</v>
      </c>
      <c r="I84" s="267"/>
      <c r="J84" s="267"/>
      <c r="K84" s="268"/>
      <c r="L84" s="267"/>
      <c r="M84" s="267"/>
      <c r="N84" s="267">
        <f>-M84</f>
        <v>0</v>
      </c>
      <c r="O84" s="269">
        <f t="shared" si="58"/>
        <v>0</v>
      </c>
      <c r="P84" s="269">
        <f t="shared" si="59"/>
        <v>0</v>
      </c>
    </row>
    <row r="85" spans="1:16" s="152" customFormat="1" ht="37.5" customHeight="1">
      <c r="A85" s="202"/>
      <c r="B85" s="194"/>
      <c r="C85" s="194"/>
      <c r="D85" s="194"/>
      <c r="E85" s="194">
        <v>3</v>
      </c>
      <c r="F85" s="272" t="s">
        <v>152</v>
      </c>
      <c r="G85" s="230">
        <v>0</v>
      </c>
      <c r="H85" s="230">
        <v>2218144</v>
      </c>
      <c r="I85" s="230">
        <f aca="true" t="shared" si="60" ref="I85:N85">I86+I87</f>
        <v>0</v>
      </c>
      <c r="J85" s="230">
        <f t="shared" si="60"/>
        <v>0</v>
      </c>
      <c r="K85" s="231">
        <f t="shared" si="60"/>
        <v>0</v>
      </c>
      <c r="L85" s="230">
        <f t="shared" si="60"/>
        <v>887260</v>
      </c>
      <c r="M85" s="230">
        <f t="shared" si="60"/>
        <v>0</v>
      </c>
      <c r="N85" s="229">
        <f t="shared" si="60"/>
        <v>0</v>
      </c>
      <c r="O85" s="230">
        <f t="shared" si="58"/>
        <v>0</v>
      </c>
      <c r="P85" s="233">
        <f t="shared" si="59"/>
        <v>1330884</v>
      </c>
    </row>
    <row r="86" spans="1:16" s="213" customFormat="1" ht="21.75" customHeight="1" hidden="1">
      <c r="A86" s="196"/>
      <c r="B86" s="197"/>
      <c r="C86" s="197"/>
      <c r="D86" s="197"/>
      <c r="E86" s="197"/>
      <c r="F86" s="203" t="s">
        <v>99</v>
      </c>
      <c r="G86" s="267">
        <v>0</v>
      </c>
      <c r="H86" s="267">
        <v>0</v>
      </c>
      <c r="I86" s="267">
        <v>0</v>
      </c>
      <c r="J86" s="267">
        <v>0</v>
      </c>
      <c r="K86" s="268"/>
      <c r="L86" s="267"/>
      <c r="M86" s="267"/>
      <c r="N86" s="267">
        <f>-M86</f>
        <v>0</v>
      </c>
      <c r="O86" s="269">
        <f t="shared" si="58"/>
        <v>0</v>
      </c>
      <c r="P86" s="269">
        <f t="shared" si="59"/>
        <v>0</v>
      </c>
    </row>
    <row r="87" spans="1:16" s="213" customFormat="1" ht="21.75" customHeight="1" hidden="1">
      <c r="A87" s="196"/>
      <c r="B87" s="197"/>
      <c r="C87" s="197"/>
      <c r="D87" s="197"/>
      <c r="E87" s="197"/>
      <c r="F87" s="203" t="s">
        <v>98</v>
      </c>
      <c r="G87" s="267">
        <v>0</v>
      </c>
      <c r="H87" s="267">
        <v>2218144</v>
      </c>
      <c r="I87" s="267">
        <v>0</v>
      </c>
      <c r="J87" s="267">
        <v>0</v>
      </c>
      <c r="K87" s="268">
        <v>0</v>
      </c>
      <c r="L87" s="267">
        <v>887260</v>
      </c>
      <c r="M87" s="267">
        <v>0</v>
      </c>
      <c r="N87" s="267">
        <f>-M87</f>
        <v>0</v>
      </c>
      <c r="O87" s="269">
        <f t="shared" si="58"/>
        <v>0</v>
      </c>
      <c r="P87" s="269">
        <f t="shared" si="59"/>
        <v>1330884</v>
      </c>
    </row>
    <row r="88" spans="1:16" s="152" customFormat="1" ht="37.5" customHeight="1">
      <c r="A88" s="202"/>
      <c r="B88" s="194"/>
      <c r="C88" s="194"/>
      <c r="D88" s="194"/>
      <c r="E88" s="194">
        <v>4</v>
      </c>
      <c r="F88" s="272" t="s">
        <v>156</v>
      </c>
      <c r="G88" s="230">
        <v>0</v>
      </c>
      <c r="H88" s="230">
        <v>69000000</v>
      </c>
      <c r="I88" s="230">
        <f aca="true" t="shared" si="61" ref="I88:N88">I89+I90</f>
        <v>0</v>
      </c>
      <c r="J88" s="230">
        <f t="shared" si="61"/>
        <v>0</v>
      </c>
      <c r="K88" s="231">
        <f t="shared" si="61"/>
        <v>0</v>
      </c>
      <c r="L88" s="230">
        <f t="shared" si="61"/>
        <v>474314</v>
      </c>
      <c r="M88" s="230">
        <f t="shared" si="61"/>
        <v>0</v>
      </c>
      <c r="N88" s="229">
        <f t="shared" si="61"/>
        <v>0</v>
      </c>
      <c r="O88" s="230">
        <f t="shared" si="58"/>
        <v>0</v>
      </c>
      <c r="P88" s="233">
        <f t="shared" si="59"/>
        <v>68525686</v>
      </c>
    </row>
    <row r="89" spans="1:16" s="213" customFormat="1" ht="21.75" customHeight="1" hidden="1">
      <c r="A89" s="196"/>
      <c r="B89" s="197"/>
      <c r="C89" s="197"/>
      <c r="D89" s="197"/>
      <c r="E89" s="197"/>
      <c r="F89" s="203" t="s">
        <v>99</v>
      </c>
      <c r="G89" s="267">
        <v>0</v>
      </c>
      <c r="H89" s="267">
        <v>0</v>
      </c>
      <c r="I89" s="267"/>
      <c r="J89" s="267"/>
      <c r="K89" s="268"/>
      <c r="L89" s="267"/>
      <c r="M89" s="267"/>
      <c r="N89" s="267">
        <f>-M89</f>
        <v>0</v>
      </c>
      <c r="O89" s="269">
        <f t="shared" si="58"/>
        <v>0</v>
      </c>
      <c r="P89" s="269">
        <f t="shared" si="59"/>
        <v>0</v>
      </c>
    </row>
    <row r="90" spans="1:16" s="213" customFormat="1" ht="21.75" customHeight="1" hidden="1">
      <c r="A90" s="196"/>
      <c r="B90" s="197"/>
      <c r="C90" s="197"/>
      <c r="D90" s="197"/>
      <c r="E90" s="197"/>
      <c r="F90" s="203" t="s">
        <v>98</v>
      </c>
      <c r="G90" s="267">
        <v>0</v>
      </c>
      <c r="H90" s="267">
        <v>69000000</v>
      </c>
      <c r="I90" s="267">
        <v>0</v>
      </c>
      <c r="J90" s="267">
        <v>0</v>
      </c>
      <c r="K90" s="268">
        <v>0</v>
      </c>
      <c r="L90" s="267">
        <v>474314</v>
      </c>
      <c r="M90" s="267">
        <v>0</v>
      </c>
      <c r="N90" s="267">
        <f>-M90</f>
        <v>0</v>
      </c>
      <c r="O90" s="269">
        <f t="shared" si="58"/>
        <v>0</v>
      </c>
      <c r="P90" s="269">
        <f t="shared" si="59"/>
        <v>68525686</v>
      </c>
    </row>
    <row r="91" spans="1:16" s="152" customFormat="1" ht="22.5" customHeight="1" hidden="1">
      <c r="A91" s="202"/>
      <c r="B91" s="194">
        <v>7</v>
      </c>
      <c r="C91" s="194"/>
      <c r="D91" s="194"/>
      <c r="E91" s="194"/>
      <c r="F91" s="201" t="s">
        <v>133</v>
      </c>
      <c r="G91" s="234">
        <f>G103+G110</f>
        <v>0</v>
      </c>
      <c r="H91" s="234">
        <f aca="true" t="shared" si="62" ref="H91:P91">H103+H110</f>
        <v>0</v>
      </c>
      <c r="I91" s="234">
        <f t="shared" si="62"/>
        <v>0</v>
      </c>
      <c r="J91" s="234">
        <f t="shared" si="62"/>
        <v>0</v>
      </c>
      <c r="K91" s="235">
        <f t="shared" si="62"/>
        <v>0</v>
      </c>
      <c r="L91" s="234">
        <f t="shared" si="62"/>
        <v>0</v>
      </c>
      <c r="M91" s="234">
        <f t="shared" si="62"/>
        <v>0</v>
      </c>
      <c r="N91" s="234">
        <f t="shared" si="62"/>
        <v>0</v>
      </c>
      <c r="O91" s="234">
        <f t="shared" si="62"/>
        <v>0</v>
      </c>
      <c r="P91" s="236">
        <f t="shared" si="62"/>
        <v>0</v>
      </c>
    </row>
    <row r="92" spans="1:16" s="152" customFormat="1" ht="21" customHeight="1" hidden="1">
      <c r="A92" s="202"/>
      <c r="B92" s="194"/>
      <c r="C92" s="194"/>
      <c r="D92" s="194"/>
      <c r="E92" s="194"/>
      <c r="F92" s="273" t="s">
        <v>100</v>
      </c>
      <c r="G92" s="234">
        <f aca="true" t="shared" si="63" ref="G92:P92">SUM(G93:G94)</f>
        <v>0</v>
      </c>
      <c r="H92" s="234">
        <f t="shared" si="63"/>
        <v>0</v>
      </c>
      <c r="I92" s="234">
        <f t="shared" si="63"/>
        <v>0</v>
      </c>
      <c r="J92" s="234">
        <f t="shared" si="63"/>
        <v>0</v>
      </c>
      <c r="K92" s="235">
        <f t="shared" si="63"/>
        <v>0</v>
      </c>
      <c r="L92" s="234">
        <f t="shared" si="63"/>
        <v>0</v>
      </c>
      <c r="M92" s="234">
        <f t="shared" si="63"/>
        <v>0</v>
      </c>
      <c r="N92" s="234">
        <f t="shared" si="63"/>
        <v>0</v>
      </c>
      <c r="O92" s="234">
        <f t="shared" si="63"/>
        <v>0</v>
      </c>
      <c r="P92" s="236">
        <f t="shared" si="63"/>
        <v>0</v>
      </c>
    </row>
    <row r="93" spans="1:16" s="152" customFormat="1" ht="21" customHeight="1" hidden="1">
      <c r="A93" s="202"/>
      <c r="B93" s="194"/>
      <c r="C93" s="194"/>
      <c r="D93" s="194"/>
      <c r="E93" s="194"/>
      <c r="F93" s="203" t="s">
        <v>99</v>
      </c>
      <c r="G93" s="234">
        <v>0</v>
      </c>
      <c r="H93" s="234">
        <v>0</v>
      </c>
      <c r="I93" s="234">
        <v>0</v>
      </c>
      <c r="J93" s="234">
        <v>0</v>
      </c>
      <c r="K93" s="234">
        <v>0</v>
      </c>
      <c r="L93" s="234">
        <v>0</v>
      </c>
      <c r="M93" s="234">
        <v>0</v>
      </c>
      <c r="N93" s="234">
        <v>0</v>
      </c>
      <c r="O93" s="234">
        <f>G93-I93-K93+M93</f>
        <v>0</v>
      </c>
      <c r="P93" s="236">
        <f>H93-J93-L93+N93</f>
        <v>0</v>
      </c>
    </row>
    <row r="94" spans="1:16" s="152" customFormat="1" ht="21" customHeight="1" hidden="1">
      <c r="A94" s="202"/>
      <c r="B94" s="194"/>
      <c r="C94" s="194"/>
      <c r="D94" s="194"/>
      <c r="E94" s="194"/>
      <c r="F94" s="203" t="s">
        <v>98</v>
      </c>
      <c r="G94" s="234">
        <v>0</v>
      </c>
      <c r="H94" s="234">
        <v>0</v>
      </c>
      <c r="I94" s="234">
        <v>0</v>
      </c>
      <c r="J94" s="234">
        <v>0</v>
      </c>
      <c r="K94" s="234">
        <v>0</v>
      </c>
      <c r="L94" s="234">
        <v>0</v>
      </c>
      <c r="M94" s="234">
        <v>0</v>
      </c>
      <c r="N94" s="234">
        <v>0</v>
      </c>
      <c r="O94" s="234">
        <f>G94-I94-K94+M94</f>
        <v>0</v>
      </c>
      <c r="P94" s="236">
        <f>H94-J94-L94+N94</f>
        <v>0</v>
      </c>
    </row>
    <row r="95" spans="1:16" s="152" customFormat="1" ht="22.5" customHeight="1" hidden="1">
      <c r="A95" s="202"/>
      <c r="B95" s="194"/>
      <c r="C95" s="194">
        <v>1</v>
      </c>
      <c r="D95" s="194"/>
      <c r="E95" s="194"/>
      <c r="F95" s="262" t="s">
        <v>134</v>
      </c>
      <c r="G95" s="235">
        <v>0</v>
      </c>
      <c r="H95" s="235">
        <v>0</v>
      </c>
      <c r="I95" s="235">
        <f aca="true" t="shared" si="64" ref="I95:N95">I96</f>
        <v>0</v>
      </c>
      <c r="J95" s="234">
        <f t="shared" si="64"/>
        <v>0</v>
      </c>
      <c r="K95" s="235">
        <f t="shared" si="64"/>
        <v>0</v>
      </c>
      <c r="L95" s="235">
        <f t="shared" si="64"/>
        <v>0</v>
      </c>
      <c r="M95" s="235">
        <f t="shared" si="64"/>
        <v>0</v>
      </c>
      <c r="N95" s="228">
        <f t="shared" si="64"/>
        <v>0</v>
      </c>
      <c r="O95" s="235">
        <f>O96</f>
        <v>0</v>
      </c>
      <c r="P95" s="236">
        <f>P96</f>
        <v>0</v>
      </c>
    </row>
    <row r="96" spans="1:16" s="152" customFormat="1" ht="22.5" customHeight="1" hidden="1">
      <c r="A96" s="202"/>
      <c r="B96" s="194"/>
      <c r="C96" s="194"/>
      <c r="D96" s="194"/>
      <c r="E96" s="194"/>
      <c r="F96" s="264" t="s">
        <v>135</v>
      </c>
      <c r="G96" s="234">
        <v>0</v>
      </c>
      <c r="H96" s="234">
        <v>0</v>
      </c>
      <c r="I96" s="234">
        <f aca="true" t="shared" si="65" ref="I96:N96">I97+I100</f>
        <v>0</v>
      </c>
      <c r="J96" s="234">
        <f t="shared" si="65"/>
        <v>0</v>
      </c>
      <c r="K96" s="235">
        <f t="shared" si="65"/>
        <v>0</v>
      </c>
      <c r="L96" s="234">
        <f t="shared" si="65"/>
        <v>0</v>
      </c>
      <c r="M96" s="234">
        <f t="shared" si="65"/>
        <v>0</v>
      </c>
      <c r="N96" s="228">
        <f t="shared" si="65"/>
        <v>0</v>
      </c>
      <c r="O96" s="234">
        <f>O97+O100</f>
        <v>0</v>
      </c>
      <c r="P96" s="236">
        <f>P97+P100</f>
        <v>0</v>
      </c>
    </row>
    <row r="97" spans="1:16" s="152" customFormat="1" ht="22.5" customHeight="1" hidden="1">
      <c r="A97" s="202"/>
      <c r="B97" s="194"/>
      <c r="C97" s="194"/>
      <c r="D97" s="194">
        <v>1</v>
      </c>
      <c r="E97" s="194"/>
      <c r="F97" s="265" t="s">
        <v>159</v>
      </c>
      <c r="G97" s="230">
        <v>0</v>
      </c>
      <c r="H97" s="230">
        <v>0</v>
      </c>
      <c r="I97" s="230">
        <f aca="true" t="shared" si="66" ref="I97:N97">SUM(I98:I99)</f>
        <v>0</v>
      </c>
      <c r="J97" s="230">
        <f t="shared" si="66"/>
        <v>0</v>
      </c>
      <c r="K97" s="231">
        <f t="shared" si="66"/>
        <v>0</v>
      </c>
      <c r="L97" s="230">
        <f t="shared" si="66"/>
        <v>0</v>
      </c>
      <c r="M97" s="230">
        <f t="shared" si="66"/>
        <v>0</v>
      </c>
      <c r="N97" s="229">
        <f t="shared" si="66"/>
        <v>0</v>
      </c>
      <c r="O97" s="230">
        <f>G97-I97-K97+M97</f>
        <v>0</v>
      </c>
      <c r="P97" s="233">
        <f>H97-J97-L97+N97</f>
        <v>0</v>
      </c>
    </row>
    <row r="98" spans="1:16" s="152" customFormat="1" ht="21" customHeight="1" hidden="1">
      <c r="A98" s="202"/>
      <c r="B98" s="194"/>
      <c r="C98" s="194"/>
      <c r="D98" s="194"/>
      <c r="E98" s="194"/>
      <c r="F98" s="203" t="s">
        <v>99</v>
      </c>
      <c r="G98" s="267">
        <v>0</v>
      </c>
      <c r="H98" s="267">
        <v>0</v>
      </c>
      <c r="I98" s="267"/>
      <c r="J98" s="267"/>
      <c r="K98" s="268"/>
      <c r="L98" s="267"/>
      <c r="M98" s="267"/>
      <c r="N98" s="267">
        <f>-M98</f>
        <v>0</v>
      </c>
      <c r="O98" s="267">
        <f aca="true" t="shared" si="67" ref="O98:P102">G98-I98-K98+M98</f>
        <v>0</v>
      </c>
      <c r="P98" s="269">
        <f t="shared" si="67"/>
        <v>0</v>
      </c>
    </row>
    <row r="99" spans="1:16" s="152" customFormat="1" ht="21" customHeight="1" hidden="1">
      <c r="A99" s="202"/>
      <c r="B99" s="194"/>
      <c r="C99" s="194"/>
      <c r="D99" s="194"/>
      <c r="E99" s="194"/>
      <c r="F99" s="203" t="s">
        <v>98</v>
      </c>
      <c r="G99" s="267">
        <v>0</v>
      </c>
      <c r="H99" s="267">
        <v>0</v>
      </c>
      <c r="I99" s="267"/>
      <c r="J99" s="267"/>
      <c r="K99" s="268"/>
      <c r="L99" s="267">
        <v>0</v>
      </c>
      <c r="M99" s="267"/>
      <c r="N99" s="267">
        <f>-M99</f>
        <v>0</v>
      </c>
      <c r="O99" s="267">
        <f t="shared" si="67"/>
        <v>0</v>
      </c>
      <c r="P99" s="269">
        <f t="shared" si="67"/>
        <v>0</v>
      </c>
    </row>
    <row r="100" spans="1:16" s="152" customFormat="1" ht="36.75" customHeight="1" hidden="1">
      <c r="A100" s="202"/>
      <c r="B100" s="194"/>
      <c r="C100" s="194"/>
      <c r="D100" s="194">
        <v>2</v>
      </c>
      <c r="E100" s="194"/>
      <c r="F100" s="279" t="s">
        <v>149</v>
      </c>
      <c r="G100" s="230">
        <v>0</v>
      </c>
      <c r="H100" s="230">
        <v>0</v>
      </c>
      <c r="I100" s="230">
        <f aca="true" t="shared" si="68" ref="I100:N100">I101+I102</f>
        <v>0</v>
      </c>
      <c r="J100" s="230">
        <f t="shared" si="68"/>
        <v>0</v>
      </c>
      <c r="K100" s="231">
        <f t="shared" si="68"/>
        <v>0</v>
      </c>
      <c r="L100" s="230">
        <f t="shared" si="68"/>
        <v>0</v>
      </c>
      <c r="M100" s="232">
        <f t="shared" si="68"/>
        <v>0</v>
      </c>
      <c r="N100" s="229">
        <f t="shared" si="68"/>
        <v>0</v>
      </c>
      <c r="O100" s="230">
        <f t="shared" si="67"/>
        <v>0</v>
      </c>
      <c r="P100" s="233">
        <f t="shared" si="67"/>
        <v>0</v>
      </c>
    </row>
    <row r="101" spans="1:16" s="213" customFormat="1" ht="21.75" customHeight="1" hidden="1">
      <c r="A101" s="196"/>
      <c r="B101" s="197"/>
      <c r="C101" s="197"/>
      <c r="D101" s="197"/>
      <c r="E101" s="197"/>
      <c r="F101" s="203" t="s">
        <v>99</v>
      </c>
      <c r="G101" s="267">
        <v>0</v>
      </c>
      <c r="H101" s="267">
        <v>0</v>
      </c>
      <c r="I101" s="267"/>
      <c r="J101" s="267"/>
      <c r="K101" s="268"/>
      <c r="L101" s="267"/>
      <c r="M101" s="267"/>
      <c r="N101" s="267">
        <f>-M101</f>
        <v>0</v>
      </c>
      <c r="O101" s="269">
        <f t="shared" si="67"/>
        <v>0</v>
      </c>
      <c r="P101" s="269">
        <f t="shared" si="67"/>
        <v>0</v>
      </c>
    </row>
    <row r="102" spans="1:16" s="213" customFormat="1" ht="21.75" customHeight="1" hidden="1">
      <c r="A102" s="196"/>
      <c r="B102" s="197"/>
      <c r="C102" s="197"/>
      <c r="D102" s="197"/>
      <c r="E102" s="197"/>
      <c r="F102" s="203" t="s">
        <v>98</v>
      </c>
      <c r="G102" s="267">
        <v>0</v>
      </c>
      <c r="H102" s="267">
        <v>0</v>
      </c>
      <c r="I102" s="267"/>
      <c r="J102" s="267"/>
      <c r="K102" s="268"/>
      <c r="L102" s="267"/>
      <c r="M102" s="267"/>
      <c r="N102" s="267">
        <f>-M102</f>
        <v>0</v>
      </c>
      <c r="O102" s="269">
        <f t="shared" si="67"/>
        <v>0</v>
      </c>
      <c r="P102" s="269">
        <f t="shared" si="67"/>
        <v>0</v>
      </c>
    </row>
    <row r="103" spans="1:16" s="153" customFormat="1" ht="22.5" customHeight="1" hidden="1">
      <c r="A103" s="202"/>
      <c r="B103" s="194"/>
      <c r="C103" s="194">
        <v>2</v>
      </c>
      <c r="D103" s="194"/>
      <c r="E103" s="194"/>
      <c r="F103" s="262" t="s">
        <v>160</v>
      </c>
      <c r="G103" s="234">
        <f>G104</f>
        <v>0</v>
      </c>
      <c r="H103" s="234">
        <f aca="true" t="shared" si="69" ref="H103:P103">H104</f>
        <v>0</v>
      </c>
      <c r="I103" s="234">
        <f t="shared" si="69"/>
        <v>0</v>
      </c>
      <c r="J103" s="234">
        <f t="shared" si="69"/>
        <v>0</v>
      </c>
      <c r="K103" s="235">
        <f t="shared" si="69"/>
        <v>0</v>
      </c>
      <c r="L103" s="234">
        <f t="shared" si="69"/>
        <v>0</v>
      </c>
      <c r="M103" s="234">
        <f t="shared" si="69"/>
        <v>0</v>
      </c>
      <c r="N103" s="234">
        <f t="shared" si="69"/>
        <v>0</v>
      </c>
      <c r="O103" s="234">
        <f t="shared" si="69"/>
        <v>0</v>
      </c>
      <c r="P103" s="236">
        <f t="shared" si="69"/>
        <v>0</v>
      </c>
    </row>
    <row r="104" spans="1:16" s="153" customFormat="1" ht="22.5" customHeight="1" hidden="1">
      <c r="A104" s="202"/>
      <c r="B104" s="194"/>
      <c r="C104" s="194"/>
      <c r="D104" s="194"/>
      <c r="E104" s="194"/>
      <c r="F104" s="264" t="s">
        <v>161</v>
      </c>
      <c r="G104" s="234">
        <f>G107</f>
        <v>0</v>
      </c>
      <c r="H104" s="234">
        <f aca="true" t="shared" si="70" ref="H104:P104">H107</f>
        <v>0</v>
      </c>
      <c r="I104" s="234">
        <f t="shared" si="70"/>
        <v>0</v>
      </c>
      <c r="J104" s="234">
        <f t="shared" si="70"/>
        <v>0</v>
      </c>
      <c r="K104" s="235">
        <f t="shared" si="70"/>
        <v>0</v>
      </c>
      <c r="L104" s="234">
        <f t="shared" si="70"/>
        <v>0</v>
      </c>
      <c r="M104" s="234">
        <f t="shared" si="70"/>
        <v>0</v>
      </c>
      <c r="N104" s="234">
        <f t="shared" si="70"/>
        <v>0</v>
      </c>
      <c r="O104" s="234">
        <f t="shared" si="70"/>
        <v>0</v>
      </c>
      <c r="P104" s="236">
        <f t="shared" si="70"/>
        <v>0</v>
      </c>
    </row>
    <row r="105" spans="1:16" s="213" customFormat="1" ht="21.75" customHeight="1" hidden="1">
      <c r="A105" s="196"/>
      <c r="B105" s="197"/>
      <c r="C105" s="197"/>
      <c r="D105" s="197"/>
      <c r="E105" s="197"/>
      <c r="F105" s="203" t="s">
        <v>99</v>
      </c>
      <c r="G105" s="267">
        <v>0</v>
      </c>
      <c r="H105" s="267">
        <v>0</v>
      </c>
      <c r="I105" s="267"/>
      <c r="J105" s="267"/>
      <c r="K105" s="268"/>
      <c r="L105" s="267"/>
      <c r="M105" s="267"/>
      <c r="N105" s="267">
        <f>-M105</f>
        <v>0</v>
      </c>
      <c r="O105" s="269">
        <f aca="true" t="shared" si="71" ref="O105:P109">G105-I105-K105+M105</f>
        <v>0</v>
      </c>
      <c r="P105" s="269">
        <f t="shared" si="71"/>
        <v>0</v>
      </c>
    </row>
    <row r="106" spans="1:16" s="213" customFormat="1" ht="21.75" customHeight="1" hidden="1">
      <c r="A106" s="196"/>
      <c r="B106" s="197"/>
      <c r="C106" s="197"/>
      <c r="D106" s="197"/>
      <c r="E106" s="197"/>
      <c r="F106" s="203" t="s">
        <v>98</v>
      </c>
      <c r="G106" s="267">
        <v>0</v>
      </c>
      <c r="H106" s="267">
        <v>0</v>
      </c>
      <c r="I106" s="267">
        <v>0</v>
      </c>
      <c r="J106" s="267">
        <v>0</v>
      </c>
      <c r="K106" s="268">
        <v>0</v>
      </c>
      <c r="L106" s="267">
        <v>0</v>
      </c>
      <c r="M106" s="267"/>
      <c r="N106" s="267">
        <f>-M106</f>
        <v>0</v>
      </c>
      <c r="O106" s="269">
        <f t="shared" si="71"/>
        <v>0</v>
      </c>
      <c r="P106" s="269">
        <f t="shared" si="71"/>
        <v>0</v>
      </c>
    </row>
    <row r="107" spans="1:16" s="152" customFormat="1" ht="22.5" customHeight="1" hidden="1">
      <c r="A107" s="202"/>
      <c r="B107" s="194"/>
      <c r="C107" s="194"/>
      <c r="D107" s="194">
        <v>2</v>
      </c>
      <c r="E107" s="194"/>
      <c r="F107" s="265" t="s">
        <v>145</v>
      </c>
      <c r="G107" s="230">
        <v>0</v>
      </c>
      <c r="H107" s="230">
        <v>0</v>
      </c>
      <c r="I107" s="230">
        <f aca="true" t="shared" si="72" ref="I107:N107">I108+I109</f>
        <v>0</v>
      </c>
      <c r="J107" s="230">
        <f t="shared" si="72"/>
        <v>0</v>
      </c>
      <c r="K107" s="231">
        <f t="shared" si="72"/>
        <v>0</v>
      </c>
      <c r="L107" s="230">
        <f t="shared" si="72"/>
        <v>0</v>
      </c>
      <c r="M107" s="232">
        <f t="shared" si="72"/>
        <v>0</v>
      </c>
      <c r="N107" s="229">
        <f t="shared" si="72"/>
        <v>0</v>
      </c>
      <c r="O107" s="230">
        <f t="shared" si="71"/>
        <v>0</v>
      </c>
      <c r="P107" s="233">
        <f t="shared" si="71"/>
        <v>0</v>
      </c>
    </row>
    <row r="108" spans="1:16" s="213" customFormat="1" ht="21.75" customHeight="1" hidden="1">
      <c r="A108" s="196"/>
      <c r="B108" s="197"/>
      <c r="C108" s="197"/>
      <c r="D108" s="197"/>
      <c r="E108" s="197"/>
      <c r="F108" s="203" t="s">
        <v>99</v>
      </c>
      <c r="G108" s="267">
        <v>0</v>
      </c>
      <c r="H108" s="267">
        <v>0</v>
      </c>
      <c r="I108" s="267">
        <v>0</v>
      </c>
      <c r="J108" s="267">
        <v>0</v>
      </c>
      <c r="K108" s="268">
        <v>0</v>
      </c>
      <c r="L108" s="267">
        <v>0</v>
      </c>
      <c r="M108" s="267">
        <v>0</v>
      </c>
      <c r="N108" s="267">
        <v>0</v>
      </c>
      <c r="O108" s="269">
        <f t="shared" si="71"/>
        <v>0</v>
      </c>
      <c r="P108" s="269">
        <f t="shared" si="71"/>
        <v>0</v>
      </c>
    </row>
    <row r="109" spans="1:16" s="213" customFormat="1" ht="21.75" customHeight="1" hidden="1">
      <c r="A109" s="196"/>
      <c r="B109" s="197"/>
      <c r="C109" s="197"/>
      <c r="D109" s="197"/>
      <c r="E109" s="197"/>
      <c r="F109" s="203" t="s">
        <v>98</v>
      </c>
      <c r="G109" s="267">
        <v>0</v>
      </c>
      <c r="H109" s="267">
        <v>0</v>
      </c>
      <c r="I109" s="267">
        <v>0</v>
      </c>
      <c r="J109" s="267">
        <v>0</v>
      </c>
      <c r="K109" s="268">
        <v>0</v>
      </c>
      <c r="L109" s="267">
        <v>0</v>
      </c>
      <c r="M109" s="267">
        <v>0</v>
      </c>
      <c r="N109" s="267">
        <v>0</v>
      </c>
      <c r="O109" s="269">
        <f t="shared" si="71"/>
        <v>0</v>
      </c>
      <c r="P109" s="269">
        <f t="shared" si="71"/>
        <v>0</v>
      </c>
    </row>
    <row r="110" spans="1:16" s="213" customFormat="1" ht="22.5" customHeight="1" hidden="1">
      <c r="A110" s="199"/>
      <c r="B110" s="198"/>
      <c r="C110" s="198">
        <v>4</v>
      </c>
      <c r="D110" s="198"/>
      <c r="E110" s="198"/>
      <c r="F110" s="262" t="s">
        <v>162</v>
      </c>
      <c r="G110" s="234">
        <f>G111</f>
        <v>0</v>
      </c>
      <c r="H110" s="234">
        <f aca="true" t="shared" si="73" ref="H110:P110">H111</f>
        <v>0</v>
      </c>
      <c r="I110" s="234">
        <f t="shared" si="73"/>
        <v>0</v>
      </c>
      <c r="J110" s="234">
        <f t="shared" si="73"/>
        <v>0</v>
      </c>
      <c r="K110" s="235">
        <f t="shared" si="73"/>
        <v>0</v>
      </c>
      <c r="L110" s="234">
        <f t="shared" si="73"/>
        <v>0</v>
      </c>
      <c r="M110" s="234">
        <f t="shared" si="73"/>
        <v>0</v>
      </c>
      <c r="N110" s="234">
        <f t="shared" si="73"/>
        <v>0</v>
      </c>
      <c r="O110" s="234">
        <f t="shared" si="73"/>
        <v>0</v>
      </c>
      <c r="P110" s="236">
        <f t="shared" si="73"/>
        <v>0</v>
      </c>
    </row>
    <row r="111" spans="1:16" s="213" customFormat="1" ht="22.5" customHeight="1" hidden="1">
      <c r="A111" s="199"/>
      <c r="B111" s="198"/>
      <c r="C111" s="198"/>
      <c r="D111" s="198"/>
      <c r="E111" s="198"/>
      <c r="F111" s="264" t="s">
        <v>161</v>
      </c>
      <c r="G111" s="234">
        <f>G112</f>
        <v>0</v>
      </c>
      <c r="H111" s="234">
        <f>H112</f>
        <v>0</v>
      </c>
      <c r="I111" s="234">
        <f aca="true" t="shared" si="74" ref="I111:P111">I112</f>
        <v>0</v>
      </c>
      <c r="J111" s="234">
        <f t="shared" si="74"/>
        <v>0</v>
      </c>
      <c r="K111" s="235">
        <f t="shared" si="74"/>
        <v>0</v>
      </c>
      <c r="L111" s="234">
        <f t="shared" si="74"/>
        <v>0</v>
      </c>
      <c r="M111" s="234">
        <f t="shared" si="74"/>
        <v>0</v>
      </c>
      <c r="N111" s="234">
        <f t="shared" si="74"/>
        <v>0</v>
      </c>
      <c r="O111" s="234">
        <f t="shared" si="74"/>
        <v>0</v>
      </c>
      <c r="P111" s="236">
        <f t="shared" si="74"/>
        <v>0</v>
      </c>
    </row>
    <row r="112" spans="1:16" s="213" customFormat="1" ht="22.5" customHeight="1" hidden="1">
      <c r="A112" s="199"/>
      <c r="B112" s="198"/>
      <c r="C112" s="198"/>
      <c r="D112" s="198">
        <v>1</v>
      </c>
      <c r="E112" s="198"/>
      <c r="F112" s="265" t="s">
        <v>163</v>
      </c>
      <c r="G112" s="230">
        <v>0</v>
      </c>
      <c r="H112" s="230">
        <v>0</v>
      </c>
      <c r="I112" s="230">
        <f aca="true" t="shared" si="75" ref="I112:N112">SUM(I113:I114)</f>
        <v>0</v>
      </c>
      <c r="J112" s="230">
        <f t="shared" si="75"/>
        <v>0</v>
      </c>
      <c r="K112" s="231">
        <f t="shared" si="75"/>
        <v>0</v>
      </c>
      <c r="L112" s="230">
        <f t="shared" si="75"/>
        <v>0</v>
      </c>
      <c r="M112" s="230">
        <f t="shared" si="75"/>
        <v>0</v>
      </c>
      <c r="N112" s="229">
        <f t="shared" si="75"/>
        <v>0</v>
      </c>
      <c r="O112" s="230">
        <f aca="true" t="shared" si="76" ref="O112:P114">G112-I112-K112+M112</f>
        <v>0</v>
      </c>
      <c r="P112" s="233">
        <f t="shared" si="76"/>
        <v>0</v>
      </c>
    </row>
    <row r="113" spans="1:16" s="213" customFormat="1" ht="21.75" customHeight="1" hidden="1">
      <c r="A113" s="199"/>
      <c r="B113" s="198"/>
      <c r="C113" s="198"/>
      <c r="D113" s="198"/>
      <c r="E113" s="198"/>
      <c r="F113" s="203" t="s">
        <v>99</v>
      </c>
      <c r="G113" s="267">
        <v>0</v>
      </c>
      <c r="H113" s="267">
        <v>0</v>
      </c>
      <c r="I113" s="267"/>
      <c r="J113" s="267"/>
      <c r="K113" s="268"/>
      <c r="L113" s="267"/>
      <c r="M113" s="267"/>
      <c r="N113" s="267">
        <f>-M113</f>
        <v>0</v>
      </c>
      <c r="O113" s="267">
        <f t="shared" si="76"/>
        <v>0</v>
      </c>
      <c r="P113" s="269">
        <f t="shared" si="76"/>
        <v>0</v>
      </c>
    </row>
    <row r="114" spans="1:16" s="213" customFormat="1" ht="21.75" customHeight="1" hidden="1">
      <c r="A114" s="199"/>
      <c r="B114" s="198"/>
      <c r="C114" s="198"/>
      <c r="D114" s="198"/>
      <c r="E114" s="198"/>
      <c r="F114" s="203" t="s">
        <v>98</v>
      </c>
      <c r="G114" s="267">
        <v>0</v>
      </c>
      <c r="H114" s="267">
        <v>0</v>
      </c>
      <c r="I114" s="267">
        <v>0</v>
      </c>
      <c r="J114" s="267">
        <v>0</v>
      </c>
      <c r="K114" s="268">
        <v>0</v>
      </c>
      <c r="L114" s="267">
        <v>0</v>
      </c>
      <c r="M114" s="267">
        <v>0</v>
      </c>
      <c r="N114" s="267">
        <v>0</v>
      </c>
      <c r="O114" s="267">
        <f t="shared" si="76"/>
        <v>0</v>
      </c>
      <c r="P114" s="269">
        <f t="shared" si="76"/>
        <v>0</v>
      </c>
    </row>
    <row r="115" spans="1:16" s="152" customFormat="1" ht="21" customHeight="1">
      <c r="A115" s="202"/>
      <c r="B115" s="194"/>
      <c r="C115" s="194"/>
      <c r="D115" s="194"/>
      <c r="E115" s="194"/>
      <c r="F115" s="203"/>
      <c r="G115" s="210"/>
      <c r="H115" s="210"/>
      <c r="I115" s="210"/>
      <c r="J115" s="210"/>
      <c r="K115" s="211"/>
      <c r="L115" s="210"/>
      <c r="M115" s="210"/>
      <c r="N115" s="210"/>
      <c r="O115" s="210"/>
      <c r="P115" s="212"/>
    </row>
    <row r="116" spans="1:16" s="152" customFormat="1" ht="21" customHeight="1">
      <c r="A116" s="202"/>
      <c r="B116" s="194"/>
      <c r="C116" s="194"/>
      <c r="D116" s="194"/>
      <c r="E116" s="194"/>
      <c r="F116" s="203"/>
      <c r="G116" s="210"/>
      <c r="H116" s="210"/>
      <c r="I116" s="210"/>
      <c r="J116" s="210"/>
      <c r="K116" s="211"/>
      <c r="L116" s="210"/>
      <c r="M116" s="210"/>
      <c r="N116" s="210"/>
      <c r="O116" s="210"/>
      <c r="P116" s="212"/>
    </row>
    <row r="117" spans="1:16" s="152" customFormat="1" ht="21" customHeight="1">
      <c r="A117" s="202"/>
      <c r="B117" s="194"/>
      <c r="C117" s="194"/>
      <c r="D117" s="194"/>
      <c r="E117" s="194"/>
      <c r="F117" s="203"/>
      <c r="G117" s="210"/>
      <c r="H117" s="210"/>
      <c r="I117" s="210"/>
      <c r="J117" s="210"/>
      <c r="K117" s="211"/>
      <c r="L117" s="210"/>
      <c r="M117" s="210"/>
      <c r="N117" s="210"/>
      <c r="O117" s="210"/>
      <c r="P117" s="212"/>
    </row>
    <row r="118" spans="1:16" s="152" customFormat="1" ht="21" customHeight="1">
      <c r="A118" s="202"/>
      <c r="B118" s="194"/>
      <c r="C118" s="194"/>
      <c r="D118" s="194"/>
      <c r="E118" s="194"/>
      <c r="F118" s="203"/>
      <c r="G118" s="210"/>
      <c r="H118" s="210"/>
      <c r="I118" s="210"/>
      <c r="J118" s="210"/>
      <c r="K118" s="211"/>
      <c r="L118" s="210"/>
      <c r="M118" s="210"/>
      <c r="N118" s="210"/>
      <c r="O118" s="210"/>
      <c r="P118" s="212"/>
    </row>
    <row r="119" spans="1:16" s="152" customFormat="1" ht="21" customHeight="1">
      <c r="A119" s="202"/>
      <c r="B119" s="194"/>
      <c r="C119" s="194"/>
      <c r="D119" s="194"/>
      <c r="E119" s="194"/>
      <c r="F119" s="203"/>
      <c r="G119" s="210"/>
      <c r="H119" s="210"/>
      <c r="I119" s="210"/>
      <c r="J119" s="210"/>
      <c r="K119" s="211"/>
      <c r="L119" s="210"/>
      <c r="M119" s="210"/>
      <c r="N119" s="210"/>
      <c r="O119" s="210"/>
      <c r="P119" s="212"/>
    </row>
    <row r="120" spans="1:16" s="152" customFormat="1" ht="21" customHeight="1">
      <c r="A120" s="202"/>
      <c r="B120" s="194"/>
      <c r="C120" s="194"/>
      <c r="D120" s="194"/>
      <c r="E120" s="194"/>
      <c r="F120" s="203"/>
      <c r="G120" s="210"/>
      <c r="H120" s="210"/>
      <c r="I120" s="210"/>
      <c r="J120" s="210"/>
      <c r="K120" s="211"/>
      <c r="L120" s="210"/>
      <c r="M120" s="210"/>
      <c r="N120" s="210"/>
      <c r="O120" s="210"/>
      <c r="P120" s="212"/>
    </row>
    <row r="121" spans="1:16" s="152" customFormat="1" ht="21" customHeight="1">
      <c r="A121" s="202"/>
      <c r="B121" s="194"/>
      <c r="C121" s="194"/>
      <c r="D121" s="194"/>
      <c r="E121" s="194"/>
      <c r="F121" s="203"/>
      <c r="G121" s="210"/>
      <c r="H121" s="210"/>
      <c r="I121" s="210"/>
      <c r="J121" s="210"/>
      <c r="K121" s="211"/>
      <c r="L121" s="210"/>
      <c r="M121" s="210"/>
      <c r="N121" s="210"/>
      <c r="O121" s="210"/>
      <c r="P121" s="212"/>
    </row>
    <row r="122" spans="1:16" s="152" customFormat="1" ht="21" customHeight="1">
      <c r="A122" s="202"/>
      <c r="B122" s="194"/>
      <c r="C122" s="194"/>
      <c r="D122" s="194"/>
      <c r="E122" s="194"/>
      <c r="F122" s="203"/>
      <c r="G122" s="210"/>
      <c r="H122" s="210"/>
      <c r="I122" s="210"/>
      <c r="J122" s="210"/>
      <c r="K122" s="211"/>
      <c r="L122" s="210"/>
      <c r="M122" s="210"/>
      <c r="N122" s="210"/>
      <c r="O122" s="210"/>
      <c r="P122" s="212"/>
    </row>
    <row r="123" spans="1:16" s="152" customFormat="1" ht="21" customHeight="1">
      <c r="A123" s="202"/>
      <c r="B123" s="194"/>
      <c r="C123" s="194"/>
      <c r="D123" s="194"/>
      <c r="E123" s="194"/>
      <c r="F123" s="203"/>
      <c r="G123" s="210"/>
      <c r="H123" s="210"/>
      <c r="I123" s="210"/>
      <c r="J123" s="210"/>
      <c r="K123" s="211"/>
      <c r="L123" s="210"/>
      <c r="M123" s="210"/>
      <c r="N123" s="210"/>
      <c r="O123" s="210"/>
      <c r="P123" s="212"/>
    </row>
    <row r="124" spans="1:16" s="152" customFormat="1" ht="21" customHeight="1">
      <c r="A124" s="202"/>
      <c r="B124" s="194"/>
      <c r="C124" s="194"/>
      <c r="D124" s="194"/>
      <c r="E124" s="194"/>
      <c r="F124" s="203"/>
      <c r="G124" s="210"/>
      <c r="H124" s="210"/>
      <c r="I124" s="210"/>
      <c r="J124" s="210"/>
      <c r="K124" s="211"/>
      <c r="L124" s="210"/>
      <c r="M124" s="210"/>
      <c r="N124" s="210"/>
      <c r="O124" s="210"/>
      <c r="P124" s="212"/>
    </row>
    <row r="125" spans="1:16" s="152" customFormat="1" ht="21" customHeight="1">
      <c r="A125" s="202"/>
      <c r="B125" s="194"/>
      <c r="C125" s="194"/>
      <c r="D125" s="194"/>
      <c r="E125" s="194"/>
      <c r="F125" s="203"/>
      <c r="G125" s="210"/>
      <c r="H125" s="210"/>
      <c r="I125" s="210"/>
      <c r="J125" s="210"/>
      <c r="K125" s="211"/>
      <c r="L125" s="210"/>
      <c r="M125" s="210"/>
      <c r="N125" s="210"/>
      <c r="O125" s="210"/>
      <c r="P125" s="212"/>
    </row>
    <row r="126" spans="1:16" s="152" customFormat="1" ht="21" customHeight="1">
      <c r="A126" s="202"/>
      <c r="B126" s="194"/>
      <c r="C126" s="194"/>
      <c r="D126" s="194"/>
      <c r="E126" s="194"/>
      <c r="F126" s="203"/>
      <c r="G126" s="210"/>
      <c r="H126" s="210"/>
      <c r="I126" s="210"/>
      <c r="J126" s="210"/>
      <c r="K126" s="211"/>
      <c r="L126" s="210"/>
      <c r="M126" s="210"/>
      <c r="N126" s="210"/>
      <c r="O126" s="210"/>
      <c r="P126" s="212"/>
    </row>
    <row r="127" spans="1:16" s="152" customFormat="1" ht="21" customHeight="1">
      <c r="A127" s="202"/>
      <c r="B127" s="194"/>
      <c r="C127" s="194"/>
      <c r="D127" s="194"/>
      <c r="E127" s="194"/>
      <c r="F127" s="203"/>
      <c r="G127" s="210"/>
      <c r="H127" s="210"/>
      <c r="I127" s="210"/>
      <c r="J127" s="210"/>
      <c r="K127" s="211"/>
      <c r="L127" s="210"/>
      <c r="M127" s="210"/>
      <c r="N127" s="210"/>
      <c r="O127" s="210"/>
      <c r="P127" s="212"/>
    </row>
    <row r="128" spans="1:16" s="152" customFormat="1" ht="21" customHeight="1">
      <c r="A128" s="202"/>
      <c r="B128" s="194"/>
      <c r="C128" s="194"/>
      <c r="D128" s="194"/>
      <c r="E128" s="194"/>
      <c r="F128" s="203"/>
      <c r="G128" s="210"/>
      <c r="H128" s="210"/>
      <c r="I128" s="210"/>
      <c r="J128" s="210"/>
      <c r="K128" s="211"/>
      <c r="L128" s="210"/>
      <c r="M128" s="210"/>
      <c r="N128" s="210"/>
      <c r="O128" s="210"/>
      <c r="P128" s="212"/>
    </row>
    <row r="129" spans="1:16" s="152" customFormat="1" ht="21" customHeight="1">
      <c r="A129" s="202"/>
      <c r="B129" s="194"/>
      <c r="C129" s="194"/>
      <c r="D129" s="194"/>
      <c r="E129" s="194"/>
      <c r="F129" s="203"/>
      <c r="G129" s="210"/>
      <c r="H129" s="210"/>
      <c r="I129" s="210"/>
      <c r="J129" s="210"/>
      <c r="K129" s="211"/>
      <c r="L129" s="210"/>
      <c r="M129" s="210"/>
      <c r="N129" s="210"/>
      <c r="O129" s="210"/>
      <c r="P129" s="212"/>
    </row>
    <row r="130" spans="1:16" s="152" customFormat="1" ht="29.25" customHeight="1" thickBot="1">
      <c r="A130" s="216"/>
      <c r="B130" s="215"/>
      <c r="C130" s="215"/>
      <c r="D130" s="215"/>
      <c r="E130" s="215"/>
      <c r="F130" s="217"/>
      <c r="G130" s="218"/>
      <c r="H130" s="218"/>
      <c r="I130" s="218"/>
      <c r="J130" s="218"/>
      <c r="K130" s="219"/>
      <c r="L130" s="218"/>
      <c r="M130" s="209"/>
      <c r="N130" s="209"/>
      <c r="O130" s="218"/>
      <c r="P130" s="220"/>
    </row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3"/>
  <colBreaks count="1" manualBreakCount="1">
    <brk id="10" max="26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nita</cp:lastModifiedBy>
  <cp:lastPrinted>2015-03-08T04:02:18Z</cp:lastPrinted>
  <dcterms:created xsi:type="dcterms:W3CDTF">2002-01-14T09:37:13Z</dcterms:created>
  <dcterms:modified xsi:type="dcterms:W3CDTF">2015-04-10T08:23:59Z</dcterms:modified>
  <cp:category/>
  <cp:version/>
  <cp:contentType/>
  <cp:contentStatus/>
</cp:coreProperties>
</file>