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56" windowWidth="15336" windowHeight="4416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'歲出明細'!$A$1:$P$52</definedName>
    <definedName name="_xlnm.Print_Area" localSheetId="1">'歲出總併'!$A$1:$P$32</definedName>
    <definedName name="_xlnm.Print_Area" localSheetId="2">'歲出總經'!$A$1:$P$32</definedName>
    <definedName name="_xlnm.Print_Area" localSheetId="3">'歲出總資'!$A$1:$P$32</definedName>
    <definedName name="_xlnm.Print_Area" localSheetId="0">'融資'!$A$1:$J$36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'歲出總經'!$1:$6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<sst xmlns="http://schemas.openxmlformats.org/spreadsheetml/2006/main" count="331" uniqueCount="152">
  <si>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</si>
  <si>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</si>
  <si>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</si>
  <si>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</si>
  <si>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</si>
  <si>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</si>
  <si>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</si>
  <si>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</si>
  <si>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</si>
  <si>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</si>
  <si>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</si>
  <si>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</si>
  <si>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</si>
  <si>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</si>
  <si>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</si>
  <si>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</si>
  <si>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</si>
  <si>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</si>
  <si>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</si>
  <si>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</si>
  <si>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</si>
  <si>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</si>
  <si>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</si>
  <si>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</si>
  <si>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</si>
  <si>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</si>
  <si>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</si>
  <si>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</si>
  <si>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</si>
  <si>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</si>
  <si>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</si>
  <si>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</si>
  <si>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</si>
  <si>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</si>
  <si>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</si>
  <si>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</si>
  <si>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</si>
  <si>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</si>
  <si>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</si>
  <si>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</si>
  <si>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</si>
  <si>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</si>
  <si>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</si>
  <si>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</si>
  <si>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</si>
  <si>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</si>
  <si>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</si>
  <si>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</si>
  <si>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</si>
  <si>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</si>
  <si>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</si>
  <si>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</si>
  <si>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</si>
  <si>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</si>
  <si>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</si>
  <si>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</si>
  <si>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</si>
  <si>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</si>
  <si>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</si>
  <si>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</si>
  <si>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</si>
  <si>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</si>
  <si>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</si>
  <si>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</si>
  <si>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</si>
  <si>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</si>
  <si>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</si>
  <si>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</si>
  <si>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</si>
  <si>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</si>
  <si>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</si>
  <si>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</si>
  <si>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</si>
  <si>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</si>
  <si>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</si>
  <si>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</si>
  <si>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</si>
  <si>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</si>
  <si>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</si>
  <si>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</si>
  <si>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</si>
  <si>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</si>
  <si>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</si>
  <si>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</si>
  <si>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</si>
  <si>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</si>
  <si>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</si>
  <si>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</si>
  <si>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</si>
  <si>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</si>
  <si>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</si>
  <si>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</si>
  <si>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</si>
  <si>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</si>
  <si>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</si>
  <si>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</si>
  <si>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</si>
  <si>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</si>
  <si>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</si>
  <si>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</si>
  <si>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</si>
  <si>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</si>
  <si>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</si>
  <si>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</si>
  <si>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</si>
  <si>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</si>
  <si>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t>│</t>
  </si>
  <si>
    <t>｜</t>
  </si>
  <si>
    <t>｜</t>
  </si>
  <si>
    <t>中央政府石門水庫及其集水區整治計畫第2期特別決算</t>
  </si>
  <si>
    <t>資本門</t>
  </si>
  <si>
    <r>
      <t>中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國</t>
    </r>
  </si>
  <si>
    <r>
      <t>科</t>
    </r>
    <r>
      <rPr>
        <sz val="12"/>
        <color indexed="8"/>
        <rFont val="Times New Roman"/>
        <family val="1"/>
      </rPr>
      <t xml:space="preserve">                                  </t>
    </r>
    <r>
      <rPr>
        <sz val="12"/>
        <color indexed="8"/>
        <rFont val="新細明體"/>
        <family val="1"/>
      </rPr>
      <t>目</t>
    </r>
  </si>
  <si>
    <r>
      <t>本年度減免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註銷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數</t>
    </r>
  </si>
  <si>
    <t>名　　　　稱</t>
  </si>
  <si>
    <t>應付數</t>
  </si>
  <si>
    <t>合                     計</t>
  </si>
  <si>
    <t>行政院主管</t>
  </si>
  <si>
    <t>原住民族委員會</t>
  </si>
  <si>
    <t>農業支出</t>
  </si>
  <si>
    <t>集水區保育治理</t>
  </si>
  <si>
    <t>經濟部主管</t>
  </si>
  <si>
    <t>水利署及所屬</t>
  </si>
  <si>
    <t>緊急供水工程暨水庫更新改善</t>
  </si>
  <si>
    <t>穩定供水設施及幹管改善</t>
  </si>
  <si>
    <t>農業委員會主管</t>
  </si>
  <si>
    <t>水土保持局</t>
  </si>
  <si>
    <t>山坡地治理</t>
  </si>
  <si>
    <t>原住民保留地保
育治理</t>
  </si>
  <si>
    <t>集水區保育治理</t>
  </si>
  <si>
    <t>經常門</t>
  </si>
  <si>
    <t>中 央 政 府</t>
  </si>
  <si>
    <t>總 決 算</t>
  </si>
  <si>
    <t>以前年度歲出保留</t>
  </si>
  <si>
    <t xml:space="preserve">轉入數決算總表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</si>
  <si>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</si>
  <si>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</si>
  <si>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</si>
  <si>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名　　　稱</t>
  </si>
  <si>
    <t>應付數</t>
  </si>
  <si>
    <t>合                 計</t>
  </si>
  <si>
    <t xml:space="preserve">       資本門</t>
  </si>
  <si>
    <r>
      <t xml:space="preserve">中  華  民  國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 年  度</t>
    </r>
  </si>
  <si>
    <t xml:space="preserve">  103 年  度</t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</si>
  <si>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年  度</t>
    </r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</si>
  <si>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</si>
  <si>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 年  度</t>
    </r>
  </si>
  <si>
    <t>經常門</t>
  </si>
  <si>
    <t>資本門</t>
  </si>
  <si>
    <t>｜</t>
  </si>
  <si>
    <t>中央政府石門水庫及其集水</t>
  </si>
  <si>
    <t>區整治計畫第2期特別決算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</si>
</sst>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* #,##0_-;\-* #,##0_-;_-* &quot;-&quot;??_-;_-@_-"/>
  </numFmts>
  <fonts count="58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u val="single"/>
      <sz val="14"/>
      <color indexed="8"/>
      <name val="新細明體"/>
      <family val="1"/>
    </font>
    <font>
      <b/>
      <u val="single"/>
      <sz val="18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b/>
      <sz val="10"/>
      <color indexed="8"/>
      <name val="Arial"/>
      <family val="2"/>
    </font>
    <font>
      <b/>
      <sz val="9"/>
      <color indexed="8"/>
      <name val="新細明體"/>
      <family val="1"/>
    </font>
    <font>
      <b/>
      <sz val="14"/>
      <color indexed="8"/>
      <name val="標楷體"/>
      <family val="4"/>
    </font>
    <font>
      <sz val="12"/>
      <color indexed="8"/>
      <name val="細明體"/>
      <family val="3"/>
    </font>
    <font>
      <sz val="10"/>
      <color indexed="8"/>
      <name val="ARIAL"/>
      <family val="2"/>
    </font>
    <font>
      <sz val="9"/>
      <color indexed="8"/>
      <name val="新細明體"/>
      <family val="1"/>
    </font>
    <font>
      <sz val="12"/>
      <color indexed="12"/>
      <name val="新細明體"/>
      <family val="1"/>
    </font>
    <font>
      <sz val="12"/>
      <color indexed="12"/>
      <name val="細明體"/>
      <family val="3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新細明體"/>
      <family val="1"/>
    </font>
    <font>
      <sz val="9"/>
      <color indexed="12"/>
      <name val="新細明體"/>
      <family val="1"/>
    </font>
    <font>
      <sz val="12"/>
      <name val="新細明體-ExtB"/>
      <family val="1"/>
    </font>
    <font>
      <b/>
      <sz val="12"/>
      <name val="新細明體-ExtB"/>
      <family val="1"/>
    </font>
    <font>
      <sz val="9"/>
      <name val="新細明體-ExtB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2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13" fillId="0" borderId="1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180" fontId="31" fillId="0" borderId="1" xfId="0" applyNumberFormat="1" applyFont="1" applyFill="1" applyBorder="1" applyAlignment="1">
      <alignment horizontal="right" vertical="center"/>
    </xf>
    <xf numFmtId="193" fontId="31" fillId="0" borderId="1" xfId="0" applyNumberFormat="1" applyFont="1" applyFill="1" applyBorder="1" applyAlignment="1">
      <alignment horizontal="right" vertical="center"/>
    </xf>
    <xf numFmtId="180" fontId="31" fillId="0" borderId="3" xfId="0" applyNumberFormat="1" applyFont="1" applyFill="1" applyBorder="1" applyAlignment="1">
      <alignment horizontal="right" vertical="center"/>
    </xf>
    <xf numFmtId="180" fontId="31" fillId="0" borderId="2" xfId="0" applyNumberFormat="1" applyFont="1" applyFill="1" applyBorder="1" applyAlignment="1">
      <alignment horizontal="right" vertical="center"/>
    </xf>
    <xf numFmtId="180" fontId="31" fillId="0" borderId="1" xfId="0" applyNumberFormat="1" applyFont="1" applyBorder="1" applyAlignment="1">
      <alignment horizontal="right" vertical="center"/>
    </xf>
    <xf numFmtId="178" fontId="31" fillId="0" borderId="1" xfId="0" applyNumberFormat="1" applyFont="1" applyBorder="1" applyAlignment="1">
      <alignment horizontal="right" vertical="center"/>
    </xf>
    <xf numFmtId="178" fontId="31" fillId="0" borderId="2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right"/>
    </xf>
    <xf numFmtId="0" fontId="42" fillId="0" borderId="8" xfId="0" applyNumberFormat="1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distributed" vertical="center"/>
    </xf>
    <xf numFmtId="0" fontId="40" fillId="0" borderId="8" xfId="0" applyFont="1" applyFill="1" applyBorder="1" applyAlignment="1">
      <alignment horizontal="distributed" vertical="center" wrapText="1"/>
    </xf>
    <xf numFmtId="0" fontId="40" fillId="0" borderId="18" xfId="0" applyFont="1" applyFill="1" applyBorder="1" applyAlignment="1">
      <alignment horizontal="distributed" vertical="center"/>
    </xf>
    <xf numFmtId="0" fontId="40" fillId="0" borderId="19" xfId="0" applyFont="1" applyFill="1" applyBorder="1" applyAlignment="1">
      <alignment horizontal="distributed" vertical="center"/>
    </xf>
    <xf numFmtId="0" fontId="40" fillId="0" borderId="3" xfId="0" applyFont="1" applyFill="1" applyBorder="1" applyAlignment="1">
      <alignment vertical="top"/>
    </xf>
    <xf numFmtId="0" fontId="40" fillId="0" borderId="3" xfId="0" applyFont="1" applyFill="1" applyBorder="1" applyAlignment="1">
      <alignment horizontal="center" vertical="top"/>
    </xf>
    <xf numFmtId="180" fontId="47" fillId="0" borderId="1" xfId="0" applyNumberFormat="1" applyFont="1" applyFill="1" applyBorder="1" applyAlignment="1">
      <alignment horizontal="right" vertical="top"/>
    </xf>
    <xf numFmtId="180" fontId="47" fillId="0" borderId="3" xfId="0" applyNumberFormat="1" applyFont="1" applyFill="1" applyBorder="1" applyAlignment="1">
      <alignment horizontal="right" vertical="top"/>
    </xf>
    <xf numFmtId="0" fontId="48" fillId="0" borderId="0" xfId="0" applyFont="1" applyFill="1" applyAlignment="1">
      <alignment vertical="top"/>
    </xf>
    <xf numFmtId="0" fontId="40" fillId="0" borderId="0" xfId="0" applyFont="1" applyFill="1" applyAlignment="1">
      <alignment vertical="top"/>
    </xf>
    <xf numFmtId="0" fontId="48" fillId="0" borderId="0" xfId="0" applyFont="1" applyFill="1" applyBorder="1" applyAlignment="1">
      <alignment vertical="top"/>
    </xf>
    <xf numFmtId="0" fontId="40" fillId="0" borderId="1" xfId="0" applyFont="1" applyFill="1" applyBorder="1" applyAlignment="1">
      <alignment horizontal="center" vertical="top"/>
    </xf>
    <xf numFmtId="180" fontId="47" fillId="0" borderId="2" xfId="0" applyNumberFormat="1" applyFont="1" applyFill="1" applyBorder="1" applyAlignment="1">
      <alignment horizontal="right" vertical="top"/>
    </xf>
    <xf numFmtId="49" fontId="40" fillId="0" borderId="1" xfId="15" applyNumberFormat="1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vertical="top"/>
    </xf>
    <xf numFmtId="0" fontId="40" fillId="0" borderId="1" xfId="0" applyFont="1" applyFill="1" applyBorder="1" applyAlignment="1">
      <alignment vertical="top"/>
    </xf>
    <xf numFmtId="0" fontId="48" fillId="0" borderId="1" xfId="0" applyFont="1" applyFill="1" applyBorder="1" applyAlignment="1">
      <alignment vertical="top" wrapText="1"/>
    </xf>
    <xf numFmtId="0" fontId="47" fillId="0" borderId="1" xfId="0" applyFont="1" applyFill="1" applyBorder="1" applyAlignment="1">
      <alignment vertical="top"/>
    </xf>
    <xf numFmtId="0" fontId="47" fillId="0" borderId="3" xfId="0" applyFont="1" applyFill="1" applyBorder="1" applyAlignment="1">
      <alignment vertical="top"/>
    </xf>
    <xf numFmtId="0" fontId="47" fillId="0" borderId="2" xfId="0" applyFont="1" applyFill="1" applyBorder="1" applyAlignment="1">
      <alignment vertical="top"/>
    </xf>
    <xf numFmtId="0" fontId="40" fillId="0" borderId="7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48" fillId="0" borderId="5" xfId="0" applyFont="1" applyFill="1" applyBorder="1" applyAlignment="1">
      <alignment wrapText="1"/>
    </xf>
    <xf numFmtId="0" fontId="47" fillId="0" borderId="5" xfId="0" applyFont="1" applyFill="1" applyBorder="1" applyAlignment="1">
      <alignment/>
    </xf>
    <xf numFmtId="0" fontId="47" fillId="0" borderId="7" xfId="0" applyFont="1" applyFill="1" applyBorder="1" applyAlignment="1">
      <alignment/>
    </xf>
    <xf numFmtId="0" fontId="47" fillId="0" borderId="6" xfId="0" applyFont="1" applyFill="1" applyBorder="1" applyAlignment="1">
      <alignment/>
    </xf>
    <xf numFmtId="0" fontId="48" fillId="0" borderId="0" xfId="0" applyFont="1" applyFill="1" applyAlignment="1">
      <alignment wrapText="1"/>
    </xf>
    <xf numFmtId="0" fontId="4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2" fillId="0" borderId="2" xfId="0" applyFont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80" fontId="31" fillId="0" borderId="0" xfId="0" applyNumberFormat="1" applyFont="1" applyFill="1" applyBorder="1" applyAlignment="1">
      <alignment horizontal="right" vertical="center"/>
    </xf>
    <xf numFmtId="4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180" fontId="31" fillId="0" borderId="12" xfId="0" applyNumberFormat="1" applyFont="1" applyFill="1" applyBorder="1" applyAlignment="1">
      <alignment horizontal="right" vertical="center"/>
    </xf>
    <xf numFmtId="180" fontId="31" fillId="0" borderId="11" xfId="0" applyNumberFormat="1" applyFont="1" applyFill="1" applyBorder="1" applyAlignment="1">
      <alignment horizontal="right" vertical="center"/>
    </xf>
    <xf numFmtId="180" fontId="51" fillId="0" borderId="1" xfId="0" applyNumberFormat="1" applyFont="1" applyFill="1" applyBorder="1" applyAlignment="1">
      <alignment horizontal="right" vertical="center"/>
    </xf>
    <xf numFmtId="180" fontId="52" fillId="0" borderId="3" xfId="0" applyNumberFormat="1" applyFont="1" applyFill="1" applyBorder="1" applyAlignment="1">
      <alignment horizontal="right" vertical="center"/>
    </xf>
    <xf numFmtId="180" fontId="51" fillId="0" borderId="2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Alignment="1">
      <alignment vertical="top"/>
    </xf>
    <xf numFmtId="180" fontId="52" fillId="0" borderId="1" xfId="0" applyNumberFormat="1" applyFont="1" applyFill="1" applyBorder="1" applyAlignment="1">
      <alignment horizontal="right" vertical="center"/>
    </xf>
    <xf numFmtId="191" fontId="52" fillId="0" borderId="1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Alignment="1">
      <alignment vertical="top"/>
    </xf>
    <xf numFmtId="49" fontId="49" fillId="0" borderId="1" xfId="15" applyNumberFormat="1" applyFont="1" applyFill="1" applyBorder="1" applyAlignment="1">
      <alignment horizontal="left" vertical="top" wrapText="1" indent="2"/>
    </xf>
    <xf numFmtId="180" fontId="52" fillId="0" borderId="1" xfId="0" applyNumberFormat="1" applyFont="1" applyFill="1" applyBorder="1" applyAlignment="1">
      <alignment horizontal="right" vertical="top"/>
    </xf>
    <xf numFmtId="180" fontId="52" fillId="0" borderId="3" xfId="0" applyNumberFormat="1" applyFont="1" applyFill="1" applyBorder="1" applyAlignment="1">
      <alignment horizontal="right" vertical="top"/>
    </xf>
    <xf numFmtId="191" fontId="52" fillId="0" borderId="1" xfId="0" applyNumberFormat="1" applyFont="1" applyFill="1" applyBorder="1" applyAlignment="1">
      <alignment horizontal="right" vertical="top"/>
    </xf>
    <xf numFmtId="49" fontId="49" fillId="0" borderId="1" xfId="15" applyNumberFormat="1" applyFont="1" applyFill="1" applyBorder="1" applyAlignment="1">
      <alignment horizontal="left" vertical="top" wrapText="1"/>
    </xf>
    <xf numFmtId="49" fontId="34" fillId="0" borderId="12" xfId="0" applyNumberFormat="1" applyFont="1" applyFill="1" applyBorder="1" applyAlignment="1">
      <alignment horizontal="center" vertical="center"/>
    </xf>
    <xf numFmtId="180" fontId="43" fillId="0" borderId="1" xfId="0" applyNumberFormat="1" applyFont="1" applyFill="1" applyBorder="1" applyAlignment="1">
      <alignment horizontal="right" vertical="center"/>
    </xf>
    <xf numFmtId="180" fontId="43" fillId="0" borderId="12" xfId="0" applyNumberFormat="1" applyFont="1" applyFill="1" applyBorder="1" applyAlignment="1">
      <alignment horizontal="right" vertical="center"/>
    </xf>
    <xf numFmtId="180" fontId="43" fillId="0" borderId="11" xfId="0" applyNumberFormat="1" applyFont="1" applyFill="1" applyBorder="1" applyAlignment="1">
      <alignment horizontal="right" vertical="center"/>
    </xf>
    <xf numFmtId="180" fontId="43" fillId="0" borderId="2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49" fontId="45" fillId="0" borderId="1" xfId="15" applyNumberFormat="1" applyFont="1" applyFill="1" applyBorder="1" applyAlignment="1">
      <alignment horizontal="left" vertical="center" wrapText="1"/>
    </xf>
    <xf numFmtId="180" fontId="43" fillId="0" borderId="3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49" fontId="34" fillId="0" borderId="1" xfId="15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40" fillId="0" borderId="3" xfId="0" applyFont="1" applyFill="1" applyBorder="1" applyAlignment="1">
      <alignment horizontal="center" vertical="center"/>
    </xf>
    <xf numFmtId="49" fontId="40" fillId="0" borderId="1" xfId="15" applyNumberFormat="1" applyFont="1" applyFill="1" applyBorder="1" applyAlignment="1">
      <alignment horizontal="left" vertical="center" wrapText="1" indent="1"/>
    </xf>
    <xf numFmtId="180" fontId="47" fillId="0" borderId="1" xfId="0" applyNumberFormat="1" applyFont="1" applyFill="1" applyBorder="1" applyAlignment="1">
      <alignment horizontal="right" vertical="center"/>
    </xf>
    <xf numFmtId="180" fontId="47" fillId="0" borderId="3" xfId="0" applyNumberFormat="1" applyFont="1" applyFill="1" applyBorder="1" applyAlignment="1">
      <alignment horizontal="right" vertical="center"/>
    </xf>
    <xf numFmtId="180" fontId="47" fillId="0" borderId="2" xfId="0" applyNumberFormat="1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left" vertical="center" wrapText="1" indent="2"/>
    </xf>
    <xf numFmtId="0" fontId="50" fillId="0" borderId="1" xfId="0" applyFont="1" applyFill="1" applyBorder="1" applyAlignment="1">
      <alignment horizontal="left" vertical="center" wrapText="1" indent="2"/>
    </xf>
    <xf numFmtId="49" fontId="49" fillId="0" borderId="1" xfId="15" applyNumberFormat="1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left" vertical="center" indent="2"/>
    </xf>
    <xf numFmtId="180" fontId="52" fillId="0" borderId="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180" fontId="31" fillId="0" borderId="9" xfId="0" applyNumberFormat="1" applyFont="1" applyFill="1" applyBorder="1" applyAlignment="1">
      <alignment horizontal="right" vertical="center"/>
    </xf>
    <xf numFmtId="0" fontId="24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7" fillId="0" borderId="3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top"/>
    </xf>
    <xf numFmtId="180" fontId="52" fillId="0" borderId="2" xfId="0" applyNumberFormat="1" applyFont="1" applyFill="1" applyBorder="1" applyAlignment="1">
      <alignment horizontal="right" vertical="top"/>
    </xf>
    <xf numFmtId="49" fontId="40" fillId="0" borderId="1" xfId="15" applyNumberFormat="1" applyFont="1" applyFill="1" applyBorder="1" applyAlignment="1">
      <alignment horizontal="left" vertical="top" wrapText="1" indent="1"/>
    </xf>
    <xf numFmtId="49" fontId="49" fillId="0" borderId="1" xfId="15" applyNumberFormat="1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23" fillId="0" borderId="23" xfId="0" applyNumberFormat="1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 wrapText="1"/>
    </xf>
    <xf numFmtId="0" fontId="0" fillId="0" borderId="34" xfId="0" applyBorder="1" applyAlignment="1">
      <alignment/>
    </xf>
    <xf numFmtId="0" fontId="0" fillId="0" borderId="3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40" fillId="0" borderId="4" xfId="0" applyFont="1" applyFill="1" applyBorder="1" applyAlignment="1">
      <alignment/>
    </xf>
    <xf numFmtId="0" fontId="42" fillId="0" borderId="23" xfId="0" applyNumberFormat="1" applyFont="1" applyFill="1" applyBorder="1" applyAlignment="1">
      <alignment horizontal="distributed" vertical="center"/>
    </xf>
    <xf numFmtId="0" fontId="42" fillId="0" borderId="10" xfId="0" applyNumberFormat="1" applyFont="1" applyFill="1" applyBorder="1" applyAlignment="1">
      <alignment horizontal="distributed" vertical="center"/>
    </xf>
    <xf numFmtId="0" fontId="40" fillId="0" borderId="27" xfId="0" applyFont="1" applyFill="1" applyBorder="1" applyAlignment="1">
      <alignment horizontal="distributed" vertical="center" wrapText="1"/>
    </xf>
    <xf numFmtId="0" fontId="40" fillId="0" borderId="28" xfId="0" applyFont="1" applyFill="1" applyBorder="1" applyAlignment="1">
      <alignment horizontal="distributed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I8" sqref="I8"/>
    </sheetView>
  </sheetViews>
  <sheetFormatPr defaultColWidth="9.00390625" defaultRowHeight="16.5"/>
  <cols>
    <col min="1" max="1" width="3.75390625" style="159" customWidth="1"/>
    <col min="2" max="5" width="2.625" style="159" customWidth="1"/>
    <col min="6" max="6" width="6.125" style="160" customWidth="1"/>
    <col min="7" max="7" width="16.625" style="0" customWidth="1"/>
    <col min="8" max="10" width="17.125" style="0" customWidth="1"/>
    <col min="12" max="12" width="11.625" style="0" bestFit="1" customWidth="1"/>
  </cols>
  <sheetData>
    <row r="1" spans="1:10" s="10" customFormat="1" ht="20.25" customHeight="1">
      <c r="A1" s="333" t="s">
        <v>8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s="8" customFormat="1" ht="25.5" customHeight="1">
      <c r="A2" s="333" t="s">
        <v>109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s="8" customFormat="1" ht="25.5" customHeight="1">
      <c r="A3" s="333" t="s">
        <v>6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142</v>
      </c>
      <c r="I4" s="6" t="s">
        <v>5</v>
      </c>
      <c r="J4" s="5" t="s">
        <v>1</v>
      </c>
    </row>
    <row r="5" spans="1:10" ht="24" customHeight="1">
      <c r="A5" s="336" t="s">
        <v>0</v>
      </c>
      <c r="B5" s="342" t="s">
        <v>104</v>
      </c>
      <c r="C5" s="343"/>
      <c r="D5" s="343"/>
      <c r="E5" s="343"/>
      <c r="F5" s="344"/>
      <c r="G5" s="334" t="s">
        <v>2</v>
      </c>
      <c r="H5" s="338" t="s">
        <v>7</v>
      </c>
      <c r="I5" s="340" t="s">
        <v>3</v>
      </c>
      <c r="J5" s="334" t="s">
        <v>4</v>
      </c>
    </row>
    <row r="6" spans="1:10" ht="24" customHeight="1">
      <c r="A6" s="337"/>
      <c r="B6" s="345"/>
      <c r="C6" s="346"/>
      <c r="D6" s="346"/>
      <c r="E6" s="346"/>
      <c r="F6" s="347"/>
      <c r="G6" s="335"/>
      <c r="H6" s="339"/>
      <c r="I6" s="341"/>
      <c r="J6" s="335"/>
    </row>
    <row r="7" spans="1:10" s="27" customFormat="1" ht="11.25" customHeight="1">
      <c r="A7" s="154"/>
      <c r="B7" s="348"/>
      <c r="C7" s="349"/>
      <c r="D7" s="349"/>
      <c r="E7" s="349"/>
      <c r="F7" s="350"/>
      <c r="G7" s="21"/>
      <c r="H7" s="16"/>
      <c r="I7" s="21"/>
      <c r="J7" s="18"/>
    </row>
    <row r="8" spans="1:10" s="20" customFormat="1" ht="19.5" customHeight="1">
      <c r="A8" s="155">
        <v>98</v>
      </c>
      <c r="B8" s="351" t="s">
        <v>98</v>
      </c>
      <c r="C8" s="352"/>
      <c r="D8" s="352"/>
      <c r="E8" s="352"/>
      <c r="F8" s="350"/>
      <c r="G8" s="196">
        <v>4142086298</v>
      </c>
      <c r="H8" s="197">
        <v>74568236</v>
      </c>
      <c r="I8" s="197">
        <v>0</v>
      </c>
      <c r="J8" s="198">
        <f>G8-H8-I8</f>
        <v>4067518062</v>
      </c>
    </row>
    <row r="9" spans="1:10" s="20" customFormat="1" ht="19.5" customHeight="1">
      <c r="A9" s="191" t="s">
        <v>106</v>
      </c>
      <c r="B9" s="353"/>
      <c r="C9" s="354"/>
      <c r="D9" s="354"/>
      <c r="E9" s="354"/>
      <c r="F9" s="355"/>
      <c r="G9" s="21"/>
      <c r="H9" s="16"/>
      <c r="I9" s="16"/>
      <c r="J9" s="18"/>
    </row>
    <row r="10" spans="1:10" s="20" customFormat="1" ht="19.5" customHeight="1">
      <c r="A10" s="161">
        <v>100</v>
      </c>
      <c r="B10" s="356"/>
      <c r="C10" s="354"/>
      <c r="D10" s="354"/>
      <c r="E10" s="354"/>
      <c r="F10" s="355"/>
      <c r="G10" s="22"/>
      <c r="H10" s="17"/>
      <c r="I10" s="17"/>
      <c r="J10" s="19"/>
    </row>
    <row r="11" spans="1:12" s="20" customFormat="1" ht="19.5" customHeight="1">
      <c r="A11" s="161"/>
      <c r="B11" s="162"/>
      <c r="C11" s="163"/>
      <c r="D11" s="163"/>
      <c r="E11" s="163"/>
      <c r="F11" s="164"/>
      <c r="G11" s="29"/>
      <c r="H11" s="22"/>
      <c r="I11" s="17"/>
      <c r="J11" s="19"/>
      <c r="L11" s="190"/>
    </row>
    <row r="12" spans="1:10" s="20" customFormat="1" ht="19.5" customHeight="1">
      <c r="A12" s="161"/>
      <c r="B12" s="162"/>
      <c r="C12" s="163"/>
      <c r="D12" s="163"/>
      <c r="E12" s="163"/>
      <c r="F12" s="165"/>
      <c r="G12" s="29"/>
      <c r="H12" s="22"/>
      <c r="I12" s="17"/>
      <c r="J12" s="19"/>
    </row>
    <row r="13" spans="1:10" ht="19.5" customHeight="1">
      <c r="A13" s="157"/>
      <c r="B13" s="166"/>
      <c r="C13" s="167"/>
      <c r="D13" s="167"/>
      <c r="E13" s="167"/>
      <c r="F13" s="168"/>
      <c r="G13" s="30"/>
      <c r="H13" s="11"/>
      <c r="I13" s="11"/>
      <c r="J13" s="12"/>
    </row>
    <row r="14" spans="1:10" ht="19.5" customHeight="1">
      <c r="A14" s="157"/>
      <c r="B14" s="166"/>
      <c r="C14" s="167"/>
      <c r="D14" s="167"/>
      <c r="E14" s="167"/>
      <c r="F14" s="169"/>
      <c r="G14" s="30"/>
      <c r="H14" s="11"/>
      <c r="I14" s="11"/>
      <c r="J14" s="12"/>
    </row>
    <row r="15" spans="1:10" ht="19.5" customHeight="1">
      <c r="A15" s="157"/>
      <c r="B15" s="166"/>
      <c r="C15" s="167"/>
      <c r="D15" s="167"/>
      <c r="E15" s="167"/>
      <c r="F15" s="169"/>
      <c r="G15" s="30"/>
      <c r="H15" s="11"/>
      <c r="I15" s="11"/>
      <c r="J15" s="12"/>
    </row>
    <row r="16" spans="1:10" ht="19.5" customHeight="1">
      <c r="A16" s="157"/>
      <c r="B16" s="166"/>
      <c r="C16" s="167"/>
      <c r="D16" s="167"/>
      <c r="E16" s="167"/>
      <c r="F16" s="168"/>
      <c r="G16" s="30"/>
      <c r="H16" s="11"/>
      <c r="I16" s="11"/>
      <c r="J16" s="12"/>
    </row>
    <row r="17" spans="1:10" ht="19.5" customHeight="1">
      <c r="A17" s="157"/>
      <c r="B17" s="166"/>
      <c r="C17" s="167"/>
      <c r="D17" s="167"/>
      <c r="E17" s="167"/>
      <c r="F17" s="169"/>
      <c r="G17" s="30"/>
      <c r="H17" s="11"/>
      <c r="I17" s="11"/>
      <c r="J17" s="12"/>
    </row>
    <row r="18" spans="1:10" ht="19.5" customHeight="1">
      <c r="A18" s="157"/>
      <c r="B18" s="166"/>
      <c r="C18" s="167"/>
      <c r="D18" s="167"/>
      <c r="E18" s="167"/>
      <c r="F18" s="168"/>
      <c r="G18" s="30"/>
      <c r="H18" s="11"/>
      <c r="I18" s="11"/>
      <c r="J18" s="12"/>
    </row>
    <row r="19" spans="1:10" ht="19.5" customHeight="1">
      <c r="A19" s="157"/>
      <c r="B19" s="166"/>
      <c r="C19" s="167"/>
      <c r="D19" s="167"/>
      <c r="E19" s="167"/>
      <c r="F19" s="169"/>
      <c r="G19" s="30"/>
      <c r="H19" s="11"/>
      <c r="I19" s="11"/>
      <c r="J19" s="12"/>
    </row>
    <row r="20" spans="1:10" ht="19.5" customHeight="1">
      <c r="A20" s="157"/>
      <c r="B20" s="166"/>
      <c r="C20" s="167"/>
      <c r="D20" s="167"/>
      <c r="E20" s="167"/>
      <c r="F20" s="168"/>
      <c r="G20" s="30"/>
      <c r="H20" s="11"/>
      <c r="I20" s="11"/>
      <c r="J20" s="12"/>
    </row>
    <row r="21" spans="1:10" ht="19.5" customHeight="1">
      <c r="A21" s="157"/>
      <c r="B21" s="166"/>
      <c r="C21" s="167"/>
      <c r="D21" s="167"/>
      <c r="E21" s="167"/>
      <c r="F21" s="169"/>
      <c r="G21" s="30"/>
      <c r="H21" s="11"/>
      <c r="I21" s="11"/>
      <c r="J21" s="12"/>
    </row>
    <row r="22" spans="1:10" ht="19.5" customHeight="1">
      <c r="A22" s="157"/>
      <c r="B22" s="166"/>
      <c r="C22" s="167"/>
      <c r="D22" s="167"/>
      <c r="E22" s="167"/>
      <c r="F22" s="168"/>
      <c r="G22" s="30"/>
      <c r="H22" s="11"/>
      <c r="I22" s="11"/>
      <c r="J22" s="12"/>
    </row>
    <row r="23" spans="1:10" ht="19.5" customHeight="1">
      <c r="A23" s="157"/>
      <c r="B23" s="166"/>
      <c r="C23" s="167"/>
      <c r="D23" s="167"/>
      <c r="E23" s="167"/>
      <c r="F23" s="169"/>
      <c r="G23" s="30"/>
      <c r="H23" s="11"/>
      <c r="I23" s="11"/>
      <c r="J23" s="12"/>
    </row>
    <row r="24" spans="1:10" ht="19.5" customHeight="1">
      <c r="A24" s="157"/>
      <c r="B24" s="166"/>
      <c r="C24" s="167"/>
      <c r="D24" s="167"/>
      <c r="E24" s="167"/>
      <c r="F24" s="168"/>
      <c r="G24" s="30"/>
      <c r="H24" s="11"/>
      <c r="I24" s="11"/>
      <c r="J24" s="12"/>
    </row>
    <row r="25" spans="1:10" ht="19.5" customHeight="1">
      <c r="A25" s="157"/>
      <c r="B25" s="166"/>
      <c r="C25" s="167"/>
      <c r="D25" s="167"/>
      <c r="E25" s="167"/>
      <c r="F25" s="169"/>
      <c r="G25" s="30"/>
      <c r="H25" s="11"/>
      <c r="I25" s="11"/>
      <c r="J25" s="12"/>
    </row>
    <row r="26" spans="1:10" ht="19.5" customHeight="1">
      <c r="A26" s="157"/>
      <c r="B26" s="166"/>
      <c r="C26" s="167"/>
      <c r="D26" s="167"/>
      <c r="E26" s="167"/>
      <c r="F26" s="168"/>
      <c r="G26" s="30"/>
      <c r="H26" s="11"/>
      <c r="I26" s="11"/>
      <c r="J26" s="12"/>
    </row>
    <row r="27" spans="1:10" ht="19.5" customHeight="1">
      <c r="A27" s="157"/>
      <c r="B27" s="166"/>
      <c r="C27" s="167"/>
      <c r="D27" s="167"/>
      <c r="E27" s="167"/>
      <c r="F27" s="170"/>
      <c r="G27" s="31"/>
      <c r="H27" s="13"/>
      <c r="I27" s="13"/>
      <c r="J27" s="14"/>
    </row>
    <row r="28" spans="1:10" ht="19.5" customHeight="1">
      <c r="A28" s="151"/>
      <c r="B28" s="171"/>
      <c r="C28" s="150"/>
      <c r="D28" s="150"/>
      <c r="E28" s="150"/>
      <c r="F28" s="168"/>
      <c r="G28" s="30"/>
      <c r="H28" s="11"/>
      <c r="I28" s="11"/>
      <c r="J28" s="12"/>
    </row>
    <row r="29" spans="1:10" ht="19.5" customHeight="1">
      <c r="A29" s="157"/>
      <c r="B29" s="166"/>
      <c r="C29" s="167"/>
      <c r="D29" s="167"/>
      <c r="E29" s="167"/>
      <c r="F29" s="169"/>
      <c r="G29" s="30"/>
      <c r="H29" s="11"/>
      <c r="I29" s="11"/>
      <c r="J29" s="12"/>
    </row>
    <row r="30" spans="1:10" ht="19.5" customHeight="1">
      <c r="A30" s="157"/>
      <c r="B30" s="166"/>
      <c r="C30" s="167"/>
      <c r="D30" s="167"/>
      <c r="E30" s="167"/>
      <c r="F30" s="168"/>
      <c r="G30" s="30"/>
      <c r="H30" s="11"/>
      <c r="I30" s="11"/>
      <c r="J30" s="12"/>
    </row>
    <row r="31" spans="1:10" ht="19.5" customHeight="1">
      <c r="A31" s="157"/>
      <c r="B31" s="166"/>
      <c r="C31" s="167"/>
      <c r="D31" s="167"/>
      <c r="E31" s="167"/>
      <c r="F31" s="169"/>
      <c r="G31" s="30"/>
      <c r="H31" s="11"/>
      <c r="I31" s="11"/>
      <c r="J31" s="12"/>
    </row>
    <row r="32" spans="1:10" ht="19.5" customHeight="1">
      <c r="A32" s="157"/>
      <c r="B32" s="166"/>
      <c r="C32" s="167"/>
      <c r="D32" s="167"/>
      <c r="E32" s="167"/>
      <c r="F32" s="169"/>
      <c r="G32" s="30"/>
      <c r="H32" s="11"/>
      <c r="I32" s="11"/>
      <c r="J32" s="12"/>
    </row>
    <row r="33" spans="1:10" ht="19.5" customHeight="1">
      <c r="A33" s="157"/>
      <c r="B33" s="166"/>
      <c r="C33" s="167"/>
      <c r="D33" s="167"/>
      <c r="E33" s="167"/>
      <c r="F33" s="168"/>
      <c r="G33" s="30"/>
      <c r="H33" s="11"/>
      <c r="I33" s="11"/>
      <c r="J33" s="12"/>
    </row>
    <row r="34" spans="1:10" ht="19.5" customHeight="1">
      <c r="A34" s="157"/>
      <c r="B34" s="166"/>
      <c r="C34" s="167"/>
      <c r="D34" s="167"/>
      <c r="E34" s="167"/>
      <c r="F34" s="168"/>
      <c r="G34" s="30"/>
      <c r="H34" s="11"/>
      <c r="I34" s="11"/>
      <c r="J34" s="12"/>
    </row>
    <row r="35" spans="1:10" ht="19.5" customHeight="1">
      <c r="A35" s="157"/>
      <c r="B35" s="166"/>
      <c r="C35" s="167"/>
      <c r="D35" s="167"/>
      <c r="E35" s="167"/>
      <c r="F35" s="169"/>
      <c r="G35" s="30"/>
      <c r="H35" s="11"/>
      <c r="I35" s="11"/>
      <c r="J35" s="12"/>
    </row>
    <row r="36" spans="1:10" s="24" customFormat="1" ht="30.75" customHeight="1" thickBot="1">
      <c r="A36" s="158"/>
      <c r="B36" s="172"/>
      <c r="C36" s="173"/>
      <c r="D36" s="173"/>
      <c r="E36" s="173"/>
      <c r="F36" s="174"/>
      <c r="G36" s="32"/>
      <c r="H36" s="25"/>
      <c r="I36" s="25"/>
      <c r="J36" s="26"/>
    </row>
  </sheetData>
  <sheetProtection/>
  <mergeCells count="13"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100" workbookViewId="0" topLeftCell="A1">
      <selection activeCell="H13" sqref="H13"/>
    </sheetView>
  </sheetViews>
  <sheetFormatPr defaultColWidth="9.00390625" defaultRowHeight="16.5"/>
  <cols>
    <col min="1" max="1" width="3.75390625" style="181" customWidth="1"/>
    <col min="2" max="5" width="2.625" style="181" customWidth="1"/>
    <col min="6" max="6" width="19.50390625" style="138" customWidth="1"/>
    <col min="7" max="7" width="14.875" style="114" customWidth="1"/>
    <col min="8" max="8" width="15.625" style="114" customWidth="1"/>
    <col min="9" max="9" width="13.125" style="114" customWidth="1"/>
    <col min="10" max="10" width="13.375" style="114" customWidth="1"/>
    <col min="11" max="11" width="14.625" style="114" customWidth="1"/>
    <col min="12" max="12" width="16.125" style="114" customWidth="1"/>
    <col min="13" max="13" width="14.625" style="114" customWidth="1"/>
    <col min="14" max="14" width="15.375" style="114" customWidth="1"/>
    <col min="15" max="15" width="14.625" style="114" customWidth="1"/>
    <col min="16" max="16" width="15.87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90</v>
      </c>
      <c r="K1" s="104" t="s">
        <v>16</v>
      </c>
      <c r="Q1" s="262"/>
    </row>
    <row r="2" spans="1:17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" t="s">
        <v>150</v>
      </c>
      <c r="K2" s="34" t="s">
        <v>151</v>
      </c>
      <c r="Q2" s="263"/>
    </row>
    <row r="3" spans="1:17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95</v>
      </c>
      <c r="K3" s="107" t="s">
        <v>96</v>
      </c>
      <c r="Q3" s="263"/>
    </row>
    <row r="4" spans="1:17" s="110" customFormat="1" ht="16.5" customHeight="1" thickBot="1">
      <c r="A4" s="357" t="s">
        <v>92</v>
      </c>
      <c r="B4" s="357"/>
      <c r="C4" s="357"/>
      <c r="D4" s="357"/>
      <c r="E4" s="357"/>
      <c r="G4" s="111"/>
      <c r="H4" s="111"/>
      <c r="I4" s="111"/>
      <c r="J4" s="112" t="s">
        <v>91</v>
      </c>
      <c r="K4" s="113" t="s">
        <v>146</v>
      </c>
      <c r="P4" s="112" t="s">
        <v>1</v>
      </c>
      <c r="Q4" s="199"/>
    </row>
    <row r="5" spans="1:16" ht="24" customHeight="1">
      <c r="A5" s="358" t="s">
        <v>0</v>
      </c>
      <c r="B5" s="362" t="s">
        <v>102</v>
      </c>
      <c r="C5" s="363"/>
      <c r="D5" s="363"/>
      <c r="E5" s="363"/>
      <c r="F5" s="364"/>
      <c r="G5" s="360" t="s">
        <v>2</v>
      </c>
      <c r="H5" s="365"/>
      <c r="I5" s="360" t="s">
        <v>23</v>
      </c>
      <c r="J5" s="365"/>
      <c r="K5" s="361" t="s">
        <v>3</v>
      </c>
      <c r="L5" s="365"/>
      <c r="M5" s="360" t="s">
        <v>9</v>
      </c>
      <c r="N5" s="365"/>
      <c r="O5" s="360" t="s">
        <v>4</v>
      </c>
      <c r="P5" s="361"/>
    </row>
    <row r="6" spans="1:16" ht="24" customHeight="1">
      <c r="A6" s="359"/>
      <c r="B6" s="176" t="s">
        <v>10</v>
      </c>
      <c r="C6" s="176" t="s">
        <v>11</v>
      </c>
      <c r="D6" s="176" t="s">
        <v>12</v>
      </c>
      <c r="E6" s="176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156">
        <v>98</v>
      </c>
      <c r="B7" s="309"/>
      <c r="C7" s="310"/>
      <c r="D7" s="310"/>
      <c r="E7" s="177"/>
      <c r="F7" s="175" t="s">
        <v>103</v>
      </c>
      <c r="G7" s="192">
        <f>G8</f>
        <v>859057688</v>
      </c>
      <c r="H7" s="192">
        <f aca="true" t="shared" si="0" ref="H7:P7">H8</f>
        <v>3954547227</v>
      </c>
      <c r="I7" s="192">
        <f t="shared" si="0"/>
        <v>1528204</v>
      </c>
      <c r="J7" s="192">
        <f t="shared" si="0"/>
        <v>73040032</v>
      </c>
      <c r="K7" s="194">
        <f t="shared" si="0"/>
        <v>671920073</v>
      </c>
      <c r="L7" s="192">
        <f t="shared" si="0"/>
        <v>871619948</v>
      </c>
      <c r="M7" s="192">
        <f t="shared" si="0"/>
        <v>64393895</v>
      </c>
      <c r="N7" s="192">
        <f t="shared" si="0"/>
        <v>-64393895</v>
      </c>
      <c r="O7" s="192">
        <f t="shared" si="0"/>
        <v>250003306</v>
      </c>
      <c r="P7" s="307">
        <f t="shared" si="0"/>
        <v>2945493352</v>
      </c>
    </row>
    <row r="8" spans="1:17" s="123" customFormat="1" ht="23.25" customHeight="1">
      <c r="A8" s="156" t="s">
        <v>107</v>
      </c>
      <c r="B8" s="85">
        <v>2</v>
      </c>
      <c r="C8" s="59"/>
      <c r="D8" s="311"/>
      <c r="E8" s="257"/>
      <c r="F8" s="258" t="s">
        <v>34</v>
      </c>
      <c r="G8" s="192">
        <f>'歲出總經'!G8+'歲出總資'!G8</f>
        <v>859057688</v>
      </c>
      <c r="H8" s="192">
        <f>'歲出總經'!H8+'歲出總資'!H8</f>
        <v>3954547227</v>
      </c>
      <c r="I8" s="192">
        <f>'歲出總經'!I8+'歲出總資'!I8</f>
        <v>1528204</v>
      </c>
      <c r="J8" s="192">
        <f>'歲出總經'!J8+'歲出總資'!J8</f>
        <v>73040032</v>
      </c>
      <c r="K8" s="194">
        <f>'歲出總經'!K8+'歲出總資'!K8</f>
        <v>671920073</v>
      </c>
      <c r="L8" s="192">
        <f>'歲出總經'!L8+'歲出總資'!L8</f>
        <v>871619948</v>
      </c>
      <c r="M8" s="192">
        <f>'歲出總經'!M8+'歲出總資'!M8</f>
        <v>64393895</v>
      </c>
      <c r="N8" s="192">
        <f>'歲出總經'!N8+'歲出總資'!N8</f>
        <v>-64393895</v>
      </c>
      <c r="O8" s="192">
        <f>'歲出總經'!O8+'歲出總資'!O8</f>
        <v>250003306</v>
      </c>
      <c r="P8" s="195">
        <f>'歲出總經'!P8+'歲出總資'!P8</f>
        <v>2945493352</v>
      </c>
      <c r="Q8" s="120"/>
    </row>
    <row r="9" spans="1:17" s="124" customFormat="1" ht="23.25" customHeight="1">
      <c r="A9" s="156">
        <v>100</v>
      </c>
      <c r="B9" s="156"/>
      <c r="C9" s="180"/>
      <c r="D9" s="180"/>
      <c r="E9" s="180"/>
      <c r="F9" s="125"/>
      <c r="G9" s="119"/>
      <c r="H9" s="119"/>
      <c r="I9" s="119"/>
      <c r="J9" s="119"/>
      <c r="K9" s="121"/>
      <c r="L9" s="119"/>
      <c r="M9" s="189"/>
      <c r="N9" s="189"/>
      <c r="O9" s="119"/>
      <c r="P9" s="122"/>
      <c r="Q9" s="259"/>
    </row>
    <row r="10" spans="1:17" s="124" customFormat="1" ht="23.25" customHeight="1">
      <c r="A10" s="156"/>
      <c r="B10" s="180"/>
      <c r="C10" s="180"/>
      <c r="D10" s="180"/>
      <c r="E10" s="180"/>
      <c r="F10" s="125"/>
      <c r="G10" s="119"/>
      <c r="H10" s="119"/>
      <c r="I10" s="119"/>
      <c r="J10" s="119"/>
      <c r="K10" s="121"/>
      <c r="L10" s="119"/>
      <c r="M10" s="189"/>
      <c r="N10" s="189"/>
      <c r="O10" s="119"/>
      <c r="P10" s="122"/>
      <c r="Q10" s="259"/>
    </row>
    <row r="11" spans="1:17" s="124" customFormat="1" ht="23.25" customHeight="1">
      <c r="A11" s="306"/>
      <c r="B11" s="180"/>
      <c r="C11" s="180"/>
      <c r="D11" s="180"/>
      <c r="E11" s="180"/>
      <c r="F11" s="125"/>
      <c r="G11" s="119"/>
      <c r="H11" s="119"/>
      <c r="I11" s="119"/>
      <c r="J11" s="119"/>
      <c r="K11" s="121"/>
      <c r="L11" s="119"/>
      <c r="M11" s="189"/>
      <c r="N11" s="189"/>
      <c r="O11" s="119"/>
      <c r="P11" s="122"/>
      <c r="Q11" s="259"/>
    </row>
    <row r="12" spans="1:17" s="126" customFormat="1" ht="23.25" customHeight="1">
      <c r="A12" s="308"/>
      <c r="B12" s="180"/>
      <c r="C12" s="180"/>
      <c r="D12" s="180"/>
      <c r="E12" s="179"/>
      <c r="F12" s="125"/>
      <c r="G12" s="119"/>
      <c r="H12" s="119"/>
      <c r="I12" s="119"/>
      <c r="J12" s="119"/>
      <c r="K12" s="121"/>
      <c r="L12" s="119"/>
      <c r="M12" s="119"/>
      <c r="N12" s="119"/>
      <c r="O12" s="119"/>
      <c r="P12" s="122"/>
      <c r="Q12" s="264"/>
    </row>
    <row r="13" spans="1:17" s="126" customFormat="1" ht="23.25" customHeight="1">
      <c r="A13" s="308"/>
      <c r="B13" s="179"/>
      <c r="C13" s="179"/>
      <c r="D13" s="179"/>
      <c r="E13" s="179"/>
      <c r="F13" s="125"/>
      <c r="G13" s="119"/>
      <c r="H13" s="119"/>
      <c r="I13" s="119"/>
      <c r="J13" s="119"/>
      <c r="K13" s="121"/>
      <c r="L13" s="119"/>
      <c r="M13" s="119"/>
      <c r="N13" s="119"/>
      <c r="O13" s="119"/>
      <c r="P13" s="122"/>
      <c r="Q13" s="264"/>
    </row>
    <row r="14" spans="1:17" s="126" customFormat="1" ht="23.25" customHeight="1">
      <c r="A14" s="156"/>
      <c r="B14" s="179"/>
      <c r="C14" s="179"/>
      <c r="D14" s="179"/>
      <c r="E14" s="179"/>
      <c r="F14" s="127"/>
      <c r="G14" s="119"/>
      <c r="H14" s="119"/>
      <c r="I14" s="119"/>
      <c r="J14" s="119"/>
      <c r="K14" s="121"/>
      <c r="L14" s="119"/>
      <c r="M14" s="119"/>
      <c r="N14" s="119"/>
      <c r="O14" s="119"/>
      <c r="P14" s="122"/>
      <c r="Q14" s="264"/>
    </row>
    <row r="15" spans="1:17" s="132" customFormat="1" ht="23.25" customHeight="1">
      <c r="A15" s="156"/>
      <c r="B15" s="178"/>
      <c r="C15" s="179"/>
      <c r="D15" s="179"/>
      <c r="E15" s="179"/>
      <c r="F15" s="128"/>
      <c r="G15" s="129"/>
      <c r="H15" s="129"/>
      <c r="I15" s="129"/>
      <c r="J15" s="129"/>
      <c r="K15" s="130"/>
      <c r="L15" s="129"/>
      <c r="M15" s="129"/>
      <c r="N15" s="129"/>
      <c r="O15" s="129"/>
      <c r="P15" s="131"/>
      <c r="Q15" s="265"/>
    </row>
    <row r="16" spans="1:17" s="132" customFormat="1" ht="23.25" customHeight="1">
      <c r="A16" s="156"/>
      <c r="B16" s="178"/>
      <c r="C16" s="179"/>
      <c r="D16" s="179"/>
      <c r="E16" s="179"/>
      <c r="F16" s="128"/>
      <c r="G16" s="129"/>
      <c r="H16" s="129"/>
      <c r="I16" s="129"/>
      <c r="J16" s="129"/>
      <c r="K16" s="130"/>
      <c r="L16" s="129"/>
      <c r="M16" s="129"/>
      <c r="N16" s="129"/>
      <c r="O16" s="129"/>
      <c r="P16" s="131"/>
      <c r="Q16" s="265"/>
    </row>
    <row r="17" spans="1:17" s="126" customFormat="1" ht="23.25" customHeight="1">
      <c r="A17" s="156"/>
      <c r="B17" s="178"/>
      <c r="C17" s="179"/>
      <c r="D17" s="179"/>
      <c r="E17" s="179"/>
      <c r="F17" s="127"/>
      <c r="G17" s="119"/>
      <c r="H17" s="119"/>
      <c r="I17" s="119"/>
      <c r="J17" s="119"/>
      <c r="K17" s="121"/>
      <c r="L17" s="119"/>
      <c r="M17" s="119"/>
      <c r="N17" s="119"/>
      <c r="O17" s="119"/>
      <c r="P17" s="122"/>
      <c r="Q17" s="264"/>
    </row>
    <row r="18" spans="1:17" s="126" customFormat="1" ht="23.25" customHeight="1">
      <c r="A18" s="156"/>
      <c r="B18" s="178"/>
      <c r="C18" s="179"/>
      <c r="D18" s="179"/>
      <c r="E18" s="179"/>
      <c r="F18" s="125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264"/>
    </row>
    <row r="19" spans="1:17" s="126" customFormat="1" ht="23.25" customHeight="1">
      <c r="A19" s="156"/>
      <c r="B19" s="178"/>
      <c r="C19" s="179"/>
      <c r="D19" s="179"/>
      <c r="E19" s="179"/>
      <c r="F19" s="127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264"/>
    </row>
    <row r="20" spans="1:17" s="132" customFormat="1" ht="23.25" customHeight="1">
      <c r="A20" s="156"/>
      <c r="B20" s="178"/>
      <c r="C20" s="179"/>
      <c r="D20" s="179"/>
      <c r="E20" s="179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  <c r="Q20" s="265"/>
    </row>
    <row r="21" spans="1:17" s="126" customFormat="1" ht="23.25" customHeight="1">
      <c r="A21" s="156"/>
      <c r="B21" s="178"/>
      <c r="C21" s="179"/>
      <c r="D21" s="179"/>
      <c r="E21" s="179"/>
      <c r="F21" s="127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264"/>
    </row>
    <row r="22" spans="1:17" s="132" customFormat="1" ht="23.25" customHeight="1">
      <c r="A22" s="156"/>
      <c r="B22" s="178"/>
      <c r="C22" s="179"/>
      <c r="D22" s="179"/>
      <c r="E22" s="179"/>
      <c r="F22" s="128"/>
      <c r="G22" s="129"/>
      <c r="H22" s="129"/>
      <c r="I22" s="129"/>
      <c r="J22" s="129"/>
      <c r="K22" s="130"/>
      <c r="L22" s="129"/>
      <c r="M22" s="129"/>
      <c r="N22" s="129"/>
      <c r="O22" s="129"/>
      <c r="P22" s="131"/>
      <c r="Q22" s="265"/>
    </row>
    <row r="23" spans="1:17" s="132" customFormat="1" ht="23.25" customHeight="1">
      <c r="A23" s="156"/>
      <c r="B23" s="178"/>
      <c r="C23" s="179"/>
      <c r="D23" s="179"/>
      <c r="E23" s="179"/>
      <c r="F23" s="128"/>
      <c r="G23" s="129"/>
      <c r="H23" s="129"/>
      <c r="I23" s="129"/>
      <c r="J23" s="129"/>
      <c r="K23" s="130"/>
      <c r="L23" s="129"/>
      <c r="M23" s="129"/>
      <c r="N23" s="129"/>
      <c r="O23" s="129"/>
      <c r="P23" s="131"/>
      <c r="Q23" s="265"/>
    </row>
    <row r="24" spans="1:17" s="126" customFormat="1" ht="23.25" customHeight="1">
      <c r="A24" s="156"/>
      <c r="B24" s="178"/>
      <c r="C24" s="179"/>
      <c r="D24" s="179"/>
      <c r="E24" s="179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264"/>
    </row>
    <row r="25" spans="1:17" s="126" customFormat="1" ht="23.25" customHeight="1">
      <c r="A25" s="156"/>
      <c r="B25" s="178"/>
      <c r="C25" s="179"/>
      <c r="D25" s="179"/>
      <c r="E25" s="179"/>
      <c r="F25" s="125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264"/>
    </row>
    <row r="26" spans="1:17" s="126" customFormat="1" ht="23.25" customHeight="1">
      <c r="A26" s="156"/>
      <c r="B26" s="178"/>
      <c r="C26" s="179"/>
      <c r="D26" s="179"/>
      <c r="E26" s="179"/>
      <c r="F26" s="127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264"/>
    </row>
    <row r="27" spans="1:17" s="132" customFormat="1" ht="23.25" customHeight="1">
      <c r="A27" s="156"/>
      <c r="B27" s="178"/>
      <c r="C27" s="179"/>
      <c r="D27" s="179"/>
      <c r="E27" s="179"/>
      <c r="F27" s="128"/>
      <c r="G27" s="129"/>
      <c r="H27" s="129"/>
      <c r="I27" s="129"/>
      <c r="J27" s="129"/>
      <c r="K27" s="130"/>
      <c r="L27" s="129"/>
      <c r="M27" s="129"/>
      <c r="N27" s="129"/>
      <c r="O27" s="129"/>
      <c r="P27" s="131"/>
      <c r="Q27" s="265"/>
    </row>
    <row r="28" spans="1:17" s="132" customFormat="1" ht="23.25" customHeight="1">
      <c r="A28" s="156"/>
      <c r="B28" s="178"/>
      <c r="C28" s="179"/>
      <c r="D28" s="179"/>
      <c r="E28" s="179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265"/>
    </row>
    <row r="29" spans="1:17" s="133" customFormat="1" ht="23.25" customHeight="1">
      <c r="A29" s="181"/>
      <c r="B29" s="179"/>
      <c r="C29" s="179"/>
      <c r="D29" s="179"/>
      <c r="E29" s="179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66"/>
    </row>
    <row r="30" spans="1:17" s="133" customFormat="1" ht="23.25" customHeight="1">
      <c r="A30" s="181"/>
      <c r="B30" s="179"/>
      <c r="C30" s="179"/>
      <c r="D30" s="179"/>
      <c r="E30" s="179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66"/>
    </row>
    <row r="31" spans="1:17" s="133" customFormat="1" ht="23.25" customHeight="1">
      <c r="A31" s="181"/>
      <c r="B31" s="179"/>
      <c r="C31" s="179"/>
      <c r="D31" s="179"/>
      <c r="E31" s="179"/>
      <c r="F31" s="125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66"/>
    </row>
    <row r="32" spans="1:17" s="110" customFormat="1" ht="24" customHeight="1" thickBot="1">
      <c r="A32" s="182"/>
      <c r="B32" s="183"/>
      <c r="C32" s="183"/>
      <c r="D32" s="184"/>
      <c r="E32" s="183"/>
      <c r="F32" s="134"/>
      <c r="G32" s="135"/>
      <c r="H32" s="135"/>
      <c r="I32" s="135"/>
      <c r="J32" s="135"/>
      <c r="K32" s="136"/>
      <c r="L32" s="135"/>
      <c r="M32" s="135"/>
      <c r="N32" s="135"/>
      <c r="O32" s="135"/>
      <c r="P32" s="137"/>
      <c r="Q32" s="19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SheetLayoutView="100" workbookViewId="0" topLeftCell="A1">
      <selection activeCell="K11" sqref="K11"/>
    </sheetView>
  </sheetViews>
  <sheetFormatPr defaultColWidth="9.00390625" defaultRowHeight="16.5"/>
  <cols>
    <col min="1" max="1" width="3.625" style="110" customWidth="1"/>
    <col min="2" max="2" width="2.75390625" style="110" customWidth="1"/>
    <col min="3" max="5" width="2.625" style="110" customWidth="1"/>
    <col min="6" max="6" width="19.625" style="138" customWidth="1"/>
    <col min="7" max="7" width="13.875" style="114" customWidth="1"/>
    <col min="8" max="8" width="14.875" style="114" customWidth="1"/>
    <col min="9" max="9" width="13.125" style="114" customWidth="1"/>
    <col min="10" max="10" width="14.375" style="114" customWidth="1"/>
    <col min="11" max="11" width="14.75390625" style="114" customWidth="1"/>
    <col min="12" max="12" width="14.875" style="114" customWidth="1"/>
    <col min="13" max="13" width="14.625" style="114" customWidth="1"/>
    <col min="14" max="14" width="14.875" style="114" customWidth="1"/>
    <col min="15" max="15" width="14.75390625" style="114" customWidth="1"/>
    <col min="16" max="16" width="14.875" style="114" customWidth="1"/>
    <col min="17" max="17" width="9.00390625" style="148" hidden="1" customWidth="1"/>
    <col min="18" max="16384" width="9.00390625" style="114" customWidth="1"/>
  </cols>
  <sheetData>
    <row r="1" spans="1:17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131</v>
      </c>
      <c r="K1" s="104" t="s">
        <v>132</v>
      </c>
      <c r="Q1" s="262"/>
    </row>
    <row r="2" spans="1:17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" t="s">
        <v>150</v>
      </c>
      <c r="K2" s="34" t="s">
        <v>151</v>
      </c>
      <c r="Q2" s="263"/>
    </row>
    <row r="3" spans="1:17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133</v>
      </c>
      <c r="K3" s="107" t="s">
        <v>134</v>
      </c>
      <c r="Q3" s="263"/>
    </row>
    <row r="4" spans="1:17" s="110" customFormat="1" ht="16.5" customHeight="1" thickBot="1">
      <c r="A4" s="366" t="s">
        <v>130</v>
      </c>
      <c r="B4" s="366"/>
      <c r="C4" s="366"/>
      <c r="D4" s="366"/>
      <c r="E4" s="366"/>
      <c r="G4" s="111"/>
      <c r="J4" s="139" t="s">
        <v>135</v>
      </c>
      <c r="K4" s="113" t="s">
        <v>145</v>
      </c>
      <c r="P4" s="112" t="s">
        <v>1</v>
      </c>
      <c r="Q4" s="199"/>
    </row>
    <row r="5" spans="1:16" ht="24" customHeight="1">
      <c r="A5" s="358" t="s">
        <v>0</v>
      </c>
      <c r="B5" s="362" t="s">
        <v>136</v>
      </c>
      <c r="C5" s="363"/>
      <c r="D5" s="363"/>
      <c r="E5" s="363"/>
      <c r="F5" s="364"/>
      <c r="G5" s="360" t="s">
        <v>2</v>
      </c>
      <c r="H5" s="365"/>
      <c r="I5" s="360" t="s">
        <v>137</v>
      </c>
      <c r="J5" s="365"/>
      <c r="K5" s="361" t="s">
        <v>3</v>
      </c>
      <c r="L5" s="365"/>
      <c r="M5" s="360" t="s">
        <v>9</v>
      </c>
      <c r="N5" s="365"/>
      <c r="O5" s="360" t="s">
        <v>4</v>
      </c>
      <c r="P5" s="361"/>
    </row>
    <row r="6" spans="1:16" ht="24" customHeight="1">
      <c r="A6" s="359"/>
      <c r="B6" s="176" t="s">
        <v>10</v>
      </c>
      <c r="C6" s="176" t="s">
        <v>11</v>
      </c>
      <c r="D6" s="176" t="s">
        <v>12</v>
      </c>
      <c r="E6" s="176" t="s">
        <v>13</v>
      </c>
      <c r="F6" s="41" t="s">
        <v>138</v>
      </c>
      <c r="G6" s="115" t="s">
        <v>139</v>
      </c>
      <c r="H6" s="115" t="s">
        <v>14</v>
      </c>
      <c r="I6" s="115" t="s">
        <v>139</v>
      </c>
      <c r="J6" s="116" t="s">
        <v>14</v>
      </c>
      <c r="K6" s="117" t="s">
        <v>139</v>
      </c>
      <c r="L6" s="115" t="s">
        <v>14</v>
      </c>
      <c r="M6" s="115" t="s">
        <v>139</v>
      </c>
      <c r="N6" s="115" t="s">
        <v>14</v>
      </c>
      <c r="O6" s="115" t="s">
        <v>139</v>
      </c>
      <c r="P6" s="118" t="s">
        <v>14</v>
      </c>
    </row>
    <row r="7" spans="1:17" s="120" customFormat="1" ht="23.25" customHeight="1">
      <c r="A7" s="246">
        <v>98</v>
      </c>
      <c r="B7" s="312"/>
      <c r="C7" s="313"/>
      <c r="D7" s="313"/>
      <c r="E7" s="245"/>
      <c r="F7" s="175" t="s">
        <v>140</v>
      </c>
      <c r="G7" s="192">
        <f>G8</f>
        <v>1720000</v>
      </c>
      <c r="H7" s="192">
        <f aca="true" t="shared" si="0" ref="H7:P7">H8</f>
        <v>80451734</v>
      </c>
      <c r="I7" s="192">
        <f t="shared" si="0"/>
        <v>0</v>
      </c>
      <c r="J7" s="267">
        <f t="shared" si="0"/>
        <v>320651</v>
      </c>
      <c r="K7" s="268">
        <f t="shared" si="0"/>
        <v>1720000</v>
      </c>
      <c r="L7" s="192">
        <f t="shared" si="0"/>
        <v>25318296</v>
      </c>
      <c r="M7" s="192">
        <f t="shared" si="0"/>
        <v>896360</v>
      </c>
      <c r="N7" s="192">
        <f t="shared" si="0"/>
        <v>-896360</v>
      </c>
      <c r="O7" s="192">
        <f t="shared" si="0"/>
        <v>896360</v>
      </c>
      <c r="P7" s="195">
        <f t="shared" si="0"/>
        <v>53916427</v>
      </c>
      <c r="Q7" s="261" t="e">
        <f>#REF!+Q12+Q17+Q21+Q25</f>
        <v>#REF!</v>
      </c>
    </row>
    <row r="8" spans="1:17" s="123" customFormat="1" ht="23.25" customHeight="1">
      <c r="A8" s="246" t="s">
        <v>108</v>
      </c>
      <c r="B8" s="85">
        <v>2</v>
      </c>
      <c r="C8" s="314"/>
      <c r="D8" s="315"/>
      <c r="E8" s="257"/>
      <c r="F8" s="258" t="s">
        <v>34</v>
      </c>
      <c r="G8" s="192">
        <f>'歲出明細'!G19</f>
        <v>1720000</v>
      </c>
      <c r="H8" s="192">
        <f>'歲出明細'!H19</f>
        <v>80451734</v>
      </c>
      <c r="I8" s="192">
        <f>'歲出明細'!I19</f>
        <v>0</v>
      </c>
      <c r="J8" s="192">
        <f>'歲出明細'!J19</f>
        <v>320651</v>
      </c>
      <c r="K8" s="194">
        <f>'歲出明細'!K19</f>
        <v>1720000</v>
      </c>
      <c r="L8" s="192">
        <f>'歲出明細'!L19</f>
        <v>25318296</v>
      </c>
      <c r="M8" s="192">
        <f>'歲出明細'!M19</f>
        <v>896360</v>
      </c>
      <c r="N8" s="192">
        <f>'歲出明細'!N19</f>
        <v>-896360</v>
      </c>
      <c r="O8" s="192">
        <f>'歲出明細'!O19</f>
        <v>896360</v>
      </c>
      <c r="P8" s="195">
        <f>'歲出明細'!P19</f>
        <v>53916427</v>
      </c>
      <c r="Q8" s="260">
        <f>'歲出明細'!Q19</f>
        <v>0</v>
      </c>
    </row>
    <row r="9" spans="1:17" s="124" customFormat="1" ht="23.25" customHeight="1">
      <c r="A9" s="156">
        <v>100</v>
      </c>
      <c r="B9" s="156"/>
      <c r="C9" s="180"/>
      <c r="D9" s="180"/>
      <c r="E9" s="248"/>
      <c r="F9" s="125"/>
      <c r="G9" s="192"/>
      <c r="H9" s="192"/>
      <c r="I9" s="192"/>
      <c r="J9" s="192"/>
      <c r="K9" s="194"/>
      <c r="L9" s="192"/>
      <c r="M9" s="192"/>
      <c r="N9" s="193"/>
      <c r="O9" s="192"/>
      <c r="P9" s="195"/>
      <c r="Q9" s="259"/>
    </row>
    <row r="10" spans="1:17" s="124" customFormat="1" ht="23.25" customHeight="1">
      <c r="A10" s="156"/>
      <c r="B10" s="156"/>
      <c r="C10" s="180"/>
      <c r="D10" s="180"/>
      <c r="E10" s="248"/>
      <c r="F10" s="125"/>
      <c r="G10" s="192"/>
      <c r="H10" s="192"/>
      <c r="I10" s="192"/>
      <c r="J10" s="192"/>
      <c r="K10" s="194"/>
      <c r="L10" s="192"/>
      <c r="M10" s="192"/>
      <c r="N10" s="193"/>
      <c r="O10" s="192"/>
      <c r="P10" s="195"/>
      <c r="Q10" s="259"/>
    </row>
    <row r="11" spans="1:17" s="124" customFormat="1" ht="23.25" customHeight="1">
      <c r="A11" s="156"/>
      <c r="B11" s="156"/>
      <c r="C11" s="180"/>
      <c r="D11" s="180"/>
      <c r="E11" s="248"/>
      <c r="F11" s="125"/>
      <c r="G11" s="192"/>
      <c r="H11" s="192"/>
      <c r="I11" s="192"/>
      <c r="J11" s="192"/>
      <c r="K11" s="194"/>
      <c r="L11" s="192"/>
      <c r="M11" s="192"/>
      <c r="N11" s="193"/>
      <c r="O11" s="192"/>
      <c r="P11" s="195"/>
      <c r="Q11" s="259"/>
    </row>
    <row r="12" spans="1:17" s="124" customFormat="1" ht="23.25" customHeight="1">
      <c r="A12" s="246"/>
      <c r="B12" s="247"/>
      <c r="C12" s="248"/>
      <c r="D12" s="248"/>
      <c r="E12" s="249"/>
      <c r="F12" s="125"/>
      <c r="G12" s="119"/>
      <c r="H12" s="119"/>
      <c r="I12" s="119"/>
      <c r="J12" s="119"/>
      <c r="K12" s="121"/>
      <c r="L12" s="119"/>
      <c r="M12" s="189"/>
      <c r="N12" s="189"/>
      <c r="O12" s="119"/>
      <c r="P12" s="122"/>
      <c r="Q12" s="145"/>
    </row>
    <row r="13" spans="1:17" s="126" customFormat="1" ht="23.25" customHeight="1">
      <c r="A13" s="246"/>
      <c r="B13" s="247"/>
      <c r="C13" s="248"/>
      <c r="D13" s="248"/>
      <c r="E13" s="248"/>
      <c r="F13" s="127"/>
      <c r="G13" s="119"/>
      <c r="H13" s="119"/>
      <c r="I13" s="119"/>
      <c r="J13" s="119"/>
      <c r="K13" s="121"/>
      <c r="L13" s="119"/>
      <c r="M13" s="119"/>
      <c r="N13" s="119"/>
      <c r="O13" s="119"/>
      <c r="P13" s="122"/>
      <c r="Q13" s="143">
        <f>Q14</f>
        <v>10</v>
      </c>
    </row>
    <row r="14" spans="1:17" s="132" customFormat="1" ht="23.25" customHeight="1">
      <c r="A14" s="246"/>
      <c r="B14" s="247"/>
      <c r="C14" s="248"/>
      <c r="D14" s="248"/>
      <c r="E14" s="248"/>
      <c r="F14" s="128"/>
      <c r="G14" s="129"/>
      <c r="H14" s="129"/>
      <c r="I14" s="129"/>
      <c r="J14" s="129"/>
      <c r="K14" s="130"/>
      <c r="L14" s="129"/>
      <c r="M14" s="129"/>
      <c r="N14" s="129"/>
      <c r="O14" s="129"/>
      <c r="P14" s="131"/>
      <c r="Q14" s="145">
        <v>10</v>
      </c>
    </row>
    <row r="15" spans="1:17" s="132" customFormat="1" ht="23.25" customHeight="1">
      <c r="A15" s="246"/>
      <c r="B15" s="247"/>
      <c r="C15" s="248"/>
      <c r="D15" s="248"/>
      <c r="E15" s="248"/>
      <c r="F15" s="128"/>
      <c r="G15" s="129"/>
      <c r="H15" s="129"/>
      <c r="I15" s="129"/>
      <c r="J15" s="129"/>
      <c r="K15" s="130"/>
      <c r="L15" s="129"/>
      <c r="M15" s="129"/>
      <c r="N15" s="129"/>
      <c r="O15" s="129"/>
      <c r="P15" s="131"/>
      <c r="Q15" s="145">
        <f>Q16</f>
        <v>10</v>
      </c>
    </row>
    <row r="16" spans="1:17" s="126" customFormat="1" ht="23.25" customHeight="1">
      <c r="A16" s="246"/>
      <c r="B16" s="247"/>
      <c r="C16" s="248"/>
      <c r="D16" s="248"/>
      <c r="E16" s="248"/>
      <c r="F16" s="127"/>
      <c r="G16" s="119"/>
      <c r="H16" s="119"/>
      <c r="I16" s="119"/>
      <c r="J16" s="119"/>
      <c r="K16" s="121"/>
      <c r="L16" s="119"/>
      <c r="M16" s="119"/>
      <c r="N16" s="119"/>
      <c r="O16" s="119"/>
      <c r="P16" s="122"/>
      <c r="Q16" s="143">
        <f>Q17</f>
        <v>10</v>
      </c>
    </row>
    <row r="17" spans="1:17" s="126" customFormat="1" ht="23.25" customHeight="1">
      <c r="A17" s="246"/>
      <c r="B17" s="247"/>
      <c r="C17" s="248"/>
      <c r="D17" s="248"/>
      <c r="E17" s="248"/>
      <c r="F17" s="125"/>
      <c r="G17" s="119"/>
      <c r="H17" s="119"/>
      <c r="I17" s="119"/>
      <c r="J17" s="119"/>
      <c r="K17" s="121"/>
      <c r="L17" s="119"/>
      <c r="M17" s="119"/>
      <c r="N17" s="119"/>
      <c r="O17" s="119"/>
      <c r="P17" s="122"/>
      <c r="Q17" s="143">
        <f>Q18</f>
        <v>10</v>
      </c>
    </row>
    <row r="18" spans="1:17" s="126" customFormat="1" ht="23.25" customHeight="1">
      <c r="A18" s="246"/>
      <c r="B18" s="247"/>
      <c r="C18" s="248"/>
      <c r="D18" s="248"/>
      <c r="E18" s="248"/>
      <c r="F18" s="127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143">
        <f>Q19</f>
        <v>10</v>
      </c>
    </row>
    <row r="19" spans="1:17" s="132" customFormat="1" ht="23.25" customHeight="1">
      <c r="A19" s="246"/>
      <c r="B19" s="247"/>
      <c r="C19" s="248"/>
      <c r="D19" s="248"/>
      <c r="E19" s="248"/>
      <c r="F19" s="128"/>
      <c r="G19" s="129"/>
      <c r="H19" s="129"/>
      <c r="I19" s="129"/>
      <c r="J19" s="129"/>
      <c r="K19" s="130"/>
      <c r="L19" s="129"/>
      <c r="M19" s="129"/>
      <c r="N19" s="129"/>
      <c r="O19" s="129"/>
      <c r="P19" s="131"/>
      <c r="Q19" s="145">
        <f>Q20</f>
        <v>10</v>
      </c>
    </row>
    <row r="20" spans="1:17" s="126" customFormat="1" ht="23.25" customHeight="1">
      <c r="A20" s="246"/>
      <c r="B20" s="247"/>
      <c r="C20" s="248"/>
      <c r="D20" s="248"/>
      <c r="E20" s="248"/>
      <c r="F20" s="127"/>
      <c r="G20" s="119"/>
      <c r="H20" s="119"/>
      <c r="I20" s="119"/>
      <c r="J20" s="119"/>
      <c r="K20" s="121"/>
      <c r="L20" s="119"/>
      <c r="M20" s="119"/>
      <c r="N20" s="119"/>
      <c r="O20" s="119"/>
      <c r="P20" s="122"/>
      <c r="Q20" s="143">
        <v>10</v>
      </c>
    </row>
    <row r="21" spans="1:17" s="132" customFormat="1" ht="23.25" customHeight="1">
      <c r="A21" s="246"/>
      <c r="B21" s="247"/>
      <c r="C21" s="248"/>
      <c r="D21" s="248"/>
      <c r="E21" s="248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145"/>
    </row>
    <row r="22" spans="1:17" s="132" customFormat="1" ht="23.25" customHeight="1">
      <c r="A22" s="246"/>
      <c r="B22" s="247"/>
      <c r="C22" s="248"/>
      <c r="D22" s="248"/>
      <c r="E22" s="248"/>
      <c r="F22" s="128"/>
      <c r="G22" s="129"/>
      <c r="H22" s="129"/>
      <c r="I22" s="129"/>
      <c r="J22" s="129"/>
      <c r="K22" s="130"/>
      <c r="L22" s="129"/>
      <c r="M22" s="129"/>
      <c r="N22" s="129"/>
      <c r="O22" s="129"/>
      <c r="P22" s="131"/>
      <c r="Q22" s="145"/>
    </row>
    <row r="23" spans="1:17" s="126" customFormat="1" ht="23.25" customHeight="1">
      <c r="A23" s="246"/>
      <c r="B23" s="247"/>
      <c r="C23" s="248"/>
      <c r="D23" s="248"/>
      <c r="E23" s="248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143">
        <f>Q24</f>
        <v>0</v>
      </c>
    </row>
    <row r="24" spans="1:17" s="126" customFormat="1" ht="23.25" customHeight="1">
      <c r="A24" s="246"/>
      <c r="B24" s="247"/>
      <c r="C24" s="248"/>
      <c r="D24" s="248"/>
      <c r="E24" s="248"/>
      <c r="F24" s="125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143"/>
    </row>
    <row r="25" spans="1:17" s="126" customFormat="1" ht="23.25" customHeight="1">
      <c r="A25" s="246"/>
      <c r="B25" s="247"/>
      <c r="C25" s="248"/>
      <c r="D25" s="248"/>
      <c r="E25" s="248"/>
      <c r="F25" s="127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143"/>
    </row>
    <row r="26" spans="1:17" s="132" customFormat="1" ht="23.25" customHeight="1">
      <c r="A26" s="246"/>
      <c r="B26" s="247"/>
      <c r="C26" s="248"/>
      <c r="D26" s="248"/>
      <c r="E26" s="248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  <c r="Q26" s="145"/>
    </row>
    <row r="27" spans="1:17" s="132" customFormat="1" ht="23.25" customHeight="1">
      <c r="A27" s="246"/>
      <c r="B27" s="247"/>
      <c r="C27" s="248"/>
      <c r="D27" s="248"/>
      <c r="E27" s="248"/>
      <c r="F27" s="128"/>
      <c r="G27" s="129"/>
      <c r="H27" s="129"/>
      <c r="I27" s="129"/>
      <c r="J27" s="129"/>
      <c r="K27" s="130"/>
      <c r="L27" s="129"/>
      <c r="M27" s="129"/>
      <c r="N27" s="129"/>
      <c r="O27" s="129"/>
      <c r="P27" s="131"/>
      <c r="Q27" s="145">
        <v>0</v>
      </c>
    </row>
    <row r="28" spans="1:17" s="133" customFormat="1" ht="23.25" customHeight="1">
      <c r="A28" s="110"/>
      <c r="B28" s="248"/>
      <c r="C28" s="248"/>
      <c r="D28" s="248"/>
      <c r="E28" s="248"/>
      <c r="F28" s="127"/>
      <c r="G28" s="119"/>
      <c r="H28" s="119"/>
      <c r="I28" s="119"/>
      <c r="J28" s="119"/>
      <c r="K28" s="121"/>
      <c r="L28" s="119"/>
      <c r="M28" s="119"/>
      <c r="N28" s="119"/>
      <c r="O28" s="119"/>
      <c r="P28" s="122"/>
      <c r="Q28" s="266"/>
    </row>
    <row r="29" spans="1:17" s="133" customFormat="1" ht="23.25" customHeight="1">
      <c r="A29" s="110"/>
      <c r="B29" s="248"/>
      <c r="C29" s="248"/>
      <c r="D29" s="248"/>
      <c r="E29" s="248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66"/>
    </row>
    <row r="30" spans="1:17" s="133" customFormat="1" ht="23.25" customHeight="1">
      <c r="A30" s="110"/>
      <c r="B30" s="248"/>
      <c r="C30" s="248"/>
      <c r="D30" s="248"/>
      <c r="E30" s="248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66"/>
    </row>
    <row r="31" spans="1:17" s="133" customFormat="1" ht="23.25" customHeight="1">
      <c r="A31" s="110"/>
      <c r="B31" s="248"/>
      <c r="C31" s="248"/>
      <c r="D31" s="248"/>
      <c r="E31" s="248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66"/>
    </row>
    <row r="32" spans="1:17" s="110" customFormat="1" ht="24" customHeight="1" thickBot="1">
      <c r="A32" s="250"/>
      <c r="B32" s="251"/>
      <c r="C32" s="251"/>
      <c r="D32" s="252"/>
      <c r="E32" s="251"/>
      <c r="F32" s="134"/>
      <c r="G32" s="135"/>
      <c r="H32" s="135"/>
      <c r="I32" s="135"/>
      <c r="J32" s="135"/>
      <c r="K32" s="136"/>
      <c r="L32" s="135"/>
      <c r="M32" s="135"/>
      <c r="N32" s="135"/>
      <c r="O32" s="135"/>
      <c r="P32" s="137"/>
      <c r="Q32" s="145">
        <v>0</v>
      </c>
    </row>
    <row r="33" spans="1:17" s="133" customFormat="1" ht="23.25" customHeight="1">
      <c r="A33" s="253"/>
      <c r="B33" s="254"/>
      <c r="C33" s="254"/>
      <c r="D33" s="254"/>
      <c r="E33" s="254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266"/>
    </row>
    <row r="34" spans="1:17" s="133" customFormat="1" ht="23.25" customHeight="1">
      <c r="A34" s="199"/>
      <c r="B34" s="111"/>
      <c r="C34" s="111"/>
      <c r="D34" s="111"/>
      <c r="E34" s="111"/>
      <c r="F34" s="142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266"/>
    </row>
    <row r="35" spans="1:17" s="110" customFormat="1" ht="20.25" customHeight="1">
      <c r="A35" s="199"/>
      <c r="B35" s="111"/>
      <c r="C35" s="111"/>
      <c r="D35" s="111"/>
      <c r="E35" s="111"/>
      <c r="F35" s="144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99"/>
    </row>
    <row r="36" spans="1:17" s="110" customFormat="1" ht="20.25" customHeight="1">
      <c r="A36" s="199"/>
      <c r="B36" s="111"/>
      <c r="C36" s="111"/>
      <c r="D36" s="111"/>
      <c r="E36" s="111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99"/>
    </row>
    <row r="37" spans="1:17" s="133" customFormat="1" ht="20.25" customHeight="1">
      <c r="A37" s="199"/>
      <c r="B37" s="111"/>
      <c r="C37" s="111"/>
      <c r="D37" s="111"/>
      <c r="E37" s="111"/>
      <c r="F37" s="142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266"/>
    </row>
    <row r="38" spans="1:17" s="133" customFormat="1" ht="20.25" customHeight="1">
      <c r="A38" s="199"/>
      <c r="B38" s="111"/>
      <c r="C38" s="111"/>
      <c r="D38" s="111"/>
      <c r="E38" s="111"/>
      <c r="F38" s="146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266"/>
    </row>
    <row r="39" spans="1:17" s="133" customFormat="1" ht="20.25" customHeight="1">
      <c r="A39" s="199"/>
      <c r="B39" s="111"/>
      <c r="C39" s="111"/>
      <c r="D39" s="111"/>
      <c r="E39" s="111"/>
      <c r="F39" s="142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266"/>
    </row>
    <row r="40" spans="1:17" s="110" customFormat="1" ht="36" customHeight="1">
      <c r="A40" s="199"/>
      <c r="B40" s="111"/>
      <c r="C40" s="111"/>
      <c r="D40" s="111"/>
      <c r="E40" s="111"/>
      <c r="F40" s="144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99"/>
    </row>
    <row r="41" spans="1:17" s="110" customFormat="1" ht="20.25" customHeight="1">
      <c r="A41" s="199"/>
      <c r="B41" s="111"/>
      <c r="C41" s="111"/>
      <c r="D41" s="111"/>
      <c r="E41" s="111"/>
      <c r="F41" s="14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99"/>
    </row>
    <row r="42" spans="1:17" s="110" customFormat="1" ht="20.25" customHeight="1">
      <c r="A42" s="199"/>
      <c r="B42" s="111"/>
      <c r="C42" s="111"/>
      <c r="D42" s="111"/>
      <c r="E42" s="111"/>
      <c r="F42" s="14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99"/>
    </row>
    <row r="43" spans="1:17" s="110" customFormat="1" ht="20.25" customHeight="1">
      <c r="A43" s="199"/>
      <c r="B43" s="111"/>
      <c r="C43" s="111"/>
      <c r="D43" s="111"/>
      <c r="E43" s="111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99"/>
    </row>
    <row r="44" spans="1:17" s="110" customFormat="1" ht="20.25" customHeight="1">
      <c r="A44" s="199"/>
      <c r="B44" s="111"/>
      <c r="C44" s="111"/>
      <c r="D44" s="111"/>
      <c r="E44" s="111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99"/>
    </row>
    <row r="45" spans="1:17" s="110" customFormat="1" ht="35.25" customHeight="1">
      <c r="A45" s="199"/>
      <c r="B45" s="111"/>
      <c r="C45" s="111"/>
      <c r="D45" s="111"/>
      <c r="E45" s="111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>
        <v>0</v>
      </c>
    </row>
    <row r="46" spans="1:17" s="110" customFormat="1" ht="20.25" customHeight="1">
      <c r="A46" s="199"/>
      <c r="B46" s="111"/>
      <c r="C46" s="111"/>
      <c r="D46" s="111"/>
      <c r="E46" s="111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99"/>
    </row>
    <row r="47" spans="1:17" s="110" customFormat="1" ht="20.25" customHeight="1">
      <c r="A47" s="199"/>
      <c r="B47" s="111"/>
      <c r="C47" s="111"/>
      <c r="D47" s="111"/>
      <c r="E47" s="111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99"/>
    </row>
    <row r="48" spans="1:17" s="133" customFormat="1" ht="20.25" customHeight="1">
      <c r="A48" s="199"/>
      <c r="B48" s="111"/>
      <c r="C48" s="111"/>
      <c r="D48" s="111"/>
      <c r="E48" s="111"/>
      <c r="F48" s="146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266"/>
    </row>
    <row r="49" spans="1:17" s="133" customFormat="1" ht="20.25" customHeight="1">
      <c r="A49" s="199"/>
      <c r="B49" s="111"/>
      <c r="C49" s="111"/>
      <c r="D49" s="111"/>
      <c r="E49" s="111"/>
      <c r="F49" s="142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>
        <f>Q50</f>
        <v>0</v>
      </c>
    </row>
    <row r="50" spans="1:17" s="110" customFormat="1" ht="20.25" customHeight="1">
      <c r="A50" s="199"/>
      <c r="B50" s="111"/>
      <c r="C50" s="111"/>
      <c r="D50" s="111"/>
      <c r="E50" s="111"/>
      <c r="F50" s="144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99"/>
    </row>
    <row r="51" spans="1:17" s="110" customFormat="1" ht="22.5" customHeight="1">
      <c r="A51" s="199"/>
      <c r="B51" s="111"/>
      <c r="C51" s="111"/>
      <c r="D51" s="111"/>
      <c r="E51" s="111"/>
      <c r="F51" s="144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99"/>
    </row>
    <row r="52" spans="1:18" ht="23.25" customHeight="1">
      <c r="A52" s="199"/>
      <c r="B52" s="111"/>
      <c r="C52" s="111"/>
      <c r="D52" s="111"/>
      <c r="E52" s="111"/>
      <c r="F52" s="147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R52" s="148"/>
    </row>
    <row r="53" spans="1:18" ht="22.5" customHeight="1">
      <c r="A53" s="199"/>
      <c r="B53" s="111"/>
      <c r="C53" s="111"/>
      <c r="D53" s="111"/>
      <c r="E53" s="111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R53" s="148"/>
    </row>
    <row r="54" spans="1:18" ht="22.5" customHeight="1">
      <c r="A54" s="199"/>
      <c r="B54" s="199"/>
      <c r="C54" s="199"/>
      <c r="D54" s="199"/>
      <c r="E54" s="199"/>
      <c r="F54" s="149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R54" s="148"/>
    </row>
    <row r="55" spans="1:18" ht="22.5" customHeight="1">
      <c r="A55" s="199"/>
      <c r="B55" s="199"/>
      <c r="C55" s="199"/>
      <c r="D55" s="199"/>
      <c r="E55" s="199"/>
      <c r="F55" s="149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R55" s="148"/>
    </row>
    <row r="56" spans="1:16" ht="22.5" customHeight="1">
      <c r="A56" s="199"/>
      <c r="B56" s="199"/>
      <c r="C56" s="199"/>
      <c r="D56" s="199"/>
      <c r="E56" s="199"/>
      <c r="F56" s="149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1:16" ht="22.5" customHeight="1">
      <c r="A57" s="199"/>
      <c r="B57" s="199"/>
      <c r="C57" s="199"/>
      <c r="D57" s="199"/>
      <c r="E57" s="199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22.5" customHeight="1">
      <c r="A58" s="199"/>
      <c r="B58" s="199"/>
      <c r="C58" s="199"/>
      <c r="D58" s="199"/>
      <c r="E58" s="199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34.5" customHeight="1">
      <c r="A59" s="199"/>
      <c r="B59" s="199"/>
      <c r="C59" s="199"/>
      <c r="D59" s="199"/>
      <c r="E59" s="199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15.75">
      <c r="A60" s="199"/>
      <c r="B60" s="199"/>
      <c r="C60" s="199"/>
      <c r="D60" s="199"/>
      <c r="E60" s="199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zoomScaleSheetLayoutView="100" workbookViewId="0" topLeftCell="A1">
      <selection activeCell="J20" sqref="J20"/>
    </sheetView>
  </sheetViews>
  <sheetFormatPr defaultColWidth="9.00390625" defaultRowHeight="16.5"/>
  <cols>
    <col min="1" max="1" width="3.625" style="181" customWidth="1"/>
    <col min="2" max="2" width="2.75390625" style="181" customWidth="1"/>
    <col min="3" max="5" width="2.625" style="181" customWidth="1"/>
    <col min="6" max="6" width="19.50390625" style="138" customWidth="1"/>
    <col min="7" max="8" width="15.625" style="114" customWidth="1"/>
    <col min="9" max="9" width="13.125" style="114" customWidth="1"/>
    <col min="10" max="10" width="13.875" style="114" customWidth="1"/>
    <col min="11" max="11" width="14.75390625" style="114" customWidth="1"/>
    <col min="12" max="12" width="14.875" style="114" customWidth="1"/>
    <col min="13" max="13" width="14.625" style="114" customWidth="1"/>
    <col min="14" max="14" width="14.875" style="114" customWidth="1"/>
    <col min="15" max="15" width="14.375" style="114" customWidth="1"/>
    <col min="16" max="16" width="15.75390625" style="114" customWidth="1"/>
    <col min="17" max="17" width="9.00390625" style="148" hidden="1" customWidth="1"/>
    <col min="18" max="16384" width="9.00390625" style="114" customWidth="1"/>
  </cols>
  <sheetData>
    <row r="1" spans="1:17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90</v>
      </c>
      <c r="K1" s="104" t="s">
        <v>16</v>
      </c>
      <c r="Q1" s="262"/>
    </row>
    <row r="2" spans="1:17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" t="s">
        <v>150</v>
      </c>
      <c r="K2" s="34" t="s">
        <v>151</v>
      </c>
      <c r="Q2" s="263"/>
    </row>
    <row r="3" spans="1:17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95</v>
      </c>
      <c r="K3" s="107" t="s">
        <v>96</v>
      </c>
      <c r="Q3" s="263"/>
    </row>
    <row r="4" spans="1:17" s="110" customFormat="1" ht="16.5" customHeight="1" thickBot="1">
      <c r="A4" s="357" t="s">
        <v>105</v>
      </c>
      <c r="B4" s="357"/>
      <c r="C4" s="357"/>
      <c r="D4" s="357"/>
      <c r="E4" s="357"/>
      <c r="G4" s="111"/>
      <c r="J4" s="139" t="s">
        <v>94</v>
      </c>
      <c r="K4" s="113" t="s">
        <v>144</v>
      </c>
      <c r="P4" s="112" t="s">
        <v>1</v>
      </c>
      <c r="Q4" s="199"/>
    </row>
    <row r="5" spans="1:16" ht="24" customHeight="1">
      <c r="A5" s="358" t="s">
        <v>0</v>
      </c>
      <c r="B5" s="362" t="s">
        <v>100</v>
      </c>
      <c r="C5" s="363"/>
      <c r="D5" s="363"/>
      <c r="E5" s="363"/>
      <c r="F5" s="364"/>
      <c r="G5" s="360" t="s">
        <v>2</v>
      </c>
      <c r="H5" s="365"/>
      <c r="I5" s="360" t="s">
        <v>23</v>
      </c>
      <c r="J5" s="365"/>
      <c r="K5" s="365" t="s">
        <v>3</v>
      </c>
      <c r="L5" s="367"/>
      <c r="M5" s="360" t="s">
        <v>9</v>
      </c>
      <c r="N5" s="365"/>
      <c r="O5" s="360" t="s">
        <v>4</v>
      </c>
      <c r="P5" s="361"/>
    </row>
    <row r="6" spans="1:16" ht="24" customHeight="1">
      <c r="A6" s="359"/>
      <c r="B6" s="176" t="s">
        <v>10</v>
      </c>
      <c r="C6" s="176" t="s">
        <v>11</v>
      </c>
      <c r="D6" s="176" t="s">
        <v>12</v>
      </c>
      <c r="E6" s="176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7" s="120" customFormat="1" ht="23.25" customHeight="1">
      <c r="A7" s="246">
        <v>98</v>
      </c>
      <c r="B7" s="312"/>
      <c r="C7" s="313"/>
      <c r="D7" s="313"/>
      <c r="E7" s="317"/>
      <c r="F7" s="175" t="s">
        <v>99</v>
      </c>
      <c r="G7" s="192">
        <f>G8</f>
        <v>857337688</v>
      </c>
      <c r="H7" s="192">
        <f aca="true" t="shared" si="0" ref="H7:P7">H8</f>
        <v>3874095493</v>
      </c>
      <c r="I7" s="267">
        <f t="shared" si="0"/>
        <v>1528204</v>
      </c>
      <c r="J7" s="267">
        <f t="shared" si="0"/>
        <v>72719381</v>
      </c>
      <c r="K7" s="194">
        <f t="shared" si="0"/>
        <v>670200073</v>
      </c>
      <c r="L7" s="192">
        <f t="shared" si="0"/>
        <v>846301652</v>
      </c>
      <c r="M7" s="192">
        <f t="shared" si="0"/>
        <v>63497535</v>
      </c>
      <c r="N7" s="192">
        <f t="shared" si="0"/>
        <v>-63497535</v>
      </c>
      <c r="O7" s="192">
        <f t="shared" si="0"/>
        <v>249106946</v>
      </c>
      <c r="P7" s="307">
        <f t="shared" si="0"/>
        <v>2891576925</v>
      </c>
      <c r="Q7" s="260" t="e">
        <f>#REF!+Q8+#REF!</f>
        <v>#REF!</v>
      </c>
    </row>
    <row r="8" spans="1:18" s="123" customFormat="1" ht="23.25" customHeight="1">
      <c r="A8" s="246" t="s">
        <v>108</v>
      </c>
      <c r="B8" s="85">
        <v>2</v>
      </c>
      <c r="C8" s="314"/>
      <c r="D8" s="315"/>
      <c r="E8" s="318"/>
      <c r="F8" s="258" t="s">
        <v>34</v>
      </c>
      <c r="G8" s="192">
        <f>'歲出明細'!G20+'歲出明細'!G23</f>
        <v>857337688</v>
      </c>
      <c r="H8" s="192">
        <f>'歲出明細'!H20+'歲出明細'!H23</f>
        <v>3874095493</v>
      </c>
      <c r="I8" s="192">
        <f>'歲出明細'!I20+'歲出明細'!I23</f>
        <v>1528204</v>
      </c>
      <c r="J8" s="192">
        <f>'歲出明細'!J20+'歲出明細'!J23</f>
        <v>72719381</v>
      </c>
      <c r="K8" s="194">
        <f>'歲出明細'!K20+'歲出明細'!K23</f>
        <v>670200073</v>
      </c>
      <c r="L8" s="192">
        <f>'歲出明細'!L20+'歲出明細'!L23</f>
        <v>846301652</v>
      </c>
      <c r="M8" s="192">
        <f>'歲出明細'!M20+'歲出明細'!M23</f>
        <v>63497535</v>
      </c>
      <c r="N8" s="192">
        <f>'歲出明細'!N20+'歲出明細'!N23</f>
        <v>-63497535</v>
      </c>
      <c r="O8" s="192">
        <f>'歲出明細'!O20+'歲出明細'!O23</f>
        <v>249106946</v>
      </c>
      <c r="P8" s="195">
        <f>'歲出明細'!P20+'歲出明細'!P23</f>
        <v>2891576925</v>
      </c>
      <c r="Q8" s="143" t="e">
        <f>歲出明細!#REF!</f>
        <v>#REF!</v>
      </c>
      <c r="R8" s="120"/>
    </row>
    <row r="9" spans="1:17" s="124" customFormat="1" ht="23.25" customHeight="1">
      <c r="A9" s="156">
        <v>100</v>
      </c>
      <c r="B9" s="156"/>
      <c r="C9" s="180"/>
      <c r="D9" s="180"/>
      <c r="E9" s="319"/>
      <c r="F9" s="125"/>
      <c r="G9" s="192"/>
      <c r="H9" s="192"/>
      <c r="I9" s="192"/>
      <c r="J9" s="192"/>
      <c r="K9" s="194"/>
      <c r="L9" s="192"/>
      <c r="M9" s="192"/>
      <c r="N9" s="193"/>
      <c r="O9" s="192"/>
      <c r="P9" s="195"/>
      <c r="Q9" s="259"/>
    </row>
    <row r="10" spans="1:17" s="124" customFormat="1" ht="23.25" customHeight="1">
      <c r="A10" s="306"/>
      <c r="B10" s="249"/>
      <c r="C10" s="249"/>
      <c r="D10" s="249"/>
      <c r="E10" s="319"/>
      <c r="F10" s="125"/>
      <c r="G10" s="192"/>
      <c r="H10" s="192"/>
      <c r="I10" s="192"/>
      <c r="J10" s="192"/>
      <c r="K10" s="194"/>
      <c r="L10" s="192"/>
      <c r="M10" s="192"/>
      <c r="N10" s="193"/>
      <c r="O10" s="192"/>
      <c r="P10" s="195"/>
      <c r="Q10" s="259"/>
    </row>
    <row r="11" spans="1:17" s="124" customFormat="1" ht="23.25" customHeight="1">
      <c r="A11" s="306"/>
      <c r="B11" s="249"/>
      <c r="C11" s="249"/>
      <c r="D11" s="249"/>
      <c r="E11" s="319"/>
      <c r="F11" s="125"/>
      <c r="G11" s="192"/>
      <c r="H11" s="192"/>
      <c r="I11" s="192"/>
      <c r="J11" s="192"/>
      <c r="K11" s="194"/>
      <c r="L11" s="192"/>
      <c r="M11" s="192"/>
      <c r="N11" s="193"/>
      <c r="O11" s="192"/>
      <c r="P11" s="195"/>
      <c r="Q11" s="259"/>
    </row>
    <row r="12" spans="1:17" s="124" customFormat="1" ht="23.25" customHeight="1">
      <c r="A12" s="316"/>
      <c r="B12" s="319"/>
      <c r="C12" s="319"/>
      <c r="D12" s="319"/>
      <c r="E12" s="319"/>
      <c r="F12" s="125"/>
      <c r="G12" s="192"/>
      <c r="H12" s="192"/>
      <c r="I12" s="192"/>
      <c r="J12" s="192"/>
      <c r="K12" s="194"/>
      <c r="L12" s="192"/>
      <c r="M12" s="192"/>
      <c r="N12" s="193"/>
      <c r="O12" s="192"/>
      <c r="P12" s="195"/>
      <c r="Q12" s="259"/>
    </row>
    <row r="13" spans="1:17" s="124" customFormat="1" ht="23.25" customHeight="1">
      <c r="A13" s="156"/>
      <c r="B13" s="179"/>
      <c r="C13" s="179"/>
      <c r="D13" s="179"/>
      <c r="E13" s="180"/>
      <c r="F13" s="125"/>
      <c r="G13" s="119"/>
      <c r="H13" s="119"/>
      <c r="I13" s="119"/>
      <c r="J13" s="119"/>
      <c r="K13" s="121"/>
      <c r="L13" s="119"/>
      <c r="M13" s="189"/>
      <c r="N13" s="189"/>
      <c r="O13" s="119"/>
      <c r="P13" s="122"/>
      <c r="Q13" s="145"/>
    </row>
    <row r="14" spans="1:17" s="126" customFormat="1" ht="23.25" customHeight="1">
      <c r="A14" s="156"/>
      <c r="B14" s="179"/>
      <c r="C14" s="179"/>
      <c r="D14" s="179"/>
      <c r="E14" s="179"/>
      <c r="F14" s="125"/>
      <c r="G14" s="119"/>
      <c r="H14" s="119"/>
      <c r="I14" s="119"/>
      <c r="J14" s="119"/>
      <c r="K14" s="121"/>
      <c r="L14" s="119"/>
      <c r="M14" s="119"/>
      <c r="N14" s="119"/>
      <c r="O14" s="119"/>
      <c r="P14" s="122"/>
      <c r="Q14" s="143">
        <f>Q15+Q17</f>
        <v>20</v>
      </c>
    </row>
    <row r="15" spans="1:17" s="126" customFormat="1" ht="23.25" customHeight="1">
      <c r="A15" s="156"/>
      <c r="B15" s="178"/>
      <c r="C15" s="179"/>
      <c r="D15" s="179"/>
      <c r="E15" s="179"/>
      <c r="F15" s="127"/>
      <c r="G15" s="119"/>
      <c r="H15" s="119"/>
      <c r="I15" s="119"/>
      <c r="J15" s="119"/>
      <c r="K15" s="121"/>
      <c r="L15" s="119"/>
      <c r="M15" s="119"/>
      <c r="N15" s="119"/>
      <c r="O15" s="119"/>
      <c r="P15" s="122"/>
      <c r="Q15" s="143">
        <f>Q16</f>
        <v>10</v>
      </c>
    </row>
    <row r="16" spans="1:17" s="132" customFormat="1" ht="23.25" customHeight="1">
      <c r="A16" s="156"/>
      <c r="B16" s="178"/>
      <c r="C16" s="179"/>
      <c r="D16" s="179"/>
      <c r="E16" s="179"/>
      <c r="F16" s="128"/>
      <c r="G16" s="129"/>
      <c r="H16" s="129"/>
      <c r="I16" s="129"/>
      <c r="J16" s="129"/>
      <c r="K16" s="130"/>
      <c r="L16" s="129"/>
      <c r="M16" s="129"/>
      <c r="N16" s="129"/>
      <c r="O16" s="129"/>
      <c r="P16" s="131"/>
      <c r="Q16" s="145">
        <v>10</v>
      </c>
    </row>
    <row r="17" spans="1:17" s="132" customFormat="1" ht="23.25" customHeight="1">
      <c r="A17" s="156"/>
      <c r="B17" s="178"/>
      <c r="C17" s="179"/>
      <c r="D17" s="179"/>
      <c r="E17" s="179"/>
      <c r="F17" s="128"/>
      <c r="G17" s="129"/>
      <c r="H17" s="129"/>
      <c r="I17" s="129"/>
      <c r="J17" s="129"/>
      <c r="K17" s="130"/>
      <c r="L17" s="129"/>
      <c r="M17" s="129"/>
      <c r="N17" s="129"/>
      <c r="O17" s="129"/>
      <c r="P17" s="131"/>
      <c r="Q17" s="145">
        <f>Q18</f>
        <v>10</v>
      </c>
    </row>
    <row r="18" spans="1:17" s="126" customFormat="1" ht="23.25" customHeight="1">
      <c r="A18" s="156"/>
      <c r="B18" s="178"/>
      <c r="C18" s="179"/>
      <c r="D18" s="179"/>
      <c r="E18" s="179"/>
      <c r="F18" s="127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143">
        <f>Q19</f>
        <v>10</v>
      </c>
    </row>
    <row r="19" spans="1:17" s="126" customFormat="1" ht="23.25" customHeight="1">
      <c r="A19" s="156"/>
      <c r="B19" s="178"/>
      <c r="C19" s="179"/>
      <c r="D19" s="179"/>
      <c r="E19" s="179"/>
      <c r="F19" s="125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143">
        <f>Q20</f>
        <v>10</v>
      </c>
    </row>
    <row r="20" spans="1:17" s="126" customFormat="1" ht="23.25" customHeight="1">
      <c r="A20" s="156"/>
      <c r="B20" s="178"/>
      <c r="C20" s="179"/>
      <c r="D20" s="179"/>
      <c r="E20" s="179"/>
      <c r="F20" s="127"/>
      <c r="G20" s="119"/>
      <c r="H20" s="119"/>
      <c r="I20" s="119"/>
      <c r="J20" s="119"/>
      <c r="K20" s="121"/>
      <c r="L20" s="119"/>
      <c r="M20" s="119"/>
      <c r="N20" s="119"/>
      <c r="O20" s="119"/>
      <c r="P20" s="122"/>
      <c r="Q20" s="143">
        <f>Q21</f>
        <v>10</v>
      </c>
    </row>
    <row r="21" spans="1:17" s="132" customFormat="1" ht="23.25" customHeight="1">
      <c r="A21" s="156"/>
      <c r="B21" s="178"/>
      <c r="C21" s="179"/>
      <c r="D21" s="179"/>
      <c r="E21" s="179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145">
        <f>Q22</f>
        <v>10</v>
      </c>
    </row>
    <row r="22" spans="1:17" s="126" customFormat="1" ht="23.25" customHeight="1">
      <c r="A22" s="156"/>
      <c r="B22" s="178"/>
      <c r="C22" s="179"/>
      <c r="D22" s="179"/>
      <c r="E22" s="179"/>
      <c r="F22" s="127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143">
        <v>10</v>
      </c>
    </row>
    <row r="23" spans="1:17" s="132" customFormat="1" ht="23.25" customHeight="1">
      <c r="A23" s="156"/>
      <c r="B23" s="178"/>
      <c r="C23" s="179"/>
      <c r="D23" s="179"/>
      <c r="E23" s="179"/>
      <c r="F23" s="128"/>
      <c r="G23" s="129"/>
      <c r="H23" s="129"/>
      <c r="I23" s="129"/>
      <c r="J23" s="129"/>
      <c r="K23" s="130"/>
      <c r="L23" s="129"/>
      <c r="M23" s="129"/>
      <c r="N23" s="129"/>
      <c r="O23" s="129"/>
      <c r="P23" s="131"/>
      <c r="Q23" s="145"/>
    </row>
    <row r="24" spans="1:17" s="132" customFormat="1" ht="23.25" customHeight="1">
      <c r="A24" s="156"/>
      <c r="B24" s="178"/>
      <c r="C24" s="179"/>
      <c r="D24" s="179"/>
      <c r="E24" s="179"/>
      <c r="F24" s="128"/>
      <c r="G24" s="129"/>
      <c r="H24" s="129"/>
      <c r="I24" s="129"/>
      <c r="J24" s="129"/>
      <c r="K24" s="130"/>
      <c r="L24" s="129"/>
      <c r="M24" s="129"/>
      <c r="N24" s="129"/>
      <c r="O24" s="129"/>
      <c r="P24" s="131"/>
      <c r="Q24" s="145"/>
    </row>
    <row r="25" spans="1:17" s="126" customFormat="1" ht="23.25" customHeight="1">
      <c r="A25" s="156"/>
      <c r="B25" s="178"/>
      <c r="C25" s="179"/>
      <c r="D25" s="179"/>
      <c r="E25" s="179"/>
      <c r="F25" s="127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143">
        <f>Q26</f>
        <v>0</v>
      </c>
    </row>
    <row r="26" spans="1:17" s="126" customFormat="1" ht="23.25" customHeight="1">
      <c r="A26" s="156"/>
      <c r="B26" s="178"/>
      <c r="C26" s="179"/>
      <c r="D26" s="179"/>
      <c r="E26" s="179"/>
      <c r="F26" s="125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143"/>
    </row>
    <row r="27" spans="1:17" s="126" customFormat="1" ht="23.25" customHeight="1">
      <c r="A27" s="156"/>
      <c r="B27" s="178"/>
      <c r="C27" s="179"/>
      <c r="D27" s="179"/>
      <c r="E27" s="179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143"/>
    </row>
    <row r="28" spans="1:17" s="132" customFormat="1" ht="23.25" customHeight="1">
      <c r="A28" s="156"/>
      <c r="B28" s="178"/>
      <c r="C28" s="179"/>
      <c r="D28" s="179"/>
      <c r="E28" s="179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145"/>
    </row>
    <row r="29" spans="1:17" s="132" customFormat="1" ht="23.25" customHeight="1">
      <c r="A29" s="156"/>
      <c r="B29" s="178"/>
      <c r="C29" s="179"/>
      <c r="D29" s="179"/>
      <c r="E29" s="179"/>
      <c r="F29" s="128"/>
      <c r="G29" s="129"/>
      <c r="H29" s="129"/>
      <c r="I29" s="129"/>
      <c r="J29" s="129"/>
      <c r="K29" s="130"/>
      <c r="L29" s="129"/>
      <c r="M29" s="129"/>
      <c r="N29" s="129"/>
      <c r="O29" s="129"/>
      <c r="P29" s="131"/>
      <c r="Q29" s="145">
        <v>0</v>
      </c>
    </row>
    <row r="30" spans="1:17" s="133" customFormat="1" ht="23.25" customHeight="1">
      <c r="A30" s="181"/>
      <c r="B30" s="179"/>
      <c r="C30" s="179"/>
      <c r="D30" s="179"/>
      <c r="E30" s="179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66"/>
    </row>
    <row r="31" spans="1:17" s="133" customFormat="1" ht="23.25" customHeight="1">
      <c r="A31" s="181"/>
      <c r="B31" s="179"/>
      <c r="C31" s="179"/>
      <c r="D31" s="179"/>
      <c r="E31" s="179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66"/>
    </row>
    <row r="32" spans="1:17" s="110" customFormat="1" ht="24" customHeight="1" thickBot="1">
      <c r="A32" s="182"/>
      <c r="B32" s="183"/>
      <c r="C32" s="183"/>
      <c r="D32" s="184"/>
      <c r="E32" s="183"/>
      <c r="F32" s="134"/>
      <c r="G32" s="135"/>
      <c r="H32" s="135"/>
      <c r="I32" s="135"/>
      <c r="J32" s="135"/>
      <c r="K32" s="136"/>
      <c r="L32" s="135"/>
      <c r="M32" s="135"/>
      <c r="N32" s="135"/>
      <c r="O32" s="135"/>
      <c r="P32" s="137"/>
      <c r="Q32" s="145">
        <v>0</v>
      </c>
    </row>
    <row r="33" spans="1:17" s="133" customFormat="1" ht="23.25" customHeight="1">
      <c r="A33" s="185"/>
      <c r="B33" s="186"/>
      <c r="C33" s="186"/>
      <c r="D33" s="186"/>
      <c r="E33" s="186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266"/>
    </row>
    <row r="34" spans="1:17" s="133" customFormat="1" ht="23.25" customHeight="1">
      <c r="A34" s="187"/>
      <c r="B34" s="188"/>
      <c r="C34" s="188"/>
      <c r="D34" s="188"/>
      <c r="E34" s="188"/>
      <c r="F34" s="142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266"/>
    </row>
    <row r="35" spans="1:17" s="110" customFormat="1" ht="20.25" customHeight="1">
      <c r="A35" s="187"/>
      <c r="B35" s="188"/>
      <c r="C35" s="188"/>
      <c r="D35" s="188"/>
      <c r="E35" s="188"/>
      <c r="F35" s="144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99"/>
    </row>
    <row r="36" spans="1:17" s="110" customFormat="1" ht="20.25" customHeight="1">
      <c r="A36" s="187"/>
      <c r="B36" s="188"/>
      <c r="C36" s="188"/>
      <c r="D36" s="188"/>
      <c r="E36" s="188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99"/>
    </row>
    <row r="37" spans="1:17" s="133" customFormat="1" ht="20.25" customHeight="1">
      <c r="A37" s="187"/>
      <c r="B37" s="188"/>
      <c r="C37" s="188"/>
      <c r="D37" s="188"/>
      <c r="E37" s="188"/>
      <c r="F37" s="142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266"/>
    </row>
    <row r="38" spans="1:17" s="133" customFormat="1" ht="20.25" customHeight="1">
      <c r="A38" s="187"/>
      <c r="B38" s="188"/>
      <c r="C38" s="188"/>
      <c r="D38" s="188"/>
      <c r="E38" s="188"/>
      <c r="F38" s="146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266"/>
    </row>
    <row r="39" spans="1:17" s="133" customFormat="1" ht="20.25" customHeight="1">
      <c r="A39" s="187"/>
      <c r="B39" s="188"/>
      <c r="C39" s="188"/>
      <c r="D39" s="188"/>
      <c r="E39" s="188"/>
      <c r="F39" s="142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266"/>
    </row>
    <row r="40" spans="1:17" s="110" customFormat="1" ht="36" customHeight="1">
      <c r="A40" s="187"/>
      <c r="B40" s="188"/>
      <c r="C40" s="188"/>
      <c r="D40" s="188"/>
      <c r="E40" s="188"/>
      <c r="F40" s="144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99"/>
    </row>
    <row r="41" spans="1:17" s="110" customFormat="1" ht="20.25" customHeight="1">
      <c r="A41" s="187"/>
      <c r="B41" s="188"/>
      <c r="C41" s="188"/>
      <c r="D41" s="188"/>
      <c r="E41" s="188"/>
      <c r="F41" s="14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99"/>
    </row>
    <row r="42" spans="1:17" s="110" customFormat="1" ht="20.25" customHeight="1">
      <c r="A42" s="187"/>
      <c r="B42" s="188"/>
      <c r="C42" s="188"/>
      <c r="D42" s="188"/>
      <c r="E42" s="188"/>
      <c r="F42" s="14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99"/>
    </row>
    <row r="43" spans="1:17" s="110" customFormat="1" ht="20.25" customHeight="1">
      <c r="A43" s="187"/>
      <c r="B43" s="188"/>
      <c r="C43" s="188"/>
      <c r="D43" s="188"/>
      <c r="E43" s="188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99"/>
    </row>
    <row r="44" spans="1:17" s="110" customFormat="1" ht="20.25" customHeight="1">
      <c r="A44" s="187"/>
      <c r="B44" s="188"/>
      <c r="C44" s="188"/>
      <c r="D44" s="188"/>
      <c r="E44" s="188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99"/>
    </row>
    <row r="45" spans="1:17" s="110" customFormat="1" ht="35.25" customHeight="1">
      <c r="A45" s="187"/>
      <c r="B45" s="188"/>
      <c r="C45" s="188"/>
      <c r="D45" s="188"/>
      <c r="E45" s="188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>
        <v>0</v>
      </c>
    </row>
    <row r="46" spans="1:17" s="110" customFormat="1" ht="20.25" customHeight="1">
      <c r="A46" s="187"/>
      <c r="B46" s="188"/>
      <c r="C46" s="188"/>
      <c r="D46" s="188"/>
      <c r="E46" s="188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99"/>
    </row>
    <row r="47" spans="1:17" s="110" customFormat="1" ht="20.25" customHeight="1">
      <c r="A47" s="187"/>
      <c r="B47" s="188"/>
      <c r="C47" s="188"/>
      <c r="D47" s="188"/>
      <c r="E47" s="188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99"/>
    </row>
    <row r="48" spans="1:17" s="133" customFormat="1" ht="20.25" customHeight="1">
      <c r="A48" s="187"/>
      <c r="B48" s="188"/>
      <c r="C48" s="188"/>
      <c r="D48" s="188"/>
      <c r="E48" s="188"/>
      <c r="F48" s="146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266"/>
    </row>
    <row r="49" spans="1:17" s="133" customFormat="1" ht="20.25" customHeight="1">
      <c r="A49" s="187"/>
      <c r="B49" s="188"/>
      <c r="C49" s="188"/>
      <c r="D49" s="188"/>
      <c r="E49" s="188"/>
      <c r="F49" s="142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>
        <f>Q50</f>
        <v>0</v>
      </c>
    </row>
    <row r="50" spans="1:17" s="110" customFormat="1" ht="20.25" customHeight="1">
      <c r="A50" s="187"/>
      <c r="B50" s="188"/>
      <c r="C50" s="188"/>
      <c r="D50" s="188"/>
      <c r="E50" s="188"/>
      <c r="F50" s="144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99"/>
    </row>
    <row r="51" spans="1:17" s="110" customFormat="1" ht="22.5" customHeight="1">
      <c r="A51" s="187"/>
      <c r="B51" s="188"/>
      <c r="C51" s="188"/>
      <c r="D51" s="188"/>
      <c r="E51" s="188"/>
      <c r="F51" s="144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99"/>
    </row>
    <row r="52" spans="1:18" ht="23.25" customHeight="1">
      <c r="A52" s="187"/>
      <c r="B52" s="188"/>
      <c r="C52" s="188"/>
      <c r="D52" s="188"/>
      <c r="E52" s="188"/>
      <c r="F52" s="147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R52" s="148"/>
    </row>
    <row r="53" spans="1:18" ht="22.5" customHeight="1">
      <c r="A53" s="187"/>
      <c r="B53" s="188"/>
      <c r="C53" s="188"/>
      <c r="D53" s="188"/>
      <c r="E53" s="18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R53" s="148"/>
    </row>
    <row r="54" spans="1:18" ht="22.5" customHeight="1">
      <c r="A54" s="187"/>
      <c r="B54" s="187"/>
      <c r="C54" s="187"/>
      <c r="D54" s="187"/>
      <c r="E54" s="187"/>
      <c r="F54" s="149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R54" s="148"/>
    </row>
    <row r="55" spans="1:18" ht="22.5" customHeight="1">
      <c r="A55" s="187"/>
      <c r="B55" s="187"/>
      <c r="C55" s="187"/>
      <c r="D55" s="187"/>
      <c r="E55" s="187"/>
      <c r="F55" s="149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R55" s="148"/>
    </row>
    <row r="56" spans="1:16" ht="22.5" customHeight="1">
      <c r="A56" s="187"/>
      <c r="B56" s="187"/>
      <c r="C56" s="187"/>
      <c r="D56" s="187"/>
      <c r="E56" s="187"/>
      <c r="F56" s="149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1:16" ht="22.5" customHeight="1">
      <c r="A57" s="187"/>
      <c r="B57" s="187"/>
      <c r="C57" s="187"/>
      <c r="D57" s="187"/>
      <c r="E57" s="187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22.5" customHeight="1">
      <c r="A58" s="187"/>
      <c r="B58" s="187"/>
      <c r="C58" s="187"/>
      <c r="D58" s="187"/>
      <c r="E58" s="187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34.5" customHeight="1">
      <c r="A59" s="187"/>
      <c r="B59" s="187"/>
      <c r="C59" s="187"/>
      <c r="D59" s="187"/>
      <c r="E59" s="187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15.75">
      <c r="A60" s="187"/>
      <c r="B60" s="187"/>
      <c r="C60" s="187"/>
      <c r="D60" s="187"/>
      <c r="E60" s="187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71</v>
      </c>
      <c r="K1" s="33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381" t="s">
        <v>73</v>
      </c>
      <c r="I2" s="382"/>
      <c r="J2" s="382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74</v>
      </c>
      <c r="K3" s="34" t="s">
        <v>75</v>
      </c>
    </row>
    <row r="4" spans="5:16" s="36" customFormat="1" ht="16.5" customHeight="1" thickBot="1">
      <c r="E4" s="37"/>
      <c r="G4" s="38"/>
      <c r="J4" s="49" t="s">
        <v>76</v>
      </c>
      <c r="K4" s="40" t="s">
        <v>77</v>
      </c>
      <c r="P4" s="39" t="s">
        <v>1</v>
      </c>
    </row>
    <row r="5" spans="1:16" ht="20.25" customHeight="1" thickTop="1">
      <c r="A5" s="84" t="s">
        <v>78</v>
      </c>
      <c r="B5" s="376" t="s">
        <v>79</v>
      </c>
      <c r="C5" s="376"/>
      <c r="D5" s="376"/>
      <c r="E5" s="376"/>
      <c r="F5" s="376"/>
      <c r="G5" s="379" t="s">
        <v>2</v>
      </c>
      <c r="H5" s="380"/>
      <c r="I5" s="374" t="s">
        <v>80</v>
      </c>
      <c r="J5" s="377"/>
      <c r="K5" s="375" t="s">
        <v>3</v>
      </c>
      <c r="L5" s="378"/>
      <c r="M5" s="374" t="s">
        <v>9</v>
      </c>
      <c r="N5" s="377"/>
      <c r="O5" s="374" t="s">
        <v>4</v>
      </c>
      <c r="P5" s="375"/>
    </row>
    <row r="6" spans="1:16" s="51" customFormat="1" ht="19.5" customHeight="1">
      <c r="A6" s="50" t="s">
        <v>81</v>
      </c>
      <c r="B6" s="383" t="s">
        <v>10</v>
      </c>
      <c r="C6" s="383" t="s">
        <v>11</v>
      </c>
      <c r="D6" s="383" t="s">
        <v>12</v>
      </c>
      <c r="E6" s="383" t="s">
        <v>13</v>
      </c>
      <c r="F6" s="370" t="s">
        <v>82</v>
      </c>
      <c r="G6" s="370" t="s">
        <v>83</v>
      </c>
      <c r="H6" s="370" t="s">
        <v>84</v>
      </c>
      <c r="I6" s="370" t="s">
        <v>85</v>
      </c>
      <c r="J6" s="370" t="s">
        <v>84</v>
      </c>
      <c r="K6" s="372" t="s">
        <v>83</v>
      </c>
      <c r="L6" s="370" t="s">
        <v>86</v>
      </c>
      <c r="M6" s="370" t="s">
        <v>85</v>
      </c>
      <c r="N6" s="370" t="s">
        <v>84</v>
      </c>
      <c r="O6" s="370" t="s">
        <v>83</v>
      </c>
      <c r="P6" s="368" t="s">
        <v>86</v>
      </c>
    </row>
    <row r="7" spans="1:16" ht="21" customHeight="1">
      <c r="A7" s="52" t="s">
        <v>87</v>
      </c>
      <c r="B7" s="384"/>
      <c r="C7" s="384"/>
      <c r="D7" s="384"/>
      <c r="E7" s="384"/>
      <c r="F7" s="371"/>
      <c r="G7" s="371"/>
      <c r="H7" s="371"/>
      <c r="I7" s="371"/>
      <c r="J7" s="371"/>
      <c r="K7" s="373"/>
      <c r="L7" s="371"/>
      <c r="M7" s="371"/>
      <c r="N7" s="371"/>
      <c r="O7" s="371"/>
      <c r="P7" s="369"/>
    </row>
    <row r="8" spans="1:17" s="27" customFormat="1" ht="21" customHeight="1">
      <c r="A8" s="101"/>
      <c r="B8" s="60"/>
      <c r="C8" s="61"/>
      <c r="D8" s="61"/>
      <c r="E8" s="61"/>
      <c r="F8" s="62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56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62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64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67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65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68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65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5.7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5.7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5.7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15</v>
      </c>
      <c r="K1" s="33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381" t="s">
        <v>37</v>
      </c>
      <c r="I2" s="382"/>
      <c r="J2" s="382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17</v>
      </c>
      <c r="K3" s="34" t="s">
        <v>18</v>
      </c>
    </row>
    <row r="4" spans="5:16" s="36" customFormat="1" ht="16.5" customHeight="1" thickBot="1">
      <c r="E4" s="37"/>
      <c r="G4" s="38"/>
      <c r="J4" s="49" t="s">
        <v>19</v>
      </c>
      <c r="K4" s="40" t="s">
        <v>20</v>
      </c>
      <c r="P4" s="39" t="s">
        <v>1</v>
      </c>
    </row>
    <row r="5" spans="1:16" ht="20.25" customHeight="1" thickTop="1">
      <c r="A5" s="84" t="s">
        <v>21</v>
      </c>
      <c r="B5" s="376" t="s">
        <v>22</v>
      </c>
      <c r="C5" s="376"/>
      <c r="D5" s="376"/>
      <c r="E5" s="376"/>
      <c r="F5" s="376"/>
      <c r="G5" s="379" t="s">
        <v>2</v>
      </c>
      <c r="H5" s="380"/>
      <c r="I5" s="374" t="s">
        <v>23</v>
      </c>
      <c r="J5" s="377"/>
      <c r="K5" s="375" t="s">
        <v>3</v>
      </c>
      <c r="L5" s="378"/>
      <c r="M5" s="374" t="s">
        <v>9</v>
      </c>
      <c r="N5" s="377"/>
      <c r="O5" s="374" t="s">
        <v>4</v>
      </c>
      <c r="P5" s="375"/>
    </row>
    <row r="6" spans="1:16" s="51" customFormat="1" ht="19.5" customHeight="1">
      <c r="A6" s="50" t="s">
        <v>24</v>
      </c>
      <c r="B6" s="383" t="s">
        <v>10</v>
      </c>
      <c r="C6" s="383" t="s">
        <v>11</v>
      </c>
      <c r="D6" s="383" t="s">
        <v>12</v>
      </c>
      <c r="E6" s="383" t="s">
        <v>13</v>
      </c>
      <c r="F6" s="370" t="s">
        <v>25</v>
      </c>
      <c r="G6" s="370" t="s">
        <v>26</v>
      </c>
      <c r="H6" s="370" t="s">
        <v>27</v>
      </c>
      <c r="I6" s="370" t="s">
        <v>28</v>
      </c>
      <c r="J6" s="370" t="s">
        <v>27</v>
      </c>
      <c r="K6" s="372" t="s">
        <v>26</v>
      </c>
      <c r="L6" s="370" t="s">
        <v>29</v>
      </c>
      <c r="M6" s="370" t="s">
        <v>28</v>
      </c>
      <c r="N6" s="370" t="s">
        <v>27</v>
      </c>
      <c r="O6" s="370" t="s">
        <v>26</v>
      </c>
      <c r="P6" s="368" t="s">
        <v>29</v>
      </c>
    </row>
    <row r="7" spans="1:16" ht="21" customHeight="1">
      <c r="A7" s="52" t="s">
        <v>30</v>
      </c>
      <c r="B7" s="384"/>
      <c r="C7" s="384"/>
      <c r="D7" s="384"/>
      <c r="E7" s="384"/>
      <c r="F7" s="371"/>
      <c r="G7" s="371"/>
      <c r="H7" s="371"/>
      <c r="I7" s="371"/>
      <c r="J7" s="371"/>
      <c r="K7" s="373"/>
      <c r="L7" s="371"/>
      <c r="M7" s="371"/>
      <c r="N7" s="371"/>
      <c r="O7" s="371"/>
      <c r="P7" s="369"/>
    </row>
    <row r="8" spans="1:17" s="27" customFormat="1" ht="21" customHeight="1">
      <c r="A8" s="93"/>
      <c r="B8" s="60"/>
      <c r="C8" s="61"/>
      <c r="D8" s="61"/>
      <c r="E8" s="61"/>
      <c r="F8" s="62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56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62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64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65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65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6.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34" sqref="J34"/>
    </sheetView>
  </sheetViews>
  <sheetFormatPr defaultColWidth="9.00390625" defaultRowHeight="16.5"/>
  <cols>
    <col min="1" max="1" width="4.00390625" style="211" customWidth="1"/>
    <col min="2" max="2" width="2.75390625" style="211" customWidth="1"/>
    <col min="3" max="5" width="2.625" style="211" customWidth="1"/>
    <col min="6" max="6" width="20.75390625" style="243" customWidth="1"/>
    <col min="7" max="7" width="14.25390625" style="211" customWidth="1"/>
    <col min="8" max="8" width="15.875" style="211" customWidth="1"/>
    <col min="9" max="10" width="13.25390625" style="211" customWidth="1"/>
    <col min="11" max="11" width="14.75390625" style="211" customWidth="1"/>
    <col min="12" max="14" width="14.875" style="211" customWidth="1"/>
    <col min="15" max="15" width="14.375" style="211" customWidth="1"/>
    <col min="16" max="16" width="15.75390625" style="211" customWidth="1"/>
    <col min="17" max="17" width="9.00390625" style="244" customWidth="1"/>
    <col min="18" max="16384" width="9.00390625" style="211" customWidth="1"/>
  </cols>
  <sheetData>
    <row r="1" spans="1:17" s="205" customFormat="1" ht="15.75" customHeight="1">
      <c r="A1" s="200"/>
      <c r="B1" s="201"/>
      <c r="C1" s="201"/>
      <c r="D1" s="201"/>
      <c r="E1" s="201"/>
      <c r="F1" s="202"/>
      <c r="G1" s="202"/>
      <c r="H1" s="202"/>
      <c r="I1" s="202"/>
      <c r="J1" s="203" t="s">
        <v>90</v>
      </c>
      <c r="K1" s="204" t="s">
        <v>16</v>
      </c>
      <c r="Q1" s="255"/>
    </row>
    <row r="2" spans="1:17" s="209" customFormat="1" ht="25.5" customHeight="1">
      <c r="A2" s="200"/>
      <c r="B2" s="200"/>
      <c r="C2" s="200"/>
      <c r="D2" s="200"/>
      <c r="E2" s="200"/>
      <c r="F2" s="206"/>
      <c r="G2" s="206"/>
      <c r="H2" s="206"/>
      <c r="I2" s="206"/>
      <c r="J2" s="207" t="s">
        <v>150</v>
      </c>
      <c r="K2" s="208" t="s">
        <v>151</v>
      </c>
      <c r="Q2" s="256"/>
    </row>
    <row r="3" spans="1:17" s="209" customFormat="1" ht="25.5" customHeight="1">
      <c r="A3" s="200"/>
      <c r="B3" s="200"/>
      <c r="C3" s="200"/>
      <c r="D3" s="200"/>
      <c r="E3" s="200"/>
      <c r="F3" s="206"/>
      <c r="G3" s="206"/>
      <c r="H3" s="210"/>
      <c r="J3" s="207" t="s">
        <v>17</v>
      </c>
      <c r="K3" s="208" t="s">
        <v>18</v>
      </c>
      <c r="Q3" s="256"/>
    </row>
    <row r="4" spans="1:16" ht="16.5" customHeight="1" thickBot="1">
      <c r="A4" s="385"/>
      <c r="B4" s="385"/>
      <c r="C4" s="385"/>
      <c r="D4" s="385"/>
      <c r="E4" s="385"/>
      <c r="F4" s="211"/>
      <c r="G4" s="212"/>
      <c r="J4" s="213" t="s">
        <v>111</v>
      </c>
      <c r="K4" s="214" t="s">
        <v>143</v>
      </c>
      <c r="P4" s="215" t="s">
        <v>1</v>
      </c>
    </row>
    <row r="5" spans="1:16" ht="24" customHeight="1">
      <c r="A5" s="386" t="s">
        <v>0</v>
      </c>
      <c r="B5" s="390" t="s">
        <v>112</v>
      </c>
      <c r="C5" s="391"/>
      <c r="D5" s="391"/>
      <c r="E5" s="391"/>
      <c r="F5" s="392"/>
      <c r="G5" s="388" t="s">
        <v>2</v>
      </c>
      <c r="H5" s="393"/>
      <c r="I5" s="388" t="s">
        <v>113</v>
      </c>
      <c r="J5" s="393"/>
      <c r="K5" s="389" t="s">
        <v>3</v>
      </c>
      <c r="L5" s="393"/>
      <c r="M5" s="388" t="s">
        <v>9</v>
      </c>
      <c r="N5" s="393"/>
      <c r="O5" s="388" t="s">
        <v>4</v>
      </c>
      <c r="P5" s="389"/>
    </row>
    <row r="6" spans="1:16" ht="24" customHeight="1">
      <c r="A6" s="387"/>
      <c r="B6" s="216" t="s">
        <v>10</v>
      </c>
      <c r="C6" s="216" t="s">
        <v>11</v>
      </c>
      <c r="D6" s="216" t="s">
        <v>12</v>
      </c>
      <c r="E6" s="216" t="s">
        <v>13</v>
      </c>
      <c r="F6" s="217" t="s">
        <v>114</v>
      </c>
      <c r="G6" s="217" t="s">
        <v>115</v>
      </c>
      <c r="H6" s="217" t="s">
        <v>14</v>
      </c>
      <c r="I6" s="217" t="s">
        <v>115</v>
      </c>
      <c r="J6" s="218" t="s">
        <v>14</v>
      </c>
      <c r="K6" s="219" t="s">
        <v>115</v>
      </c>
      <c r="L6" s="217" t="s">
        <v>14</v>
      </c>
      <c r="M6" s="217" t="s">
        <v>115</v>
      </c>
      <c r="N6" s="217" t="s">
        <v>14</v>
      </c>
      <c r="O6" s="217" t="s">
        <v>115</v>
      </c>
      <c r="P6" s="220" t="s">
        <v>14</v>
      </c>
    </row>
    <row r="7" spans="1:16" s="288" customFormat="1" ht="24" customHeight="1">
      <c r="A7" s="327">
        <v>98</v>
      </c>
      <c r="B7" s="324"/>
      <c r="C7" s="324"/>
      <c r="D7" s="324"/>
      <c r="E7" s="324"/>
      <c r="F7" s="283" t="s">
        <v>116</v>
      </c>
      <c r="G7" s="284">
        <f aca="true" t="shared" si="0" ref="G7:P7">G8+G15+G24</f>
        <v>859057688</v>
      </c>
      <c r="H7" s="284">
        <f t="shared" si="0"/>
        <v>3954547227</v>
      </c>
      <c r="I7" s="284">
        <f t="shared" si="0"/>
        <v>1528204</v>
      </c>
      <c r="J7" s="285">
        <f t="shared" si="0"/>
        <v>73040032</v>
      </c>
      <c r="K7" s="286">
        <f t="shared" si="0"/>
        <v>671920073</v>
      </c>
      <c r="L7" s="284">
        <f t="shared" si="0"/>
        <v>871619948</v>
      </c>
      <c r="M7" s="284">
        <f t="shared" si="0"/>
        <v>64393895</v>
      </c>
      <c r="N7" s="284">
        <f t="shared" si="0"/>
        <v>-64393895</v>
      </c>
      <c r="O7" s="284">
        <f t="shared" si="0"/>
        <v>250003306</v>
      </c>
      <c r="P7" s="287">
        <f t="shared" si="0"/>
        <v>2945493352</v>
      </c>
    </row>
    <row r="8" spans="1:17" s="292" customFormat="1" ht="21" customHeight="1" hidden="1">
      <c r="A8" s="325"/>
      <c r="B8" s="320">
        <v>1</v>
      </c>
      <c r="C8" s="320"/>
      <c r="D8" s="321"/>
      <c r="E8" s="321"/>
      <c r="F8" s="289" t="s">
        <v>117</v>
      </c>
      <c r="G8" s="284">
        <f>G9</f>
        <v>0</v>
      </c>
      <c r="H8" s="284">
        <f aca="true" t="shared" si="1" ref="H8:P8">H9</f>
        <v>0</v>
      </c>
      <c r="I8" s="284">
        <f t="shared" si="1"/>
        <v>0</v>
      </c>
      <c r="J8" s="284">
        <f t="shared" si="1"/>
        <v>0</v>
      </c>
      <c r="K8" s="290">
        <f t="shared" si="1"/>
        <v>0</v>
      </c>
      <c r="L8" s="284">
        <f t="shared" si="1"/>
        <v>0</v>
      </c>
      <c r="M8" s="284">
        <f t="shared" si="1"/>
        <v>0</v>
      </c>
      <c r="N8" s="284">
        <f t="shared" si="1"/>
        <v>0</v>
      </c>
      <c r="O8" s="284">
        <f t="shared" si="1"/>
        <v>0</v>
      </c>
      <c r="P8" s="287">
        <f t="shared" si="1"/>
        <v>0</v>
      </c>
      <c r="Q8" s="291"/>
    </row>
    <row r="9" spans="1:17" s="295" customFormat="1" ht="21.75" customHeight="1" hidden="1">
      <c r="A9" s="328"/>
      <c r="B9" s="320"/>
      <c r="C9" s="320">
        <v>1</v>
      </c>
      <c r="D9" s="321"/>
      <c r="E9" s="321"/>
      <c r="F9" s="293" t="s">
        <v>118</v>
      </c>
      <c r="G9" s="284">
        <f>G10</f>
        <v>0</v>
      </c>
      <c r="H9" s="284">
        <f>H10</f>
        <v>0</v>
      </c>
      <c r="I9" s="284">
        <f aca="true" t="shared" si="2" ref="I9:P11">I10</f>
        <v>0</v>
      </c>
      <c r="J9" s="284">
        <f t="shared" si="2"/>
        <v>0</v>
      </c>
      <c r="K9" s="290">
        <f t="shared" si="2"/>
        <v>0</v>
      </c>
      <c r="L9" s="284">
        <f t="shared" si="2"/>
        <v>0</v>
      </c>
      <c r="M9" s="284">
        <f t="shared" si="2"/>
        <v>0</v>
      </c>
      <c r="N9" s="284">
        <f t="shared" si="2"/>
        <v>0</v>
      </c>
      <c r="O9" s="284">
        <f t="shared" si="2"/>
        <v>0</v>
      </c>
      <c r="P9" s="287">
        <f t="shared" si="2"/>
        <v>0</v>
      </c>
      <c r="Q9" s="294"/>
    </row>
    <row r="10" spans="1:17" s="295" customFormat="1" ht="21.75" customHeight="1" hidden="1">
      <c r="A10" s="325"/>
      <c r="B10" s="320"/>
      <c r="C10" s="320"/>
      <c r="D10" s="321"/>
      <c r="E10" s="321"/>
      <c r="F10" s="289" t="s">
        <v>119</v>
      </c>
      <c r="G10" s="284">
        <f>G11</f>
        <v>0</v>
      </c>
      <c r="H10" s="284">
        <f>H11</f>
        <v>0</v>
      </c>
      <c r="I10" s="284">
        <f t="shared" si="2"/>
        <v>0</v>
      </c>
      <c r="J10" s="284">
        <f t="shared" si="2"/>
        <v>0</v>
      </c>
      <c r="K10" s="290">
        <f t="shared" si="2"/>
        <v>0</v>
      </c>
      <c r="L10" s="284">
        <f t="shared" si="2"/>
        <v>0</v>
      </c>
      <c r="M10" s="284">
        <f t="shared" si="2"/>
        <v>0</v>
      </c>
      <c r="N10" s="284">
        <f t="shared" si="2"/>
        <v>0</v>
      </c>
      <c r="O10" s="284">
        <f t="shared" si="2"/>
        <v>0</v>
      </c>
      <c r="P10" s="287">
        <f t="shared" si="2"/>
        <v>0</v>
      </c>
      <c r="Q10" s="294"/>
    </row>
    <row r="11" spans="1:17" s="225" customFormat="1" ht="23.25" customHeight="1" hidden="1">
      <c r="A11" s="296"/>
      <c r="B11" s="296"/>
      <c r="C11" s="320"/>
      <c r="D11" s="320">
        <v>1</v>
      </c>
      <c r="E11" s="320"/>
      <c r="F11" s="297" t="s">
        <v>129</v>
      </c>
      <c r="G11" s="298">
        <f>G12</f>
        <v>0</v>
      </c>
      <c r="H11" s="298">
        <f>H12</f>
        <v>0</v>
      </c>
      <c r="I11" s="298">
        <f t="shared" si="2"/>
        <v>0</v>
      </c>
      <c r="J11" s="298">
        <f t="shared" si="2"/>
        <v>0</v>
      </c>
      <c r="K11" s="299">
        <f t="shared" si="2"/>
        <v>0</v>
      </c>
      <c r="L11" s="298">
        <f t="shared" si="2"/>
        <v>0</v>
      </c>
      <c r="M11" s="298">
        <f t="shared" si="2"/>
        <v>0</v>
      </c>
      <c r="N11" s="298">
        <f t="shared" si="2"/>
        <v>0</v>
      </c>
      <c r="O11" s="298">
        <f t="shared" si="2"/>
        <v>0</v>
      </c>
      <c r="P11" s="300">
        <f t="shared" si="2"/>
        <v>0</v>
      </c>
      <c r="Q11" s="227"/>
    </row>
    <row r="12" spans="1:17" s="226" customFormat="1" ht="36" customHeight="1" hidden="1">
      <c r="A12" s="296"/>
      <c r="B12" s="296"/>
      <c r="C12" s="296"/>
      <c r="D12" s="296"/>
      <c r="E12" s="320">
        <v>1</v>
      </c>
      <c r="F12" s="301" t="s">
        <v>128</v>
      </c>
      <c r="G12" s="298">
        <f>G13+G14</f>
        <v>0</v>
      </c>
      <c r="H12" s="298">
        <f aca="true" t="shared" si="3" ref="H12:P12">H13+H14</f>
        <v>0</v>
      </c>
      <c r="I12" s="298">
        <f t="shared" si="3"/>
        <v>0</v>
      </c>
      <c r="J12" s="298">
        <f t="shared" si="3"/>
        <v>0</v>
      </c>
      <c r="K12" s="299">
        <f t="shared" si="3"/>
        <v>0</v>
      </c>
      <c r="L12" s="298">
        <f t="shared" si="3"/>
        <v>0</v>
      </c>
      <c r="M12" s="298">
        <f t="shared" si="3"/>
        <v>0</v>
      </c>
      <c r="N12" s="298">
        <f t="shared" si="3"/>
        <v>0</v>
      </c>
      <c r="O12" s="298">
        <f t="shared" si="3"/>
        <v>0</v>
      </c>
      <c r="P12" s="300">
        <f t="shared" si="3"/>
        <v>0</v>
      </c>
      <c r="Q12" s="231"/>
    </row>
    <row r="13" spans="1:17" s="273" customFormat="1" ht="21.75" customHeight="1" hidden="1">
      <c r="A13" s="326"/>
      <c r="B13" s="326"/>
      <c r="C13" s="326"/>
      <c r="D13" s="326"/>
      <c r="E13" s="322"/>
      <c r="F13" s="302" t="s">
        <v>93</v>
      </c>
      <c r="G13" s="269">
        <v>0</v>
      </c>
      <c r="H13" s="269">
        <v>0</v>
      </c>
      <c r="I13" s="269">
        <v>0</v>
      </c>
      <c r="J13" s="269"/>
      <c r="K13" s="270">
        <v>0</v>
      </c>
      <c r="L13" s="269">
        <v>0</v>
      </c>
      <c r="M13" s="269">
        <v>0</v>
      </c>
      <c r="N13" s="269">
        <v>0</v>
      </c>
      <c r="O13" s="269">
        <f>G13-I13-K13+M13</f>
        <v>0</v>
      </c>
      <c r="P13" s="271">
        <f>H13-J13-L13+N13</f>
        <v>0</v>
      </c>
      <c r="Q13" s="272"/>
    </row>
    <row r="14" spans="1:17" s="273" customFormat="1" ht="20.25" customHeight="1" hidden="1">
      <c r="A14" s="326"/>
      <c r="B14" s="326"/>
      <c r="C14" s="326"/>
      <c r="D14" s="326"/>
      <c r="E14" s="322"/>
      <c r="F14" s="302" t="s">
        <v>110</v>
      </c>
      <c r="G14" s="269">
        <v>0</v>
      </c>
      <c r="H14" s="269">
        <v>0</v>
      </c>
      <c r="I14" s="269">
        <v>0</v>
      </c>
      <c r="J14" s="269">
        <v>0</v>
      </c>
      <c r="K14" s="270">
        <v>0</v>
      </c>
      <c r="L14" s="269">
        <v>0</v>
      </c>
      <c r="M14" s="269">
        <v>0</v>
      </c>
      <c r="N14" s="269">
        <v>0</v>
      </c>
      <c r="O14" s="269">
        <f>G14-I14-K14+M14</f>
        <v>0</v>
      </c>
      <c r="P14" s="271">
        <f>H14-J14-L14+N14</f>
        <v>0</v>
      </c>
      <c r="Q14" s="272"/>
    </row>
    <row r="15" spans="1:17" s="225" customFormat="1" ht="21.75" customHeight="1">
      <c r="A15" s="323" t="s">
        <v>149</v>
      </c>
      <c r="B15" s="296">
        <v>2</v>
      </c>
      <c r="C15" s="320"/>
      <c r="D15" s="321"/>
      <c r="E15" s="321"/>
      <c r="F15" s="289" t="s">
        <v>121</v>
      </c>
      <c r="G15" s="284">
        <f>G16</f>
        <v>859057688</v>
      </c>
      <c r="H15" s="284">
        <f aca="true" t="shared" si="4" ref="H15:P15">H16</f>
        <v>3954547227</v>
      </c>
      <c r="I15" s="284">
        <f t="shared" si="4"/>
        <v>1528204</v>
      </c>
      <c r="J15" s="284">
        <f t="shared" si="4"/>
        <v>73040032</v>
      </c>
      <c r="K15" s="290">
        <f t="shared" si="4"/>
        <v>671920073</v>
      </c>
      <c r="L15" s="284">
        <f t="shared" si="4"/>
        <v>871619948</v>
      </c>
      <c r="M15" s="284">
        <f t="shared" si="4"/>
        <v>64393895</v>
      </c>
      <c r="N15" s="284">
        <f t="shared" si="4"/>
        <v>-64393895</v>
      </c>
      <c r="O15" s="284">
        <f t="shared" si="4"/>
        <v>250003306</v>
      </c>
      <c r="P15" s="287">
        <f t="shared" si="4"/>
        <v>2945493352</v>
      </c>
      <c r="Q15" s="227"/>
    </row>
    <row r="16" spans="1:17" s="225" customFormat="1" ht="21.75" customHeight="1">
      <c r="A16" s="296">
        <v>100</v>
      </c>
      <c r="B16" s="296"/>
      <c r="C16" s="320">
        <v>1</v>
      </c>
      <c r="D16" s="321"/>
      <c r="E16" s="321"/>
      <c r="F16" s="293" t="s">
        <v>122</v>
      </c>
      <c r="G16" s="284">
        <f>G17</f>
        <v>859057688</v>
      </c>
      <c r="H16" s="284">
        <f aca="true" t="shared" si="5" ref="H16:P16">H17</f>
        <v>3954547227</v>
      </c>
      <c r="I16" s="284">
        <f t="shared" si="5"/>
        <v>1528204</v>
      </c>
      <c r="J16" s="284">
        <f t="shared" si="5"/>
        <v>73040032</v>
      </c>
      <c r="K16" s="290">
        <f t="shared" si="5"/>
        <v>671920073</v>
      </c>
      <c r="L16" s="284">
        <f t="shared" si="5"/>
        <v>871619948</v>
      </c>
      <c r="M16" s="284">
        <f t="shared" si="5"/>
        <v>64393895</v>
      </c>
      <c r="N16" s="284">
        <f t="shared" si="5"/>
        <v>-64393895</v>
      </c>
      <c r="O16" s="284">
        <f t="shared" si="5"/>
        <v>250003306</v>
      </c>
      <c r="P16" s="287">
        <f t="shared" si="5"/>
        <v>2945493352</v>
      </c>
      <c r="Q16" s="227"/>
    </row>
    <row r="17" spans="1:17" s="295" customFormat="1" ht="24" customHeight="1">
      <c r="A17" s="296"/>
      <c r="B17" s="296"/>
      <c r="C17" s="320"/>
      <c r="D17" s="321"/>
      <c r="E17" s="321"/>
      <c r="F17" s="289" t="s">
        <v>119</v>
      </c>
      <c r="G17" s="284">
        <f>G18+G21</f>
        <v>859057688</v>
      </c>
      <c r="H17" s="284">
        <f aca="true" t="shared" si="6" ref="H17:P17">H18+H21</f>
        <v>3954547227</v>
      </c>
      <c r="I17" s="284">
        <f t="shared" si="6"/>
        <v>1528204</v>
      </c>
      <c r="J17" s="284">
        <f t="shared" si="6"/>
        <v>73040032</v>
      </c>
      <c r="K17" s="290">
        <f t="shared" si="6"/>
        <v>671920073</v>
      </c>
      <c r="L17" s="284">
        <f t="shared" si="6"/>
        <v>871619948</v>
      </c>
      <c r="M17" s="284">
        <f t="shared" si="6"/>
        <v>64393895</v>
      </c>
      <c r="N17" s="284">
        <f t="shared" si="6"/>
        <v>-64393895</v>
      </c>
      <c r="O17" s="284">
        <f t="shared" si="6"/>
        <v>250003306</v>
      </c>
      <c r="P17" s="287">
        <f t="shared" si="6"/>
        <v>2945493352</v>
      </c>
      <c r="Q17" s="294"/>
    </row>
    <row r="18" spans="1:17" s="295" customFormat="1" ht="35.25" customHeight="1">
      <c r="A18" s="296"/>
      <c r="B18" s="296"/>
      <c r="C18" s="296"/>
      <c r="D18" s="228">
        <v>1</v>
      </c>
      <c r="E18" s="228"/>
      <c r="F18" s="331" t="s">
        <v>123</v>
      </c>
      <c r="G18" s="223">
        <f>G19+G20</f>
        <v>409057688</v>
      </c>
      <c r="H18" s="223">
        <f aca="true" t="shared" si="7" ref="H18:P18">H19+H20</f>
        <v>3061547227</v>
      </c>
      <c r="I18" s="223">
        <f t="shared" si="7"/>
        <v>1528204</v>
      </c>
      <c r="J18" s="223">
        <f t="shared" si="7"/>
        <v>73040032</v>
      </c>
      <c r="K18" s="224">
        <f t="shared" si="7"/>
        <v>221920073</v>
      </c>
      <c r="L18" s="223">
        <f t="shared" si="7"/>
        <v>571619948</v>
      </c>
      <c r="M18" s="223">
        <f t="shared" si="7"/>
        <v>64393895</v>
      </c>
      <c r="N18" s="223">
        <f t="shared" si="7"/>
        <v>-64393895</v>
      </c>
      <c r="O18" s="223">
        <f t="shared" si="7"/>
        <v>250003306</v>
      </c>
      <c r="P18" s="229">
        <f t="shared" si="7"/>
        <v>2352493352</v>
      </c>
      <c r="Q18" s="294"/>
    </row>
    <row r="19" spans="1:17" s="277" customFormat="1" ht="24" customHeight="1" hidden="1">
      <c r="A19" s="326"/>
      <c r="B19" s="326"/>
      <c r="C19" s="326"/>
      <c r="D19" s="329"/>
      <c r="E19" s="329"/>
      <c r="F19" s="332" t="s">
        <v>147</v>
      </c>
      <c r="G19" s="279">
        <v>1720000</v>
      </c>
      <c r="H19" s="279">
        <v>80451734</v>
      </c>
      <c r="I19" s="279"/>
      <c r="J19" s="279">
        <v>320651</v>
      </c>
      <c r="K19" s="280">
        <v>1720000</v>
      </c>
      <c r="L19" s="279">
        <v>25318296</v>
      </c>
      <c r="M19" s="281">
        <v>896360</v>
      </c>
      <c r="N19" s="279">
        <f>-M19</f>
        <v>-896360</v>
      </c>
      <c r="O19" s="279">
        <f>G19-I19-K19+M19</f>
        <v>896360</v>
      </c>
      <c r="P19" s="330">
        <f>H19-J19-L19+N19</f>
        <v>53916427</v>
      </c>
      <c r="Q19" s="276"/>
    </row>
    <row r="20" spans="1:17" s="277" customFormat="1" ht="26.25" customHeight="1" hidden="1">
      <c r="A20" s="326"/>
      <c r="B20" s="326"/>
      <c r="C20" s="326"/>
      <c r="D20" s="329"/>
      <c r="E20" s="329"/>
      <c r="F20" s="332" t="s">
        <v>148</v>
      </c>
      <c r="G20" s="279">
        <v>407337688</v>
      </c>
      <c r="H20" s="279">
        <v>2981095493</v>
      </c>
      <c r="I20" s="279">
        <v>1528204</v>
      </c>
      <c r="J20" s="279">
        <v>72719381</v>
      </c>
      <c r="K20" s="280">
        <v>220200073</v>
      </c>
      <c r="L20" s="279">
        <v>546301652</v>
      </c>
      <c r="M20" s="281">
        <v>63497535</v>
      </c>
      <c r="N20" s="281">
        <f>-M20</f>
        <v>-63497535</v>
      </c>
      <c r="O20" s="279">
        <f>G20-I20-K20+M20</f>
        <v>249106946</v>
      </c>
      <c r="P20" s="330">
        <f>H20-J20-L20+N20</f>
        <v>2298576925</v>
      </c>
      <c r="Q20" s="276"/>
    </row>
    <row r="21" spans="1:17" s="225" customFormat="1" ht="36" customHeight="1">
      <c r="A21" s="296"/>
      <c r="B21" s="296"/>
      <c r="C21" s="296"/>
      <c r="D21" s="228">
        <v>2</v>
      </c>
      <c r="E21" s="228"/>
      <c r="F21" s="331" t="s">
        <v>124</v>
      </c>
      <c r="G21" s="223">
        <f>G22+G23</f>
        <v>450000000</v>
      </c>
      <c r="H21" s="223">
        <f aca="true" t="shared" si="8" ref="H21:P21">H22+H23</f>
        <v>893000000</v>
      </c>
      <c r="I21" s="223">
        <f t="shared" si="8"/>
        <v>0</v>
      </c>
      <c r="J21" s="223">
        <f t="shared" si="8"/>
        <v>0</v>
      </c>
      <c r="K21" s="224">
        <f t="shared" si="8"/>
        <v>450000000</v>
      </c>
      <c r="L21" s="223">
        <f t="shared" si="8"/>
        <v>300000000</v>
      </c>
      <c r="M21" s="223">
        <f t="shared" si="8"/>
        <v>0</v>
      </c>
      <c r="N21" s="223">
        <f t="shared" si="8"/>
        <v>0</v>
      </c>
      <c r="O21" s="223">
        <f t="shared" si="8"/>
        <v>0</v>
      </c>
      <c r="P21" s="229">
        <f t="shared" si="8"/>
        <v>593000000</v>
      </c>
      <c r="Q21" s="227"/>
    </row>
    <row r="22" spans="1:17" s="277" customFormat="1" ht="25.5" customHeight="1" hidden="1">
      <c r="A22" s="326"/>
      <c r="B22" s="326"/>
      <c r="C22" s="326"/>
      <c r="D22" s="322"/>
      <c r="E22" s="322"/>
      <c r="F22" s="303" t="s">
        <v>147</v>
      </c>
      <c r="G22" s="274">
        <v>0</v>
      </c>
      <c r="H22" s="274">
        <v>0</v>
      </c>
      <c r="I22" s="274"/>
      <c r="J22" s="274"/>
      <c r="K22" s="270"/>
      <c r="L22" s="274"/>
      <c r="M22" s="275"/>
      <c r="N22" s="275"/>
      <c r="O22" s="274">
        <f>G22-I22-K22+M22</f>
        <v>0</v>
      </c>
      <c r="P22" s="305">
        <f>H22-J22-L22+N22</f>
        <v>0</v>
      </c>
      <c r="Q22" s="276"/>
    </row>
    <row r="23" spans="1:17" s="277" customFormat="1" ht="26.25" customHeight="1" hidden="1">
      <c r="A23" s="326"/>
      <c r="B23" s="326"/>
      <c r="C23" s="326"/>
      <c r="D23" s="322"/>
      <c r="E23" s="322"/>
      <c r="F23" s="303" t="s">
        <v>148</v>
      </c>
      <c r="G23" s="274">
        <v>450000000</v>
      </c>
      <c r="H23" s="274">
        <v>893000000</v>
      </c>
      <c r="I23" s="274">
        <v>0</v>
      </c>
      <c r="J23" s="274">
        <v>0</v>
      </c>
      <c r="K23" s="270">
        <v>450000000</v>
      </c>
      <c r="L23" s="274">
        <v>300000000</v>
      </c>
      <c r="M23" s="275">
        <v>0</v>
      </c>
      <c r="N23" s="275">
        <f>-M23</f>
        <v>0</v>
      </c>
      <c r="O23" s="274">
        <f>G23-I23-K23+M23</f>
        <v>0</v>
      </c>
      <c r="P23" s="305">
        <f>H23-J23-L23+N23</f>
        <v>593000000</v>
      </c>
      <c r="Q23" s="276"/>
    </row>
    <row r="24" spans="1:17" s="292" customFormat="1" ht="23.25" customHeight="1" hidden="1">
      <c r="A24" s="296"/>
      <c r="B24" s="296">
        <v>4</v>
      </c>
      <c r="C24" s="320"/>
      <c r="D24" s="321"/>
      <c r="E24" s="321"/>
      <c r="F24" s="289" t="s">
        <v>125</v>
      </c>
      <c r="G24" s="284">
        <f>G25</f>
        <v>0</v>
      </c>
      <c r="H24" s="284">
        <f aca="true" t="shared" si="9" ref="H24:P24">H25</f>
        <v>0</v>
      </c>
      <c r="I24" s="284">
        <f t="shared" si="9"/>
        <v>0</v>
      </c>
      <c r="J24" s="284">
        <f t="shared" si="9"/>
        <v>0</v>
      </c>
      <c r="K24" s="290">
        <f t="shared" si="9"/>
        <v>0</v>
      </c>
      <c r="L24" s="284">
        <f t="shared" si="9"/>
        <v>0</v>
      </c>
      <c r="M24" s="284">
        <f t="shared" si="9"/>
        <v>0</v>
      </c>
      <c r="N24" s="284">
        <f t="shared" si="9"/>
        <v>0</v>
      </c>
      <c r="O24" s="284">
        <f t="shared" si="9"/>
        <v>0</v>
      </c>
      <c r="P24" s="287">
        <f t="shared" si="9"/>
        <v>0</v>
      </c>
      <c r="Q24" s="291"/>
    </row>
    <row r="25" spans="1:17" s="226" customFormat="1" ht="35.25" customHeight="1" hidden="1">
      <c r="A25" s="296"/>
      <c r="B25" s="296"/>
      <c r="C25" s="320">
        <v>2</v>
      </c>
      <c r="D25" s="321"/>
      <c r="E25" s="321"/>
      <c r="F25" s="293" t="s">
        <v>126</v>
      </c>
      <c r="G25" s="284">
        <f>G26</f>
        <v>0</v>
      </c>
      <c r="H25" s="284">
        <f aca="true" t="shared" si="10" ref="H25:I27">H26</f>
        <v>0</v>
      </c>
      <c r="I25" s="284">
        <f t="shared" si="10"/>
        <v>0</v>
      </c>
      <c r="J25" s="284">
        <f aca="true" t="shared" si="11" ref="J25:P25">J26</f>
        <v>0</v>
      </c>
      <c r="K25" s="290">
        <f t="shared" si="11"/>
        <v>0</v>
      </c>
      <c r="L25" s="284">
        <f t="shared" si="11"/>
        <v>0</v>
      </c>
      <c r="M25" s="284">
        <f t="shared" si="11"/>
        <v>0</v>
      </c>
      <c r="N25" s="284">
        <f t="shared" si="11"/>
        <v>0</v>
      </c>
      <c r="O25" s="284">
        <f t="shared" si="11"/>
        <v>0</v>
      </c>
      <c r="P25" s="287">
        <f t="shared" si="11"/>
        <v>0</v>
      </c>
      <c r="Q25" s="231"/>
    </row>
    <row r="26" spans="1:17" s="225" customFormat="1" ht="21.75" customHeight="1" hidden="1">
      <c r="A26" s="296"/>
      <c r="B26" s="296"/>
      <c r="C26" s="296"/>
      <c r="D26" s="296"/>
      <c r="E26" s="296"/>
      <c r="F26" s="289" t="s">
        <v>119</v>
      </c>
      <c r="G26" s="284">
        <f>G27</f>
        <v>0</v>
      </c>
      <c r="H26" s="284">
        <f t="shared" si="10"/>
        <v>0</v>
      </c>
      <c r="I26" s="284">
        <f t="shared" si="10"/>
        <v>0</v>
      </c>
      <c r="J26" s="284">
        <f aca="true" t="shared" si="12" ref="J26:P26">J27</f>
        <v>0</v>
      </c>
      <c r="K26" s="290">
        <f t="shared" si="12"/>
        <v>0</v>
      </c>
      <c r="L26" s="284">
        <f t="shared" si="12"/>
        <v>0</v>
      </c>
      <c r="M26" s="284">
        <f t="shared" si="12"/>
        <v>0</v>
      </c>
      <c r="N26" s="284">
        <f t="shared" si="12"/>
        <v>0</v>
      </c>
      <c r="O26" s="284">
        <f t="shared" si="12"/>
        <v>0</v>
      </c>
      <c r="P26" s="287">
        <f t="shared" si="12"/>
        <v>0</v>
      </c>
      <c r="Q26" s="227"/>
    </row>
    <row r="27" spans="1:16" s="227" customFormat="1" ht="21.75" customHeight="1" hidden="1">
      <c r="A27" s="296"/>
      <c r="B27" s="296"/>
      <c r="C27" s="296"/>
      <c r="D27" s="320">
        <v>1</v>
      </c>
      <c r="E27" s="320"/>
      <c r="F27" s="297" t="s">
        <v>120</v>
      </c>
      <c r="G27" s="298">
        <f>G28</f>
        <v>0</v>
      </c>
      <c r="H27" s="298">
        <f t="shared" si="10"/>
        <v>0</v>
      </c>
      <c r="I27" s="298">
        <f t="shared" si="10"/>
        <v>0</v>
      </c>
      <c r="J27" s="298">
        <f aca="true" t="shared" si="13" ref="J27:P27">J28</f>
        <v>0</v>
      </c>
      <c r="K27" s="299">
        <f t="shared" si="13"/>
        <v>0</v>
      </c>
      <c r="L27" s="298">
        <f t="shared" si="13"/>
        <v>0</v>
      </c>
      <c r="M27" s="298">
        <f t="shared" si="13"/>
        <v>0</v>
      </c>
      <c r="N27" s="298">
        <f t="shared" si="13"/>
        <v>0</v>
      </c>
      <c r="O27" s="298">
        <f t="shared" si="13"/>
        <v>0</v>
      </c>
      <c r="P27" s="300">
        <f t="shared" si="13"/>
        <v>0</v>
      </c>
    </row>
    <row r="28" spans="1:16" s="227" customFormat="1" ht="23.25" customHeight="1" hidden="1">
      <c r="A28" s="296"/>
      <c r="B28" s="320"/>
      <c r="C28" s="296"/>
      <c r="D28" s="296"/>
      <c r="E28" s="320">
        <v>1</v>
      </c>
      <c r="F28" s="304" t="s">
        <v>127</v>
      </c>
      <c r="G28" s="298">
        <f>G29+G30</f>
        <v>0</v>
      </c>
      <c r="H28" s="298">
        <f aca="true" t="shared" si="14" ref="H28:P28">H29+H30</f>
        <v>0</v>
      </c>
      <c r="I28" s="298">
        <f t="shared" si="14"/>
        <v>0</v>
      </c>
      <c r="J28" s="298">
        <f t="shared" si="14"/>
        <v>0</v>
      </c>
      <c r="K28" s="299">
        <f t="shared" si="14"/>
        <v>0</v>
      </c>
      <c r="L28" s="298">
        <f t="shared" si="14"/>
        <v>0</v>
      </c>
      <c r="M28" s="298">
        <f t="shared" si="14"/>
        <v>0</v>
      </c>
      <c r="N28" s="298">
        <f t="shared" si="14"/>
        <v>0</v>
      </c>
      <c r="O28" s="298">
        <f t="shared" si="14"/>
        <v>0</v>
      </c>
      <c r="P28" s="300">
        <f t="shared" si="14"/>
        <v>0</v>
      </c>
    </row>
    <row r="29" spans="1:16" s="276" customFormat="1" ht="23.25" customHeight="1" hidden="1">
      <c r="A29" s="326"/>
      <c r="B29" s="322"/>
      <c r="C29" s="322"/>
      <c r="D29" s="322"/>
      <c r="E29" s="322"/>
      <c r="F29" s="278" t="s">
        <v>93</v>
      </c>
      <c r="G29" s="279"/>
      <c r="H29" s="279"/>
      <c r="I29" s="279"/>
      <c r="J29" s="279"/>
      <c r="K29" s="280"/>
      <c r="L29" s="279"/>
      <c r="M29" s="281"/>
      <c r="N29" s="279"/>
      <c r="O29" s="269">
        <f>G29-I29-K29+M29</f>
        <v>0</v>
      </c>
      <c r="P29" s="271">
        <f>H29-J29-L29+N29</f>
        <v>0</v>
      </c>
    </row>
    <row r="30" spans="1:16" s="276" customFormat="1" ht="21.75" customHeight="1" hidden="1">
      <c r="A30" s="326"/>
      <c r="B30" s="322"/>
      <c r="C30" s="322"/>
      <c r="D30" s="322"/>
      <c r="E30" s="322"/>
      <c r="F30" s="282" t="s">
        <v>141</v>
      </c>
      <c r="G30" s="279">
        <v>0</v>
      </c>
      <c r="H30" s="279">
        <v>0</v>
      </c>
      <c r="I30" s="279">
        <v>0</v>
      </c>
      <c r="J30" s="279">
        <v>0</v>
      </c>
      <c r="K30" s="280">
        <v>0</v>
      </c>
      <c r="L30" s="279">
        <v>0</v>
      </c>
      <c r="M30" s="279">
        <v>0</v>
      </c>
      <c r="N30" s="279">
        <v>0</v>
      </c>
      <c r="O30" s="269">
        <f>G30-I30-K30+M30</f>
        <v>0</v>
      </c>
      <c r="P30" s="271">
        <f>H30-J30-L30+N30</f>
        <v>0</v>
      </c>
    </row>
    <row r="31" spans="1:16" s="227" customFormat="1" ht="21.75" customHeight="1" hidden="1">
      <c r="A31" s="296"/>
      <c r="B31" s="320"/>
      <c r="C31" s="320"/>
      <c r="D31" s="320"/>
      <c r="E31" s="320"/>
      <c r="F31" s="230"/>
      <c r="G31" s="223"/>
      <c r="H31" s="223"/>
      <c r="I31" s="223"/>
      <c r="J31" s="223"/>
      <c r="K31" s="224"/>
      <c r="L31" s="223"/>
      <c r="M31" s="223"/>
      <c r="N31" s="223"/>
      <c r="O31" s="229"/>
      <c r="P31" s="229"/>
    </row>
    <row r="32" spans="1:17" s="225" customFormat="1" ht="21.75" customHeight="1">
      <c r="A32" s="296"/>
      <c r="B32" s="320"/>
      <c r="C32" s="320"/>
      <c r="D32" s="320"/>
      <c r="E32" s="320"/>
      <c r="F32" s="230"/>
      <c r="G32" s="223"/>
      <c r="H32" s="223"/>
      <c r="I32" s="223"/>
      <c r="J32" s="223"/>
      <c r="K32" s="224"/>
      <c r="L32" s="223"/>
      <c r="M32" s="223"/>
      <c r="N32" s="223"/>
      <c r="O32" s="229"/>
      <c r="P32" s="229"/>
      <c r="Q32" s="227"/>
    </row>
    <row r="33" spans="1:17" s="225" customFormat="1" ht="21.75" customHeight="1">
      <c r="A33" s="296"/>
      <c r="B33" s="320"/>
      <c r="C33" s="320"/>
      <c r="D33" s="320"/>
      <c r="E33" s="320"/>
      <c r="F33" s="230"/>
      <c r="G33" s="223"/>
      <c r="H33" s="223"/>
      <c r="I33" s="223"/>
      <c r="J33" s="223"/>
      <c r="K33" s="224"/>
      <c r="L33" s="223"/>
      <c r="M33" s="223"/>
      <c r="N33" s="223"/>
      <c r="O33" s="229"/>
      <c r="P33" s="229"/>
      <c r="Q33" s="227"/>
    </row>
    <row r="34" spans="1:17" s="225" customFormat="1" ht="21.75" customHeight="1">
      <c r="A34" s="296"/>
      <c r="B34" s="320"/>
      <c r="C34" s="320"/>
      <c r="D34" s="320"/>
      <c r="E34" s="320"/>
      <c r="F34" s="230"/>
      <c r="G34" s="223"/>
      <c r="H34" s="223"/>
      <c r="I34" s="223"/>
      <c r="J34" s="223"/>
      <c r="K34" s="224"/>
      <c r="L34" s="223"/>
      <c r="M34" s="223"/>
      <c r="N34" s="223"/>
      <c r="O34" s="229"/>
      <c r="P34" s="229"/>
      <c r="Q34" s="227"/>
    </row>
    <row r="35" spans="1:17" s="225" customFormat="1" ht="21.75" customHeight="1">
      <c r="A35" s="296"/>
      <c r="B35" s="320"/>
      <c r="C35" s="320"/>
      <c r="D35" s="320"/>
      <c r="E35" s="320"/>
      <c r="F35" s="230"/>
      <c r="G35" s="223"/>
      <c r="H35" s="223"/>
      <c r="I35" s="223"/>
      <c r="J35" s="223"/>
      <c r="K35" s="224"/>
      <c r="L35" s="223"/>
      <c r="M35" s="223"/>
      <c r="N35" s="223"/>
      <c r="O35" s="229"/>
      <c r="P35" s="229"/>
      <c r="Q35" s="227"/>
    </row>
    <row r="36" spans="1:17" s="225" customFormat="1" ht="21.75" customHeight="1">
      <c r="A36" s="296"/>
      <c r="B36" s="320"/>
      <c r="C36" s="320"/>
      <c r="D36" s="320"/>
      <c r="E36" s="320"/>
      <c r="F36" s="230"/>
      <c r="G36" s="223"/>
      <c r="H36" s="223"/>
      <c r="I36" s="223"/>
      <c r="J36" s="223"/>
      <c r="K36" s="224"/>
      <c r="L36" s="223"/>
      <c r="M36" s="223"/>
      <c r="N36" s="223"/>
      <c r="O36" s="229"/>
      <c r="P36" s="229"/>
      <c r="Q36" s="227"/>
    </row>
    <row r="37" spans="1:17" s="225" customFormat="1" ht="21.75" customHeight="1">
      <c r="A37" s="296"/>
      <c r="B37" s="320"/>
      <c r="C37" s="320"/>
      <c r="D37" s="320"/>
      <c r="E37" s="320"/>
      <c r="F37" s="230"/>
      <c r="G37" s="223"/>
      <c r="H37" s="223"/>
      <c r="I37" s="223"/>
      <c r="J37" s="223"/>
      <c r="K37" s="224"/>
      <c r="L37" s="223"/>
      <c r="M37" s="223"/>
      <c r="N37" s="223"/>
      <c r="O37" s="229"/>
      <c r="P37" s="229"/>
      <c r="Q37" s="227"/>
    </row>
    <row r="38" spans="1:17" s="225" customFormat="1" ht="21.75" customHeight="1">
      <c r="A38" s="296"/>
      <c r="B38" s="320"/>
      <c r="C38" s="320"/>
      <c r="D38" s="320"/>
      <c r="E38" s="320"/>
      <c r="F38" s="230"/>
      <c r="G38" s="223"/>
      <c r="H38" s="223"/>
      <c r="I38" s="223"/>
      <c r="J38" s="223"/>
      <c r="K38" s="224"/>
      <c r="L38" s="223"/>
      <c r="M38" s="223"/>
      <c r="N38" s="223"/>
      <c r="O38" s="229"/>
      <c r="P38" s="229"/>
      <c r="Q38" s="227"/>
    </row>
    <row r="39" spans="1:17" s="225" customFormat="1" ht="21.75" customHeight="1">
      <c r="A39" s="296"/>
      <c r="B39" s="320"/>
      <c r="C39" s="320"/>
      <c r="D39" s="320"/>
      <c r="E39" s="320"/>
      <c r="F39" s="230"/>
      <c r="G39" s="223"/>
      <c r="H39" s="223"/>
      <c r="I39" s="223"/>
      <c r="J39" s="223"/>
      <c r="K39" s="224"/>
      <c r="L39" s="223"/>
      <c r="M39" s="223"/>
      <c r="N39" s="223"/>
      <c r="O39" s="229"/>
      <c r="P39" s="229"/>
      <c r="Q39" s="227"/>
    </row>
    <row r="40" spans="1:17" s="225" customFormat="1" ht="21.75" customHeight="1">
      <c r="A40" s="296"/>
      <c r="B40" s="320"/>
      <c r="C40" s="320"/>
      <c r="D40" s="320"/>
      <c r="E40" s="320"/>
      <c r="F40" s="230"/>
      <c r="G40" s="223"/>
      <c r="H40" s="223"/>
      <c r="I40" s="223"/>
      <c r="J40" s="223"/>
      <c r="K40" s="224"/>
      <c r="L40" s="223"/>
      <c r="M40" s="223"/>
      <c r="N40" s="223"/>
      <c r="O40" s="229"/>
      <c r="P40" s="229"/>
      <c r="Q40" s="227"/>
    </row>
    <row r="41" spans="1:17" s="225" customFormat="1" ht="21.75" customHeight="1">
      <c r="A41" s="296"/>
      <c r="B41" s="320"/>
      <c r="C41" s="320"/>
      <c r="D41" s="320"/>
      <c r="E41" s="320"/>
      <c r="F41" s="230"/>
      <c r="G41" s="223"/>
      <c r="H41" s="223"/>
      <c r="I41" s="223"/>
      <c r="J41" s="223"/>
      <c r="K41" s="224"/>
      <c r="L41" s="223"/>
      <c r="M41" s="223"/>
      <c r="N41" s="223"/>
      <c r="O41" s="229"/>
      <c r="P41" s="229"/>
      <c r="Q41" s="227"/>
    </row>
    <row r="42" spans="1:17" s="225" customFormat="1" ht="21.75" customHeight="1">
      <c r="A42" s="296"/>
      <c r="B42" s="320"/>
      <c r="C42" s="320"/>
      <c r="D42" s="320"/>
      <c r="E42" s="320"/>
      <c r="F42" s="230"/>
      <c r="G42" s="223"/>
      <c r="H42" s="223"/>
      <c r="I42" s="223"/>
      <c r="J42" s="223"/>
      <c r="K42" s="224"/>
      <c r="L42" s="223"/>
      <c r="M42" s="223"/>
      <c r="N42" s="223"/>
      <c r="O42" s="229"/>
      <c r="P42" s="229"/>
      <c r="Q42" s="227"/>
    </row>
    <row r="43" spans="1:17" s="225" customFormat="1" ht="21.75" customHeight="1">
      <c r="A43" s="296"/>
      <c r="B43" s="320"/>
      <c r="C43" s="320"/>
      <c r="D43" s="320"/>
      <c r="E43" s="320"/>
      <c r="F43" s="230"/>
      <c r="G43" s="223"/>
      <c r="H43" s="223"/>
      <c r="I43" s="223"/>
      <c r="J43" s="223"/>
      <c r="K43" s="224"/>
      <c r="L43" s="223"/>
      <c r="M43" s="223"/>
      <c r="N43" s="223"/>
      <c r="O43" s="229"/>
      <c r="P43" s="229"/>
      <c r="Q43" s="227"/>
    </row>
    <row r="44" spans="1:17" s="225" customFormat="1" ht="21.75" customHeight="1">
      <c r="A44" s="296"/>
      <c r="B44" s="320"/>
      <c r="C44" s="320"/>
      <c r="D44" s="320"/>
      <c r="E44" s="320"/>
      <c r="F44" s="230"/>
      <c r="G44" s="223"/>
      <c r="H44" s="223"/>
      <c r="I44" s="223"/>
      <c r="J44" s="223"/>
      <c r="K44" s="224"/>
      <c r="L44" s="223"/>
      <c r="M44" s="223"/>
      <c r="N44" s="223"/>
      <c r="O44" s="229"/>
      <c r="P44" s="229"/>
      <c r="Q44" s="227"/>
    </row>
    <row r="45" spans="1:17" s="225" customFormat="1" ht="21.75" customHeight="1">
      <c r="A45" s="296"/>
      <c r="B45" s="320"/>
      <c r="C45" s="320"/>
      <c r="D45" s="320"/>
      <c r="E45" s="320"/>
      <c r="F45" s="230"/>
      <c r="G45" s="223"/>
      <c r="H45" s="223"/>
      <c r="I45" s="223"/>
      <c r="J45" s="223"/>
      <c r="K45" s="224"/>
      <c r="L45" s="223"/>
      <c r="M45" s="223"/>
      <c r="N45" s="223"/>
      <c r="O45" s="229"/>
      <c r="P45" s="229"/>
      <c r="Q45" s="227"/>
    </row>
    <row r="46" spans="1:17" s="225" customFormat="1" ht="21.75" customHeight="1">
      <c r="A46" s="296"/>
      <c r="B46" s="320"/>
      <c r="C46" s="320"/>
      <c r="D46" s="320"/>
      <c r="E46" s="320"/>
      <c r="F46" s="230"/>
      <c r="G46" s="223"/>
      <c r="H46" s="223"/>
      <c r="I46" s="223"/>
      <c r="J46" s="223"/>
      <c r="K46" s="224"/>
      <c r="L46" s="223"/>
      <c r="M46" s="223"/>
      <c r="N46" s="223"/>
      <c r="O46" s="229"/>
      <c r="P46" s="229"/>
      <c r="Q46" s="227"/>
    </row>
    <row r="47" spans="1:17" s="225" customFormat="1" ht="21.75" customHeight="1">
      <c r="A47" s="296"/>
      <c r="B47" s="320"/>
      <c r="C47" s="320"/>
      <c r="D47" s="320"/>
      <c r="E47" s="320"/>
      <c r="F47" s="230"/>
      <c r="G47" s="223"/>
      <c r="H47" s="223"/>
      <c r="I47" s="223"/>
      <c r="J47" s="223"/>
      <c r="K47" s="224"/>
      <c r="L47" s="223"/>
      <c r="M47" s="223"/>
      <c r="N47" s="223"/>
      <c r="O47" s="229"/>
      <c r="P47" s="229"/>
      <c r="Q47" s="227"/>
    </row>
    <row r="48" spans="1:17" s="225" customFormat="1" ht="21.75" customHeight="1">
      <c r="A48" s="222"/>
      <c r="B48" s="228"/>
      <c r="C48" s="228"/>
      <c r="D48" s="228"/>
      <c r="E48" s="228"/>
      <c r="F48" s="230"/>
      <c r="G48" s="223"/>
      <c r="H48" s="223"/>
      <c r="I48" s="223"/>
      <c r="J48" s="223"/>
      <c r="K48" s="224"/>
      <c r="L48" s="223"/>
      <c r="M48" s="223"/>
      <c r="N48" s="223"/>
      <c r="O48" s="229"/>
      <c r="P48" s="229"/>
      <c r="Q48" s="227"/>
    </row>
    <row r="49" spans="1:17" s="225" customFormat="1" ht="21.75" customHeight="1">
      <c r="A49" s="222"/>
      <c r="B49" s="228"/>
      <c r="C49" s="228"/>
      <c r="D49" s="228"/>
      <c r="E49" s="228"/>
      <c r="F49" s="230"/>
      <c r="G49" s="223"/>
      <c r="H49" s="223"/>
      <c r="I49" s="223"/>
      <c r="J49" s="223"/>
      <c r="K49" s="224"/>
      <c r="L49" s="223"/>
      <c r="M49" s="223"/>
      <c r="N49" s="223"/>
      <c r="O49" s="229"/>
      <c r="P49" s="229"/>
      <c r="Q49" s="227"/>
    </row>
    <row r="50" spans="1:17" s="225" customFormat="1" ht="21.75" customHeight="1">
      <c r="A50" s="222"/>
      <c r="B50" s="228"/>
      <c r="C50" s="228"/>
      <c r="D50" s="228"/>
      <c r="E50" s="228"/>
      <c r="F50" s="230"/>
      <c r="G50" s="223"/>
      <c r="H50" s="223"/>
      <c r="I50" s="223"/>
      <c r="J50" s="223"/>
      <c r="K50" s="224"/>
      <c r="L50" s="223"/>
      <c r="M50" s="223"/>
      <c r="N50" s="223"/>
      <c r="O50" s="229"/>
      <c r="P50" s="229"/>
      <c r="Q50" s="227"/>
    </row>
    <row r="51" spans="1:17" s="226" customFormat="1" ht="21" customHeight="1">
      <c r="A51" s="221"/>
      <c r="B51" s="232"/>
      <c r="C51" s="232"/>
      <c r="D51" s="232"/>
      <c r="E51" s="232"/>
      <c r="F51" s="233"/>
      <c r="G51" s="234"/>
      <c r="H51" s="234"/>
      <c r="I51" s="234"/>
      <c r="J51" s="234"/>
      <c r="K51" s="235"/>
      <c r="L51" s="234"/>
      <c r="M51" s="234"/>
      <c r="N51" s="234"/>
      <c r="O51" s="234"/>
      <c r="P51" s="236"/>
      <c r="Q51" s="231"/>
    </row>
    <row r="52" spans="1:16" ht="21" customHeight="1" thickBot="1">
      <c r="A52" s="237"/>
      <c r="B52" s="238"/>
      <c r="C52" s="238"/>
      <c r="D52" s="238"/>
      <c r="E52" s="238"/>
      <c r="F52" s="239"/>
      <c r="G52" s="240"/>
      <c r="H52" s="240"/>
      <c r="I52" s="240"/>
      <c r="J52" s="240"/>
      <c r="K52" s="241"/>
      <c r="L52" s="240"/>
      <c r="M52" s="240"/>
      <c r="N52" s="240"/>
      <c r="O52" s="240"/>
      <c r="P52" s="242"/>
    </row>
    <row r="53" ht="21" customHeight="1">
      <c r="K53" s="244"/>
    </row>
    <row r="54" ht="21" customHeight="1">
      <c r="K54" s="244"/>
    </row>
    <row r="55" ht="21" customHeight="1">
      <c r="K55" s="244"/>
    </row>
    <row r="56" ht="21" customHeight="1">
      <c r="K56" s="244"/>
    </row>
    <row r="57" ht="21" customHeight="1">
      <c r="K57" s="244"/>
    </row>
    <row r="58" ht="21" customHeight="1">
      <c r="K58" s="244"/>
    </row>
    <row r="59" ht="21" customHeight="1">
      <c r="K59" s="244"/>
    </row>
    <row r="60" ht="21" customHeight="1">
      <c r="K60" s="244"/>
    </row>
    <row r="61" ht="21" customHeight="1">
      <c r="K61" s="244"/>
    </row>
    <row r="62" ht="15.75">
      <c r="K62" s="244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nita</cp:lastModifiedBy>
  <cp:lastPrinted>2015-03-08T04:32:30Z</cp:lastPrinted>
  <dcterms:created xsi:type="dcterms:W3CDTF">2002-01-14T09:37:13Z</dcterms:created>
  <dcterms:modified xsi:type="dcterms:W3CDTF">2015-04-10T08:27:50Z</dcterms:modified>
  <cp:category/>
  <cp:version/>
  <cp:contentType/>
  <cp:contentStatus/>
</cp:coreProperties>
</file>