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90" windowWidth="8505" windowHeight="4530" activeTab="0"/>
  </bookViews>
  <sheets>
    <sheet name="TOTAL科目別" sheetId="1" r:id="rId1"/>
    <sheet name="中美" sheetId="2" r:id="rId2"/>
    <sheet name="開發" sheetId="3" r:id="rId3"/>
    <sheet name="營建" sheetId="4" r:id="rId4"/>
    <sheet name="生產作業" sheetId="5" r:id="rId5"/>
    <sheet name="官兵購宅" sheetId="6" r:id="rId6"/>
    <sheet name="眷改" sheetId="7" r:id="rId7"/>
    <sheet name="地方建設" sheetId="8" r:id="rId8"/>
    <sheet name="臺大醫院" sheetId="9" r:id="rId9"/>
    <sheet name="成大醫院" sheetId="10" r:id="rId10"/>
    <sheet name="監所" sheetId="11" r:id="rId11"/>
    <sheet name="經濟作業" sheetId="12" r:id="rId12"/>
    <sheet name="水資源" sheetId="13" r:id="rId13"/>
    <sheet name="交通作業" sheetId="14" r:id="rId14"/>
    <sheet name="安置" sheetId="15" r:id="rId15"/>
    <sheet name="榮民醫療" sheetId="16" r:id="rId16"/>
    <sheet name="科學園區" sheetId="17" r:id="rId17"/>
    <sheet name="農業作業" sheetId="18" r:id="rId18"/>
    <sheet name="醫療藥品" sheetId="19" r:id="rId19"/>
    <sheet name="管制藥品" sheetId="20" r:id="rId20"/>
    <sheet name="公務購宅" sheetId="21" r:id="rId21"/>
    <sheet name="故宮" sheetId="22" r:id="rId22"/>
    <sheet name="原住民" sheetId="23" r:id="rId23"/>
    <sheet name="校務基金實際數" sheetId="24" r:id="rId24"/>
    <sheet name="下載" sheetId="25" state="hidden" r:id="rId25"/>
  </sheets>
  <externalReferences>
    <externalReference r:id="rId28"/>
    <externalReference r:id="rId29"/>
    <externalReference r:id="rId3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23">'校務基金實際數'!$A$1:$BM$44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<sst xmlns="http://schemas.openxmlformats.org/spreadsheetml/2006/main" count="1491" uniqueCount="180">
  <si>
    <t>單位：新臺幣元</t>
  </si>
  <si>
    <t>分配預算數</t>
  </si>
  <si>
    <r>
      <t>比較增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＋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</si>
  <si>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t>％</t>
  </si>
  <si>
    <t>　勞務收入</t>
  </si>
  <si>
    <t>　銷貨收入</t>
  </si>
  <si>
    <t>　教學收入</t>
  </si>
  <si>
    <t>　租金及權利金收入</t>
  </si>
  <si>
    <t>　投融資業務收入</t>
  </si>
  <si>
    <t>　醫療收入</t>
  </si>
  <si>
    <t>　徵收收入</t>
  </si>
  <si>
    <t>　福利收入</t>
  </si>
  <si>
    <t>　債務及撥入收入</t>
  </si>
  <si>
    <t>　其他業務收入</t>
  </si>
  <si>
    <t>　勞務成本</t>
  </si>
  <si>
    <t>　銷貨成本</t>
  </si>
  <si>
    <t>　教學成本</t>
  </si>
  <si>
    <t>　出租資產成本</t>
  </si>
  <si>
    <t>　投融資業務成本</t>
  </si>
  <si>
    <t>　醫療成本</t>
  </si>
  <si>
    <t>　福利成本</t>
  </si>
  <si>
    <t>　其他業務成本</t>
  </si>
  <si>
    <t>　行銷及業務費用</t>
  </si>
  <si>
    <t>　管理及總務費用</t>
  </si>
  <si>
    <t>　研究發展及訓練費用</t>
  </si>
  <si>
    <t>　債務支出</t>
  </si>
  <si>
    <t>　其他業務費用</t>
  </si>
  <si>
    <t>　財務收入</t>
  </si>
  <si>
    <t>　其他業務外收入</t>
  </si>
  <si>
    <t>　財務費用</t>
  </si>
  <si>
    <t>　其他業務外費用</t>
  </si>
  <si>
    <t>業務收入</t>
  </si>
  <si>
    <t>科　　　　目</t>
  </si>
  <si>
    <t>國立臺灣大學</t>
  </si>
  <si>
    <t>實際數</t>
  </si>
  <si>
    <t>國立政治大學</t>
  </si>
  <si>
    <t>科　　　　目</t>
  </si>
  <si>
    <t>國立清華大學</t>
  </si>
  <si>
    <t>國立中興大學</t>
  </si>
  <si>
    <t>國立成功大學</t>
  </si>
  <si>
    <t>國立交通大學</t>
  </si>
  <si>
    <t>國立中央大學</t>
  </si>
  <si>
    <t>國立大學校</t>
  </si>
  <si>
    <t>院校務基金</t>
  </si>
  <si>
    <t>結算彙總表</t>
  </si>
  <si>
    <t>單位：新臺幣元</t>
  </si>
  <si>
    <t>國立中山大學</t>
  </si>
  <si>
    <t>國立陽明大學</t>
  </si>
  <si>
    <t>國立東華大學</t>
  </si>
  <si>
    <t>國立暨南國際大學</t>
  </si>
  <si>
    <t>國立臺北大學</t>
  </si>
  <si>
    <t>國立臺灣海洋大學</t>
  </si>
  <si>
    <t>國立嘉義大學</t>
  </si>
  <si>
    <t>國立高雄大學</t>
  </si>
  <si>
    <t>國立雲林科技大學</t>
  </si>
  <si>
    <t>國立空中大學</t>
  </si>
  <si>
    <t>國立高雄師範大學</t>
  </si>
  <si>
    <t>國立彰化師範大學</t>
  </si>
  <si>
    <t>國立臺北科技大學</t>
  </si>
  <si>
    <t>國立臺灣師範大學</t>
  </si>
  <si>
    <t>國立高雄餐旅學院</t>
  </si>
  <si>
    <t>國立澎湖技術學院</t>
  </si>
  <si>
    <t>國立新竹師範學院</t>
  </si>
  <si>
    <t>國立臺中師範學院</t>
  </si>
  <si>
    <t>分配預算數</t>
  </si>
  <si>
    <t>業務成本與費用</t>
  </si>
  <si>
    <t>業務外收入</t>
  </si>
  <si>
    <t>業務外費用</t>
  </si>
  <si>
    <r>
      <t>業務賸餘（短絀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</si>
  <si>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業務外賸餘（短絀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</si>
  <si>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非常賸餘（短絀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</si>
  <si>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本期賸餘（短絀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</si>
  <si>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t>國立中正大學</t>
  </si>
  <si>
    <t>國立臺灣藝術大學</t>
  </si>
  <si>
    <r>
      <t>比較增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＋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</si>
  <si>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t>％</t>
  </si>
  <si>
    <t>％</t>
  </si>
  <si>
    <t>合計實際數</t>
  </si>
  <si>
    <t>國立臺灣科技大學</t>
  </si>
  <si>
    <t>國立臺東大學</t>
  </si>
  <si>
    <t>國立宜蘭大學</t>
  </si>
  <si>
    <t>國立聯合大學</t>
  </si>
  <si>
    <t>國立金門技術學院</t>
  </si>
  <si>
    <t>國立高雄應用科技大學</t>
  </si>
  <si>
    <t>國立臺北護理學院</t>
  </si>
  <si>
    <t>國立臺中技術學院</t>
  </si>
  <si>
    <t>國立勤益技術學院</t>
  </si>
  <si>
    <t>國立屏東科技大學</t>
  </si>
  <si>
    <t>國立體育學院</t>
  </si>
  <si>
    <t>國立臺灣體育學院</t>
  </si>
  <si>
    <t>單位：新臺幣元</t>
  </si>
  <si>
    <t>科　　　　目</t>
  </si>
  <si>
    <t>分配預算數</t>
  </si>
  <si>
    <t>業務收入</t>
  </si>
  <si>
    <t>　勞務收入</t>
  </si>
  <si>
    <t>　銷貨收入</t>
  </si>
  <si>
    <t>　教學收入</t>
  </si>
  <si>
    <t>　租金及權利金收入</t>
  </si>
  <si>
    <t>　投融資業務收入</t>
  </si>
  <si>
    <t>　醫療收入</t>
  </si>
  <si>
    <t>　徵收收入</t>
  </si>
  <si>
    <t>　福利收入</t>
  </si>
  <si>
    <t>　債務及撥入收入</t>
  </si>
  <si>
    <t>　其他業務收入</t>
  </si>
  <si>
    <t>業務成本與費用</t>
  </si>
  <si>
    <t>　勞務成本</t>
  </si>
  <si>
    <t>　銷貨成本</t>
  </si>
  <si>
    <t>　教學成本</t>
  </si>
  <si>
    <t>　出租資產成本</t>
  </si>
  <si>
    <t>　投融資業務成本</t>
  </si>
  <si>
    <t>　醫療成本</t>
  </si>
  <si>
    <t>　福利成本</t>
  </si>
  <si>
    <t>　其他業務成本</t>
  </si>
  <si>
    <t>　行銷及業務費用</t>
  </si>
  <si>
    <t>　管理及總務費用</t>
  </si>
  <si>
    <t>　研究發展及訓練費用</t>
  </si>
  <si>
    <t>　債務支出</t>
  </si>
  <si>
    <t>　其他業務費用</t>
  </si>
  <si>
    <t>業務外收入</t>
  </si>
  <si>
    <t>　財務收入</t>
  </si>
  <si>
    <t>　其他業務外收入</t>
  </si>
  <si>
    <t>業務外費用</t>
  </si>
  <si>
    <t>　財務費用</t>
  </si>
  <si>
    <t>　其他業務外費用</t>
  </si>
  <si>
    <t>作業基金收支餘絀綜計表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</si>
  <si>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</si>
  <si>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</si>
  <si>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收支餘絀</t>
  </si>
  <si>
    <t>國立臺南藝術大學</t>
  </si>
  <si>
    <t>收支餘絀</t>
  </si>
  <si>
    <t>國立高雄海洋科技大學</t>
  </si>
  <si>
    <t>國立屏東商業技術學院</t>
  </si>
  <si>
    <t>國立臺中護理專科學校</t>
  </si>
  <si>
    <t>國立臺南護理專科學校</t>
  </si>
  <si>
    <r>
      <t>金</t>
    </r>
    <r>
      <rPr>
        <b/>
        <sz val="12"/>
        <rFont val="Times New Roman"/>
        <family val="1"/>
      </rPr>
      <t xml:space="preserve">          </t>
    </r>
    <r>
      <rPr>
        <b/>
        <sz val="12"/>
        <rFont val="新細明體"/>
        <family val="1"/>
      </rPr>
      <t>額</t>
    </r>
  </si>
  <si>
    <r>
      <t>　　　　　　　　　　　中華民國</t>
    </r>
    <r>
      <rPr>
        <b/>
        <sz val="12"/>
        <rFont val="Times New Roman"/>
        <family val="1"/>
      </rPr>
      <t>94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94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日止</t>
    </r>
  </si>
  <si>
    <r>
      <t>　　　　　　　　中華民國</t>
    </r>
    <r>
      <rPr>
        <b/>
        <sz val="12"/>
        <rFont val="Times New Roman"/>
        <family val="1"/>
      </rPr>
      <t>94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</t>
    </r>
  </si>
  <si>
    <r>
      <t>至</t>
    </r>
    <r>
      <rPr>
        <b/>
        <sz val="12"/>
        <rFont val="Times New Roman"/>
        <family val="1"/>
      </rPr>
      <t>94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日止</t>
    </r>
  </si>
  <si>
    <t>國立臺南大學</t>
  </si>
  <si>
    <t>國立臺北藝術大學</t>
  </si>
  <si>
    <t>國立大學校院校務基金</t>
  </si>
  <si>
    <t>國立高雄第一科技大學</t>
  </si>
  <si>
    <t>國立屏東師範學院</t>
  </si>
  <si>
    <t>國立花蓮師範學院</t>
  </si>
  <si>
    <t>國立臺北商業技術學院</t>
  </si>
  <si>
    <t>國立臺灣戲曲專科學校</t>
  </si>
  <si>
    <t>國立臺北師範學院</t>
  </si>
  <si>
    <t>收支餘絀結算表</t>
  </si>
  <si>
    <r>
      <t>　　　　　　　　　　　中華民國</t>
    </r>
    <r>
      <rPr>
        <b/>
        <sz val="12"/>
        <rFont val="Times New Roman"/>
        <family val="1"/>
      </rPr>
      <t>94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94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日止</t>
    </r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</si>
  <si>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</si>
  <si>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r>
      <t>比較增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＋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</si>
  <si>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</si>
  <si>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r>
      <t>業務賸餘（短絀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</si>
  <si>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業務外賸餘（短絀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</si>
  <si>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非常賸餘（短絀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</si>
  <si>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本期賸餘（短絀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</si>
  <si>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t>原住民族綜合發展基金</t>
  </si>
  <si>
    <t>故宮文物藝術發展基金</t>
  </si>
  <si>
    <t>管制藥品管理局製藥工廠作業基金</t>
  </si>
  <si>
    <t>醫療藥品基金</t>
  </si>
  <si>
    <t>農業作業基金</t>
  </si>
  <si>
    <t>科學工業園區管理局作業基金</t>
  </si>
  <si>
    <t>榮民醫療作業基金</t>
  </si>
  <si>
    <t>國軍退除役官兵安置基金</t>
  </si>
  <si>
    <t>交通作業基金</t>
  </si>
  <si>
    <t>水資源作業基金</t>
  </si>
  <si>
    <t>經濟作業基金</t>
  </si>
  <si>
    <t>法務部監所作業基金</t>
  </si>
  <si>
    <t>國立成功大學附設醫院作業基金</t>
  </si>
  <si>
    <t>國立臺灣大學附設醫院作業基金</t>
  </si>
  <si>
    <t>地方建設基金</t>
  </si>
  <si>
    <t>國軍老舊眷村改建基金</t>
  </si>
  <si>
    <t>國軍官兵購置住宅貸款基金</t>
  </si>
  <si>
    <t>國軍生產及服務作業基金</t>
  </si>
  <si>
    <t>營建建設基金</t>
  </si>
  <si>
    <t>行政院開發基金</t>
  </si>
  <si>
    <t>中美經濟社會發展基金</t>
  </si>
  <si>
    <r>
      <t>中央公務人員購置住宅貸款</t>
    </r>
    <r>
      <rPr>
        <b/>
        <sz val="20"/>
        <rFont val="細明體"/>
        <family val="3"/>
      </rPr>
      <t>基金</t>
    </r>
  </si>
  <si>
    <t>國立虎尾科技大學</t>
  </si>
  <si>
    <r>
      <t xml:space="preserve">    </t>
    </r>
    <r>
      <rPr>
        <sz val="10"/>
        <rFont val="新細明體"/>
        <family val="1"/>
      </rPr>
      <t>註：本基金之分預算基金新生地開發基金自</t>
    </r>
    <r>
      <rPr>
        <sz val="10"/>
        <rFont val="Times New Roman"/>
        <family val="1"/>
      </rPr>
      <t>94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>7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>1</t>
    </r>
    <r>
      <rPr>
        <sz val="10"/>
        <rFont val="新細明體"/>
        <family val="1"/>
      </rPr>
      <t>日起裁撤，其半年結算實際清理收入</t>
    </r>
    <r>
      <rPr>
        <sz val="10"/>
        <rFont val="Times New Roman"/>
        <family val="1"/>
      </rPr>
      <t>8,986,819</t>
    </r>
    <r>
      <rPr>
        <sz val="10"/>
        <rFont val="新細明體"/>
        <family val="1"/>
      </rPr>
      <t xml:space="preserve">元，
</t>
    </r>
    <r>
      <rPr>
        <sz val="10"/>
        <rFont val="Times New Roman"/>
        <family val="1"/>
      </rPr>
      <t xml:space="preserve">             </t>
    </r>
    <r>
      <rPr>
        <sz val="10"/>
        <rFont val="新細明體"/>
        <family val="1"/>
      </rPr>
      <t>清理支出</t>
    </r>
    <r>
      <rPr>
        <sz val="10"/>
        <rFont val="Times New Roman"/>
        <family val="1"/>
      </rPr>
      <t xml:space="preserve"> 739,114</t>
    </r>
    <r>
      <rPr>
        <sz val="10"/>
        <rFont val="新細明體"/>
        <family val="1"/>
      </rPr>
      <t>元，收支互抵後獲清理賸餘</t>
    </r>
    <r>
      <rPr>
        <sz val="10"/>
        <rFont val="Times New Roman"/>
        <family val="1"/>
      </rPr>
      <t>8,247,705</t>
    </r>
    <r>
      <rPr>
        <sz val="10"/>
        <rFont val="新細明體"/>
        <family val="1"/>
      </rPr>
      <t>元，未列入本表表達。</t>
    </r>
  </si>
</sst>
</file>

<file path=xl/styles.xml><?xml version="1.0" encoding="utf-8"?>
<styleSheet xmlns="http://schemas.openxmlformats.org/spreadsheetml/2006/main">
  <numFmts count="7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–&quot;* #,##0.00_);_(* &quot;  &quot;_);_(@_)"/>
    <numFmt numFmtId="180" formatCode="_(* #,##0.00_);_(&quot;–&quot;* #,##0.00_);_(* &quot;…&quot;_);_(@_)"/>
    <numFmt numFmtId="181" formatCode="#,##0;\(\-\)#,##0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_(* #,##0.00_);_(* \(#,##0.00\);_(* &quot;…&quot;??_);_(@_)"/>
    <numFmt numFmtId="191" formatCode="_(* #,##0.00_);_(\-* #,##0.00_);_(* &quot;…&quot;_);_(@_)"/>
    <numFmt numFmtId="192" formatCode="_(\+* #,##0.00_);_(\-* #,##0.00_);_(* &quot;…&quot;_);_(@_)"/>
    <numFmt numFmtId="193" formatCode="General_)"/>
    <numFmt numFmtId="194" formatCode="_(* #,##0.00_);_(* #,##0.00_);_(* &quot;…&quot;_);_(@_)"/>
    <numFmt numFmtId="195" formatCode="m&quot;月&quot;d&quot;日&quot;"/>
    <numFmt numFmtId="196" formatCode="_(&quot; +&quot;* #,##0.00_);_(&quot;–&quot;* #,##0.00_);_(* &quot;…&quot;_);_(@_)"/>
    <numFmt numFmtId="197" formatCode="0."/>
    <numFmt numFmtId="198" formatCode="_(* #,##0.0_);_(* \(#,##0.0\);_(* &quot;-&quot;??_);_(@_)"/>
    <numFmt numFmtId="199" formatCode="_(* #,##0_);_(* \(#,##0\);_(* &quot;-&quot;??_);_(@_)"/>
    <numFmt numFmtId="200" formatCode="0_ ;[Red]\-0\ "/>
    <numFmt numFmtId="201" formatCode="#,##0_ ;[Red]\-#,##0\ "/>
    <numFmt numFmtId="202" formatCode="_(&quot; +&quot;* #,##0.00_);_(&quot; –&quot;* #,##0.00_);_(* &quot;…&quot;_);_(@_)"/>
    <numFmt numFmtId="203" formatCode="_(* #,##0.00_);_(&quot;－&quot;* #,##0.00_);_(* &quot;…&quot;_);_(@_)"/>
    <numFmt numFmtId="204" formatCode="_(&quot; +&quot;* #,##0.00_);_(&quot;－&quot;* #,##0.00_);_(* &quot;…&quot;_);_(@_)"/>
    <numFmt numFmtId="205" formatCode="_(&quot;*&quot;\ #,##0.00_);_(&quot;*&quot;\ \(#,##0.00\);_(&quot;$&quot;* &quot; &quot;_);_(@_)"/>
    <numFmt numFmtId="206" formatCode="_(&quot;*&quot;\ #,##0_);_(&quot;*&quot;\ \(#,##0\);_(&quot;$&quot;* &quot; &quot;_);_(@_)"/>
    <numFmt numFmtId="207" formatCode="#,##0.00_);[Red]\(#,##0.00\)"/>
    <numFmt numFmtId="208" formatCode="0.00_)"/>
    <numFmt numFmtId="209" formatCode="#,##0.00_ "/>
    <numFmt numFmtId="210" formatCode="0.0000"/>
    <numFmt numFmtId="211" formatCode="#,##0.0000"/>
    <numFmt numFmtId="212" formatCode="#,##0_ "/>
    <numFmt numFmtId="213" formatCode="0_ 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DBNum1][$-404]e&quot;年&quot;m&quot;月&quot;d&quot;日&quot;"/>
    <numFmt numFmtId="218" formatCode="#,###_ "/>
    <numFmt numFmtId="219" formatCode="#,##0.00_ ;[Red]\-#,##0.00\ "/>
    <numFmt numFmtId="220" formatCode="0;[Red]0"/>
    <numFmt numFmtId="221" formatCode="_(* #,##0.00_);_(&quot;–&quot;* #,##0.00_);_(* &quot;&quot;_);_(@_)"/>
    <numFmt numFmtId="222" formatCode="_(&quot; +&quot;* #,##0.00_);_(&quot; –&quot;* #,##0.00_);_(* &quot;&quot;_);_(@_)"/>
    <numFmt numFmtId="223" formatCode="_(* #,##0.00_);_(* #,##0.00_);_(* &quot;&quot;_);_(@_)"/>
    <numFmt numFmtId="224" formatCode="_-* #,##0.00_-;\-* #,##0.00_-;_-* &quot;…&quot;_-;_-@_-"/>
    <numFmt numFmtId="225" formatCode="_-\ #,##0_-;\-\ #,##0_-;_ &quot;&quot;_-"/>
    <numFmt numFmtId="226" formatCode="_-\ #,##0.00_-;\-\ #,##0.00_-;_ &quot;&quot;_-"/>
    <numFmt numFmtId="227" formatCode="_(* #,##0.0_);_(* \(#,##0.0\);_(* &quot;-&quot;_);_(@_)"/>
    <numFmt numFmtId="228" formatCode="_(* #,##0.00_);_(* \(#,##0.00\);_(* &quot;-&quot;_);_(@_)"/>
    <numFmt numFmtId="229" formatCode="_(* #,##0.000_);_(* \(#,##0.000\);_(* &quot;-&quot;_);_(@_)"/>
    <numFmt numFmtId="230" formatCode="_(* #,##0.0000_);_(* \(#,##0.0000\);_(* &quot;-&quot;_);_(@_)"/>
    <numFmt numFmtId="231" formatCode="0_)"/>
    <numFmt numFmtId="232" formatCode="0.00_ "/>
    <numFmt numFmtId="233" formatCode="_-\ #,##0_-;\-\ #,##0_-;_-\ &quot;-&quot;_-"/>
    <numFmt numFmtId="234" formatCode="_-\ #,##0\-;\-\ #,##0\-;_-\ &quot;-&quot;\-"/>
    <numFmt numFmtId="235" formatCode="\-\ #,##0_-;\-\ #,##0_-;\-\ &quot;-&quot;_-"/>
    <numFmt numFmtId="236" formatCode="_-\ #,##0.0_-;\-\ #,##0.0_-;_ &quot;&quot;_-"/>
  </numFmts>
  <fonts count="26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6"/>
      <name val="新細明體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新細明體"/>
      <family val="1"/>
    </font>
    <font>
      <sz val="10"/>
      <name val="新細明體"/>
      <family val="1"/>
    </font>
    <font>
      <b/>
      <sz val="20"/>
      <name val="Times New Roman"/>
      <family val="1"/>
    </font>
    <font>
      <sz val="12"/>
      <name val="Times New Roman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b/>
      <sz val="10"/>
      <name val="細明體"/>
      <family val="3"/>
    </font>
    <font>
      <sz val="14"/>
      <name val="華康楷書體W3"/>
      <family val="3"/>
    </font>
    <font>
      <b/>
      <sz val="20"/>
      <name val="細明體"/>
      <family val="3"/>
    </font>
    <font>
      <b/>
      <sz val="11"/>
      <name val="新細明體"/>
      <family val="1"/>
    </font>
    <font>
      <b/>
      <sz val="9"/>
      <name val="Times New Roman"/>
      <family val="1"/>
    </font>
    <font>
      <sz val="12"/>
      <name val="細明體"/>
      <family val="3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9"/>
      <color indexed="3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1" fillId="0" borderId="0" applyBorder="0" applyAlignment="0">
      <protection/>
    </xf>
    <xf numFmtId="193" fontId="22" fillId="2" borderId="1" applyNumberFormat="0" applyFont="0" applyFill="0" applyBorder="0">
      <alignment horizontal="center" vertical="center"/>
      <protection/>
    </xf>
    <xf numFmtId="208" fontId="2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9" fillId="0" borderId="6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9" fillId="0" borderId="7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9" fillId="0" borderId="8" xfId="0" applyFont="1" applyBorder="1" applyAlignment="1" applyProtection="1">
      <alignment vertical="center"/>
      <protection/>
    </xf>
    <xf numFmtId="0" fontId="9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177" fontId="7" fillId="0" borderId="9" xfId="0" applyNumberFormat="1" applyFont="1" applyBorder="1" applyAlignment="1" applyProtection="1">
      <alignment vertical="center"/>
      <protection/>
    </xf>
    <xf numFmtId="178" fontId="7" fillId="0" borderId="10" xfId="0" applyNumberFormat="1" applyFont="1" applyBorder="1" applyAlignment="1" applyProtection="1">
      <alignment vertical="center"/>
      <protection/>
    </xf>
    <xf numFmtId="176" fontId="7" fillId="0" borderId="7" xfId="0" applyNumberFormat="1" applyFont="1" applyBorder="1" applyAlignment="1" applyProtection="1">
      <alignment vertical="center"/>
      <protection/>
    </xf>
    <xf numFmtId="177" fontId="7" fillId="0" borderId="7" xfId="0" applyNumberFormat="1" applyFont="1" applyBorder="1" applyAlignment="1" applyProtection="1">
      <alignment vertical="center"/>
      <protection/>
    </xf>
    <xf numFmtId="178" fontId="7" fillId="0" borderId="0" xfId="0" applyNumberFormat="1" applyFont="1" applyBorder="1" applyAlignment="1" applyProtection="1">
      <alignment vertical="center"/>
      <protection/>
    </xf>
    <xf numFmtId="176" fontId="7" fillId="0" borderId="7" xfId="0" applyNumberFormat="1" applyFont="1" applyBorder="1" applyAlignment="1" applyProtection="1">
      <alignment vertical="center"/>
      <protection locked="0"/>
    </xf>
    <xf numFmtId="176" fontId="7" fillId="0" borderId="9" xfId="0" applyNumberFormat="1" applyFont="1" applyBorder="1" applyAlignment="1" applyProtection="1">
      <alignment vertical="center"/>
      <protection/>
    </xf>
    <xf numFmtId="176" fontId="8" fillId="0" borderId="7" xfId="0" applyNumberFormat="1" applyFont="1" applyBorder="1" applyAlignment="1" applyProtection="1">
      <alignment vertical="center"/>
      <protection locked="0"/>
    </xf>
    <xf numFmtId="176" fontId="8" fillId="0" borderId="7" xfId="0" applyNumberFormat="1" applyFont="1" applyBorder="1" applyAlignment="1" applyProtection="1">
      <alignment vertical="center"/>
      <protection/>
    </xf>
    <xf numFmtId="177" fontId="8" fillId="0" borderId="7" xfId="0" applyNumberFormat="1" applyFont="1" applyBorder="1" applyAlignment="1" applyProtection="1">
      <alignment vertical="center"/>
      <protection/>
    </xf>
    <xf numFmtId="178" fontId="8" fillId="0" borderId="0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7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0" fillId="0" borderId="7" xfId="0" applyFont="1" applyBorder="1" applyAlignment="1" applyProtection="1">
      <alignment vertical="center"/>
      <protection/>
    </xf>
    <xf numFmtId="176" fontId="7" fillId="0" borderId="11" xfId="0" applyNumberFormat="1" applyFont="1" applyBorder="1" applyAlignment="1" applyProtection="1">
      <alignment vertical="center"/>
      <protection/>
    </xf>
    <xf numFmtId="176" fontId="8" fillId="0" borderId="11" xfId="0" applyNumberFormat="1" applyFont="1" applyBorder="1" applyAlignment="1" applyProtection="1">
      <alignment vertical="center"/>
      <protection/>
    </xf>
    <xf numFmtId="176" fontId="7" fillId="0" borderId="8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4" fillId="0" borderId="4" xfId="0" applyFont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176" fontId="15" fillId="0" borderId="11" xfId="0" applyNumberFormat="1" applyFont="1" applyBorder="1" applyAlignment="1" applyProtection="1">
      <alignment vertical="center"/>
      <protection/>
    </xf>
    <xf numFmtId="176" fontId="7" fillId="0" borderId="13" xfId="0" applyNumberFormat="1" applyFont="1" applyBorder="1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vertical="center"/>
      <protection/>
    </xf>
    <xf numFmtId="176" fontId="15" fillId="0" borderId="7" xfId="0" applyNumberFormat="1" applyFont="1" applyBorder="1" applyAlignment="1" applyProtection="1">
      <alignment vertical="center"/>
      <protection/>
    </xf>
    <xf numFmtId="176" fontId="7" fillId="0" borderId="14" xfId="0" applyNumberFormat="1" applyFont="1" applyBorder="1" applyAlignment="1" applyProtection="1">
      <alignment vertical="center"/>
      <protection/>
    </xf>
    <xf numFmtId="176" fontId="8" fillId="0" borderId="12" xfId="0" applyNumberFormat="1" applyFont="1" applyBorder="1" applyAlignment="1" applyProtection="1">
      <alignment vertical="center"/>
      <protection/>
    </xf>
    <xf numFmtId="176" fontId="7" fillId="0" borderId="12" xfId="0" applyNumberFormat="1" applyFont="1" applyBorder="1" applyAlignment="1" applyProtection="1">
      <alignment vertical="center"/>
      <protection/>
    </xf>
    <xf numFmtId="176" fontId="15" fillId="0" borderId="12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8" fillId="0" borderId="5" xfId="0" applyFont="1" applyBorder="1" applyAlignment="1" applyProtection="1">
      <alignment horizontal="center" vertical="center" wrapText="1"/>
      <protection/>
    </xf>
    <xf numFmtId="178" fontId="19" fillId="0" borderId="10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18" fillId="0" borderId="4" xfId="0" applyFont="1" applyBorder="1" applyAlignment="1" applyProtection="1">
      <alignment horizontal="center" vertical="center"/>
      <protection/>
    </xf>
    <xf numFmtId="0" fontId="18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5" xfId="0" applyFont="1" applyBorder="1" applyAlignment="1" applyProtection="1">
      <alignment horizontal="center" vertical="top"/>
      <protection/>
    </xf>
    <xf numFmtId="0" fontId="4" fillId="0" borderId="1" xfId="0" applyFont="1" applyBorder="1" applyAlignment="1" applyProtection="1">
      <alignment horizontal="center" vertical="top"/>
      <protection/>
    </xf>
    <xf numFmtId="0" fontId="4" fillId="0" borderId="2" xfId="0" applyFont="1" applyBorder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 vertical="top"/>
      <protection/>
    </xf>
    <xf numFmtId="0" fontId="11" fillId="0" borderId="0" xfId="0" applyFont="1" applyAlignment="1" applyProtection="1">
      <alignment vertical="center"/>
      <protection/>
    </xf>
    <xf numFmtId="176" fontId="8" fillId="0" borderId="0" xfId="0" applyNumberFormat="1" applyFont="1" applyBorder="1" applyAlignment="1" applyProtection="1">
      <alignment vertical="center"/>
      <protection/>
    </xf>
    <xf numFmtId="176" fontId="15" fillId="0" borderId="0" xfId="0" applyNumberFormat="1" applyFont="1" applyBorder="1" applyAlignment="1" applyProtection="1">
      <alignment vertical="center"/>
      <protection/>
    </xf>
    <xf numFmtId="176" fontId="7" fillId="0" borderId="10" xfId="0" applyNumberFormat="1" applyFont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9" fillId="0" borderId="4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9" fillId="0" borderId="3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9" fillId="0" borderId="5" xfId="0" applyFont="1" applyBorder="1" applyAlignment="1" applyProtection="1">
      <alignment horizontal="center" vertical="center" wrapText="1"/>
      <protection/>
    </xf>
    <xf numFmtId="0" fontId="9" fillId="0" borderId="5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24" fillId="0" borderId="0" xfId="19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vertical="center" wrapText="1"/>
      <protection locked="0"/>
    </xf>
    <xf numFmtId="0" fontId="0" fillId="0" borderId="19" xfId="0" applyBorder="1" applyAlignment="1">
      <alignment vertical="center"/>
    </xf>
    <xf numFmtId="0" fontId="4" fillId="0" borderId="3" xfId="0" applyFont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6" fillId="0" borderId="23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</cellXfs>
  <cellStyles count="15">
    <cellStyle name="Normal" xfId="0"/>
    <cellStyle name="eng" xfId="15"/>
    <cellStyle name="lu" xfId="16"/>
    <cellStyle name="Normal - Style1" xfId="17"/>
    <cellStyle name="Normal_Basic Assumptions" xfId="18"/>
    <cellStyle name="一般_FTPNew3_upload" xfId="19"/>
    <cellStyle name="Comma" xfId="20"/>
    <cellStyle name="Comma [0]" xfId="21"/>
    <cellStyle name="Followed Hyperlink" xfId="22"/>
    <cellStyle name="Percent" xfId="23"/>
    <cellStyle name="Currency" xfId="24"/>
    <cellStyle name="Currency [0]" xfId="25"/>
    <cellStyle name="貨幣[0]_A-DET07" xfId="26"/>
    <cellStyle name="Hyperlink" xfId="27"/>
    <cellStyle name="隨後的超連結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219075</xdr:colOff>
      <xdr:row>11</xdr:row>
      <xdr:rowOff>66675</xdr:rowOff>
    </xdr:from>
    <xdr:ext cx="95250" cy="266700"/>
    <xdr:sp>
      <xdr:nvSpPr>
        <xdr:cNvPr id="1" name="TextBox 1"/>
        <xdr:cNvSpPr txBox="1">
          <a:spLocks noChangeArrowheads="1"/>
        </xdr:cNvSpPr>
      </xdr:nvSpPr>
      <xdr:spPr>
        <a:xfrm>
          <a:off x="1762125" y="2686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10</xdr:row>
      <xdr:rowOff>0</xdr:rowOff>
    </xdr:from>
    <xdr:ext cx="95250" cy="266700"/>
    <xdr:sp>
      <xdr:nvSpPr>
        <xdr:cNvPr id="2" name="TextBox 2"/>
        <xdr:cNvSpPr txBox="1">
          <a:spLocks noChangeArrowheads="1"/>
        </xdr:cNvSpPr>
      </xdr:nvSpPr>
      <xdr:spPr>
        <a:xfrm>
          <a:off x="1762125" y="243840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16</xdr:row>
      <xdr:rowOff>66675</xdr:rowOff>
    </xdr:from>
    <xdr:ext cx="95250" cy="266700"/>
    <xdr:sp>
      <xdr:nvSpPr>
        <xdr:cNvPr id="3" name="TextBox 3"/>
        <xdr:cNvSpPr txBox="1">
          <a:spLocks noChangeArrowheads="1"/>
        </xdr:cNvSpPr>
      </xdr:nvSpPr>
      <xdr:spPr>
        <a:xfrm>
          <a:off x="1762125" y="35909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9</xdr:row>
      <xdr:rowOff>161925</xdr:rowOff>
    </xdr:from>
    <xdr:ext cx="95250" cy="266700"/>
    <xdr:sp>
      <xdr:nvSpPr>
        <xdr:cNvPr id="4" name="TextBox 4"/>
        <xdr:cNvSpPr txBox="1">
          <a:spLocks noChangeArrowheads="1"/>
        </xdr:cNvSpPr>
      </xdr:nvSpPr>
      <xdr:spPr>
        <a:xfrm>
          <a:off x="1762125" y="24193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9</xdr:row>
      <xdr:rowOff>9525</xdr:rowOff>
    </xdr:from>
    <xdr:ext cx="95250" cy="266700"/>
    <xdr:sp>
      <xdr:nvSpPr>
        <xdr:cNvPr id="5" name="TextBox 5"/>
        <xdr:cNvSpPr txBox="1">
          <a:spLocks noChangeArrowheads="1"/>
        </xdr:cNvSpPr>
      </xdr:nvSpPr>
      <xdr:spPr>
        <a:xfrm>
          <a:off x="1762125" y="22669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15</xdr:row>
      <xdr:rowOff>114300</xdr:rowOff>
    </xdr:from>
    <xdr:ext cx="95250" cy="266700"/>
    <xdr:sp>
      <xdr:nvSpPr>
        <xdr:cNvPr id="6" name="TextBox 6"/>
        <xdr:cNvSpPr txBox="1">
          <a:spLocks noChangeArrowheads="1"/>
        </xdr:cNvSpPr>
      </xdr:nvSpPr>
      <xdr:spPr>
        <a:xfrm>
          <a:off x="1762125" y="345757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15</xdr:row>
      <xdr:rowOff>0</xdr:rowOff>
    </xdr:from>
    <xdr:ext cx="95250" cy="266700"/>
    <xdr:sp>
      <xdr:nvSpPr>
        <xdr:cNvPr id="7" name="TextBox 7"/>
        <xdr:cNvSpPr txBox="1">
          <a:spLocks noChangeArrowheads="1"/>
        </xdr:cNvSpPr>
      </xdr:nvSpPr>
      <xdr:spPr>
        <a:xfrm>
          <a:off x="1762125" y="334327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12</xdr:row>
      <xdr:rowOff>9525</xdr:rowOff>
    </xdr:from>
    <xdr:ext cx="95250" cy="266700"/>
    <xdr:sp>
      <xdr:nvSpPr>
        <xdr:cNvPr id="8" name="TextBox 8"/>
        <xdr:cNvSpPr txBox="1">
          <a:spLocks noChangeArrowheads="1"/>
        </xdr:cNvSpPr>
      </xdr:nvSpPr>
      <xdr:spPr>
        <a:xfrm>
          <a:off x="1762125" y="280987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11</xdr:row>
      <xdr:rowOff>66675</xdr:rowOff>
    </xdr:from>
    <xdr:ext cx="95250" cy="266700"/>
    <xdr:sp>
      <xdr:nvSpPr>
        <xdr:cNvPr id="9" name="TextBox 9"/>
        <xdr:cNvSpPr txBox="1">
          <a:spLocks noChangeArrowheads="1"/>
        </xdr:cNvSpPr>
      </xdr:nvSpPr>
      <xdr:spPr>
        <a:xfrm>
          <a:off x="1762125" y="2686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10</xdr:row>
      <xdr:rowOff>0</xdr:rowOff>
    </xdr:from>
    <xdr:ext cx="95250" cy="266700"/>
    <xdr:sp>
      <xdr:nvSpPr>
        <xdr:cNvPr id="10" name="TextBox 10"/>
        <xdr:cNvSpPr txBox="1">
          <a:spLocks noChangeArrowheads="1"/>
        </xdr:cNvSpPr>
      </xdr:nvSpPr>
      <xdr:spPr>
        <a:xfrm>
          <a:off x="1762125" y="243840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16</xdr:row>
      <xdr:rowOff>66675</xdr:rowOff>
    </xdr:from>
    <xdr:ext cx="95250" cy="266700"/>
    <xdr:sp>
      <xdr:nvSpPr>
        <xdr:cNvPr id="11" name="TextBox 11"/>
        <xdr:cNvSpPr txBox="1">
          <a:spLocks noChangeArrowheads="1"/>
        </xdr:cNvSpPr>
      </xdr:nvSpPr>
      <xdr:spPr>
        <a:xfrm>
          <a:off x="1762125" y="35909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9</xdr:row>
      <xdr:rowOff>161925</xdr:rowOff>
    </xdr:from>
    <xdr:ext cx="95250" cy="266700"/>
    <xdr:sp>
      <xdr:nvSpPr>
        <xdr:cNvPr id="12" name="TextBox 12"/>
        <xdr:cNvSpPr txBox="1">
          <a:spLocks noChangeArrowheads="1"/>
        </xdr:cNvSpPr>
      </xdr:nvSpPr>
      <xdr:spPr>
        <a:xfrm>
          <a:off x="1762125" y="24193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9</xdr:row>
      <xdr:rowOff>9525</xdr:rowOff>
    </xdr:from>
    <xdr:ext cx="95250" cy="266700"/>
    <xdr:sp>
      <xdr:nvSpPr>
        <xdr:cNvPr id="13" name="TextBox 13"/>
        <xdr:cNvSpPr txBox="1">
          <a:spLocks noChangeArrowheads="1"/>
        </xdr:cNvSpPr>
      </xdr:nvSpPr>
      <xdr:spPr>
        <a:xfrm>
          <a:off x="1762125" y="22669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15</xdr:row>
      <xdr:rowOff>114300</xdr:rowOff>
    </xdr:from>
    <xdr:ext cx="95250" cy="266700"/>
    <xdr:sp>
      <xdr:nvSpPr>
        <xdr:cNvPr id="14" name="TextBox 14"/>
        <xdr:cNvSpPr txBox="1">
          <a:spLocks noChangeArrowheads="1"/>
        </xdr:cNvSpPr>
      </xdr:nvSpPr>
      <xdr:spPr>
        <a:xfrm>
          <a:off x="1762125" y="345757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15</xdr:row>
      <xdr:rowOff>0</xdr:rowOff>
    </xdr:from>
    <xdr:ext cx="95250" cy="266700"/>
    <xdr:sp>
      <xdr:nvSpPr>
        <xdr:cNvPr id="15" name="TextBox 15"/>
        <xdr:cNvSpPr txBox="1">
          <a:spLocks noChangeArrowheads="1"/>
        </xdr:cNvSpPr>
      </xdr:nvSpPr>
      <xdr:spPr>
        <a:xfrm>
          <a:off x="1762125" y="334327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12</xdr:row>
      <xdr:rowOff>9525</xdr:rowOff>
    </xdr:from>
    <xdr:ext cx="95250" cy="266700"/>
    <xdr:sp>
      <xdr:nvSpPr>
        <xdr:cNvPr id="16" name="TextBox 16"/>
        <xdr:cNvSpPr txBox="1">
          <a:spLocks noChangeArrowheads="1"/>
        </xdr:cNvSpPr>
      </xdr:nvSpPr>
      <xdr:spPr>
        <a:xfrm>
          <a:off x="1762125" y="280987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11</xdr:row>
      <xdr:rowOff>66675</xdr:rowOff>
    </xdr:from>
    <xdr:ext cx="95250" cy="266700"/>
    <xdr:sp>
      <xdr:nvSpPr>
        <xdr:cNvPr id="17" name="TextBox 17"/>
        <xdr:cNvSpPr txBox="1">
          <a:spLocks noChangeArrowheads="1"/>
        </xdr:cNvSpPr>
      </xdr:nvSpPr>
      <xdr:spPr>
        <a:xfrm>
          <a:off x="1762125" y="2686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10</xdr:row>
      <xdr:rowOff>0</xdr:rowOff>
    </xdr:from>
    <xdr:ext cx="95250" cy="266700"/>
    <xdr:sp>
      <xdr:nvSpPr>
        <xdr:cNvPr id="18" name="TextBox 18"/>
        <xdr:cNvSpPr txBox="1">
          <a:spLocks noChangeArrowheads="1"/>
        </xdr:cNvSpPr>
      </xdr:nvSpPr>
      <xdr:spPr>
        <a:xfrm>
          <a:off x="1762125" y="243840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16</xdr:row>
      <xdr:rowOff>66675</xdr:rowOff>
    </xdr:from>
    <xdr:ext cx="95250" cy="266700"/>
    <xdr:sp>
      <xdr:nvSpPr>
        <xdr:cNvPr id="19" name="TextBox 19"/>
        <xdr:cNvSpPr txBox="1">
          <a:spLocks noChangeArrowheads="1"/>
        </xdr:cNvSpPr>
      </xdr:nvSpPr>
      <xdr:spPr>
        <a:xfrm>
          <a:off x="1762125" y="35909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9</xdr:row>
      <xdr:rowOff>161925</xdr:rowOff>
    </xdr:from>
    <xdr:ext cx="95250" cy="266700"/>
    <xdr:sp>
      <xdr:nvSpPr>
        <xdr:cNvPr id="20" name="TextBox 20"/>
        <xdr:cNvSpPr txBox="1">
          <a:spLocks noChangeArrowheads="1"/>
        </xdr:cNvSpPr>
      </xdr:nvSpPr>
      <xdr:spPr>
        <a:xfrm>
          <a:off x="1762125" y="24193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9</xdr:row>
      <xdr:rowOff>9525</xdr:rowOff>
    </xdr:from>
    <xdr:ext cx="95250" cy="266700"/>
    <xdr:sp>
      <xdr:nvSpPr>
        <xdr:cNvPr id="21" name="TextBox 21"/>
        <xdr:cNvSpPr txBox="1">
          <a:spLocks noChangeArrowheads="1"/>
        </xdr:cNvSpPr>
      </xdr:nvSpPr>
      <xdr:spPr>
        <a:xfrm>
          <a:off x="1762125" y="22669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15</xdr:row>
      <xdr:rowOff>114300</xdr:rowOff>
    </xdr:from>
    <xdr:ext cx="95250" cy="266700"/>
    <xdr:sp>
      <xdr:nvSpPr>
        <xdr:cNvPr id="22" name="TextBox 22"/>
        <xdr:cNvSpPr txBox="1">
          <a:spLocks noChangeArrowheads="1"/>
        </xdr:cNvSpPr>
      </xdr:nvSpPr>
      <xdr:spPr>
        <a:xfrm>
          <a:off x="1762125" y="345757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15</xdr:row>
      <xdr:rowOff>0</xdr:rowOff>
    </xdr:from>
    <xdr:ext cx="95250" cy="266700"/>
    <xdr:sp>
      <xdr:nvSpPr>
        <xdr:cNvPr id="23" name="TextBox 23"/>
        <xdr:cNvSpPr txBox="1">
          <a:spLocks noChangeArrowheads="1"/>
        </xdr:cNvSpPr>
      </xdr:nvSpPr>
      <xdr:spPr>
        <a:xfrm>
          <a:off x="1762125" y="334327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12</xdr:row>
      <xdr:rowOff>9525</xdr:rowOff>
    </xdr:from>
    <xdr:ext cx="95250" cy="266700"/>
    <xdr:sp>
      <xdr:nvSpPr>
        <xdr:cNvPr id="24" name="TextBox 24"/>
        <xdr:cNvSpPr txBox="1">
          <a:spLocks noChangeArrowheads="1"/>
        </xdr:cNvSpPr>
      </xdr:nvSpPr>
      <xdr:spPr>
        <a:xfrm>
          <a:off x="1762125" y="280987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11</xdr:row>
      <xdr:rowOff>66675</xdr:rowOff>
    </xdr:from>
    <xdr:ext cx="95250" cy="266700"/>
    <xdr:sp>
      <xdr:nvSpPr>
        <xdr:cNvPr id="25" name="TextBox 25"/>
        <xdr:cNvSpPr txBox="1">
          <a:spLocks noChangeArrowheads="1"/>
        </xdr:cNvSpPr>
      </xdr:nvSpPr>
      <xdr:spPr>
        <a:xfrm>
          <a:off x="1762125" y="2686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10</xdr:row>
      <xdr:rowOff>0</xdr:rowOff>
    </xdr:from>
    <xdr:ext cx="95250" cy="266700"/>
    <xdr:sp>
      <xdr:nvSpPr>
        <xdr:cNvPr id="26" name="TextBox 26"/>
        <xdr:cNvSpPr txBox="1">
          <a:spLocks noChangeArrowheads="1"/>
        </xdr:cNvSpPr>
      </xdr:nvSpPr>
      <xdr:spPr>
        <a:xfrm>
          <a:off x="1762125" y="243840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16</xdr:row>
      <xdr:rowOff>66675</xdr:rowOff>
    </xdr:from>
    <xdr:ext cx="95250" cy="266700"/>
    <xdr:sp>
      <xdr:nvSpPr>
        <xdr:cNvPr id="27" name="TextBox 27"/>
        <xdr:cNvSpPr txBox="1">
          <a:spLocks noChangeArrowheads="1"/>
        </xdr:cNvSpPr>
      </xdr:nvSpPr>
      <xdr:spPr>
        <a:xfrm>
          <a:off x="1762125" y="35909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9</xdr:row>
      <xdr:rowOff>161925</xdr:rowOff>
    </xdr:from>
    <xdr:ext cx="95250" cy="266700"/>
    <xdr:sp>
      <xdr:nvSpPr>
        <xdr:cNvPr id="28" name="TextBox 28"/>
        <xdr:cNvSpPr txBox="1">
          <a:spLocks noChangeArrowheads="1"/>
        </xdr:cNvSpPr>
      </xdr:nvSpPr>
      <xdr:spPr>
        <a:xfrm>
          <a:off x="1762125" y="24193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9</xdr:row>
      <xdr:rowOff>9525</xdr:rowOff>
    </xdr:from>
    <xdr:ext cx="95250" cy="266700"/>
    <xdr:sp>
      <xdr:nvSpPr>
        <xdr:cNvPr id="29" name="TextBox 29"/>
        <xdr:cNvSpPr txBox="1">
          <a:spLocks noChangeArrowheads="1"/>
        </xdr:cNvSpPr>
      </xdr:nvSpPr>
      <xdr:spPr>
        <a:xfrm>
          <a:off x="1762125" y="22669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15</xdr:row>
      <xdr:rowOff>114300</xdr:rowOff>
    </xdr:from>
    <xdr:ext cx="95250" cy="266700"/>
    <xdr:sp>
      <xdr:nvSpPr>
        <xdr:cNvPr id="30" name="TextBox 30"/>
        <xdr:cNvSpPr txBox="1">
          <a:spLocks noChangeArrowheads="1"/>
        </xdr:cNvSpPr>
      </xdr:nvSpPr>
      <xdr:spPr>
        <a:xfrm>
          <a:off x="1762125" y="345757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15</xdr:row>
      <xdr:rowOff>0</xdr:rowOff>
    </xdr:from>
    <xdr:ext cx="95250" cy="266700"/>
    <xdr:sp>
      <xdr:nvSpPr>
        <xdr:cNvPr id="31" name="TextBox 31"/>
        <xdr:cNvSpPr txBox="1">
          <a:spLocks noChangeArrowheads="1"/>
        </xdr:cNvSpPr>
      </xdr:nvSpPr>
      <xdr:spPr>
        <a:xfrm>
          <a:off x="1762125" y="334327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12</xdr:row>
      <xdr:rowOff>9525</xdr:rowOff>
    </xdr:from>
    <xdr:ext cx="95250" cy="266700"/>
    <xdr:sp>
      <xdr:nvSpPr>
        <xdr:cNvPr id="32" name="TextBox 32"/>
        <xdr:cNvSpPr txBox="1">
          <a:spLocks noChangeArrowheads="1"/>
        </xdr:cNvSpPr>
      </xdr:nvSpPr>
      <xdr:spPr>
        <a:xfrm>
          <a:off x="1762125" y="280987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11</xdr:row>
      <xdr:rowOff>66675</xdr:rowOff>
    </xdr:from>
    <xdr:ext cx="95250" cy="266700"/>
    <xdr:sp>
      <xdr:nvSpPr>
        <xdr:cNvPr id="33" name="TextBox 33"/>
        <xdr:cNvSpPr txBox="1">
          <a:spLocks noChangeArrowheads="1"/>
        </xdr:cNvSpPr>
      </xdr:nvSpPr>
      <xdr:spPr>
        <a:xfrm>
          <a:off x="1762125" y="2686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10</xdr:row>
      <xdr:rowOff>0</xdr:rowOff>
    </xdr:from>
    <xdr:ext cx="95250" cy="266700"/>
    <xdr:sp>
      <xdr:nvSpPr>
        <xdr:cNvPr id="34" name="TextBox 34"/>
        <xdr:cNvSpPr txBox="1">
          <a:spLocks noChangeArrowheads="1"/>
        </xdr:cNvSpPr>
      </xdr:nvSpPr>
      <xdr:spPr>
        <a:xfrm>
          <a:off x="1762125" y="243840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16</xdr:row>
      <xdr:rowOff>66675</xdr:rowOff>
    </xdr:from>
    <xdr:ext cx="95250" cy="266700"/>
    <xdr:sp>
      <xdr:nvSpPr>
        <xdr:cNvPr id="35" name="TextBox 35"/>
        <xdr:cNvSpPr txBox="1">
          <a:spLocks noChangeArrowheads="1"/>
        </xdr:cNvSpPr>
      </xdr:nvSpPr>
      <xdr:spPr>
        <a:xfrm>
          <a:off x="1762125" y="35909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9</xdr:row>
      <xdr:rowOff>161925</xdr:rowOff>
    </xdr:from>
    <xdr:ext cx="95250" cy="266700"/>
    <xdr:sp>
      <xdr:nvSpPr>
        <xdr:cNvPr id="36" name="TextBox 36"/>
        <xdr:cNvSpPr txBox="1">
          <a:spLocks noChangeArrowheads="1"/>
        </xdr:cNvSpPr>
      </xdr:nvSpPr>
      <xdr:spPr>
        <a:xfrm>
          <a:off x="1762125" y="24193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9</xdr:row>
      <xdr:rowOff>9525</xdr:rowOff>
    </xdr:from>
    <xdr:ext cx="95250" cy="266700"/>
    <xdr:sp>
      <xdr:nvSpPr>
        <xdr:cNvPr id="37" name="TextBox 37"/>
        <xdr:cNvSpPr txBox="1">
          <a:spLocks noChangeArrowheads="1"/>
        </xdr:cNvSpPr>
      </xdr:nvSpPr>
      <xdr:spPr>
        <a:xfrm>
          <a:off x="1762125" y="22669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15</xdr:row>
      <xdr:rowOff>114300</xdr:rowOff>
    </xdr:from>
    <xdr:ext cx="95250" cy="266700"/>
    <xdr:sp>
      <xdr:nvSpPr>
        <xdr:cNvPr id="38" name="TextBox 38"/>
        <xdr:cNvSpPr txBox="1">
          <a:spLocks noChangeArrowheads="1"/>
        </xdr:cNvSpPr>
      </xdr:nvSpPr>
      <xdr:spPr>
        <a:xfrm>
          <a:off x="1762125" y="345757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15</xdr:row>
      <xdr:rowOff>0</xdr:rowOff>
    </xdr:from>
    <xdr:ext cx="95250" cy="266700"/>
    <xdr:sp>
      <xdr:nvSpPr>
        <xdr:cNvPr id="39" name="TextBox 39"/>
        <xdr:cNvSpPr txBox="1">
          <a:spLocks noChangeArrowheads="1"/>
        </xdr:cNvSpPr>
      </xdr:nvSpPr>
      <xdr:spPr>
        <a:xfrm>
          <a:off x="1762125" y="334327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12</xdr:row>
      <xdr:rowOff>9525</xdr:rowOff>
    </xdr:from>
    <xdr:ext cx="95250" cy="266700"/>
    <xdr:sp>
      <xdr:nvSpPr>
        <xdr:cNvPr id="40" name="TextBox 40"/>
        <xdr:cNvSpPr txBox="1">
          <a:spLocks noChangeArrowheads="1"/>
        </xdr:cNvSpPr>
      </xdr:nvSpPr>
      <xdr:spPr>
        <a:xfrm>
          <a:off x="1762125" y="280987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11</xdr:row>
      <xdr:rowOff>66675</xdr:rowOff>
    </xdr:from>
    <xdr:ext cx="95250" cy="266700"/>
    <xdr:sp>
      <xdr:nvSpPr>
        <xdr:cNvPr id="41" name="TextBox 41"/>
        <xdr:cNvSpPr txBox="1">
          <a:spLocks noChangeArrowheads="1"/>
        </xdr:cNvSpPr>
      </xdr:nvSpPr>
      <xdr:spPr>
        <a:xfrm>
          <a:off x="1762125" y="26860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10</xdr:row>
      <xdr:rowOff>0</xdr:rowOff>
    </xdr:from>
    <xdr:ext cx="95250" cy="266700"/>
    <xdr:sp>
      <xdr:nvSpPr>
        <xdr:cNvPr id="42" name="TextBox 42"/>
        <xdr:cNvSpPr txBox="1">
          <a:spLocks noChangeArrowheads="1"/>
        </xdr:cNvSpPr>
      </xdr:nvSpPr>
      <xdr:spPr>
        <a:xfrm>
          <a:off x="1762125" y="243840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16</xdr:row>
      <xdr:rowOff>66675</xdr:rowOff>
    </xdr:from>
    <xdr:ext cx="95250" cy="266700"/>
    <xdr:sp>
      <xdr:nvSpPr>
        <xdr:cNvPr id="43" name="TextBox 43"/>
        <xdr:cNvSpPr txBox="1">
          <a:spLocks noChangeArrowheads="1"/>
        </xdr:cNvSpPr>
      </xdr:nvSpPr>
      <xdr:spPr>
        <a:xfrm>
          <a:off x="1762125" y="35909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9</xdr:row>
      <xdr:rowOff>161925</xdr:rowOff>
    </xdr:from>
    <xdr:ext cx="95250" cy="266700"/>
    <xdr:sp>
      <xdr:nvSpPr>
        <xdr:cNvPr id="44" name="TextBox 44"/>
        <xdr:cNvSpPr txBox="1">
          <a:spLocks noChangeArrowheads="1"/>
        </xdr:cNvSpPr>
      </xdr:nvSpPr>
      <xdr:spPr>
        <a:xfrm>
          <a:off x="1762125" y="24193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9</xdr:row>
      <xdr:rowOff>9525</xdr:rowOff>
    </xdr:from>
    <xdr:ext cx="95250" cy="266700"/>
    <xdr:sp>
      <xdr:nvSpPr>
        <xdr:cNvPr id="45" name="TextBox 45"/>
        <xdr:cNvSpPr txBox="1">
          <a:spLocks noChangeArrowheads="1"/>
        </xdr:cNvSpPr>
      </xdr:nvSpPr>
      <xdr:spPr>
        <a:xfrm>
          <a:off x="1762125" y="22669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15</xdr:row>
      <xdr:rowOff>114300</xdr:rowOff>
    </xdr:from>
    <xdr:ext cx="95250" cy="266700"/>
    <xdr:sp>
      <xdr:nvSpPr>
        <xdr:cNvPr id="46" name="TextBox 46"/>
        <xdr:cNvSpPr txBox="1">
          <a:spLocks noChangeArrowheads="1"/>
        </xdr:cNvSpPr>
      </xdr:nvSpPr>
      <xdr:spPr>
        <a:xfrm>
          <a:off x="1762125" y="345757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15</xdr:row>
      <xdr:rowOff>0</xdr:rowOff>
    </xdr:from>
    <xdr:ext cx="95250" cy="266700"/>
    <xdr:sp>
      <xdr:nvSpPr>
        <xdr:cNvPr id="47" name="TextBox 47"/>
        <xdr:cNvSpPr txBox="1">
          <a:spLocks noChangeArrowheads="1"/>
        </xdr:cNvSpPr>
      </xdr:nvSpPr>
      <xdr:spPr>
        <a:xfrm>
          <a:off x="1762125" y="334327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12</xdr:row>
      <xdr:rowOff>9525</xdr:rowOff>
    </xdr:from>
    <xdr:ext cx="95250" cy="266700"/>
    <xdr:sp>
      <xdr:nvSpPr>
        <xdr:cNvPr id="48" name="TextBox 48"/>
        <xdr:cNvSpPr txBox="1">
          <a:spLocks noChangeArrowheads="1"/>
        </xdr:cNvSpPr>
      </xdr:nvSpPr>
      <xdr:spPr>
        <a:xfrm>
          <a:off x="1762125" y="280987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44"/>
  <sheetViews>
    <sheetView tabSelected="1" workbookViewId="0" topLeftCell="A1">
      <selection activeCell="C37" sqref="C37:C38"/>
    </sheetView>
  </sheetViews>
  <sheetFormatPr defaultColWidth="9.00390625" defaultRowHeight="16.5"/>
  <cols>
    <col min="1" max="1" width="21.75390625" style="6" customWidth="1"/>
    <col min="2" max="2" width="20.00390625" style="6" customWidth="1"/>
    <col min="3" max="3" width="19.25390625" style="6" customWidth="1"/>
    <col min="4" max="4" width="19.75390625" style="6" customWidth="1"/>
    <col min="5" max="5" width="8.00390625" style="6" customWidth="1"/>
    <col min="6" max="16384" width="9.00390625" style="6" customWidth="1"/>
  </cols>
  <sheetData>
    <row r="1" spans="1:5" s="1" customFormat="1" ht="27.75">
      <c r="A1" s="93" t="s">
        <v>124</v>
      </c>
      <c r="B1" s="93"/>
      <c r="C1" s="93"/>
      <c r="D1" s="93"/>
      <c r="E1" s="93"/>
    </row>
    <row r="2" spans="1:5" s="1" customFormat="1" ht="27.75" customHeight="1">
      <c r="A2" s="94"/>
      <c r="B2" s="94"/>
      <c r="C2" s="94"/>
      <c r="D2" s="94"/>
      <c r="E2" s="94"/>
    </row>
    <row r="3" spans="1:5" s="1" customFormat="1" ht="8.25" customHeight="1">
      <c r="A3" s="95"/>
      <c r="B3" s="95"/>
      <c r="C3" s="95"/>
      <c r="D3" s="95"/>
      <c r="E3" s="95"/>
    </row>
    <row r="4" spans="1:5" s="1" customFormat="1" ht="18" customHeight="1" thickBot="1">
      <c r="A4" s="2"/>
      <c r="B4" s="2" t="s">
        <v>135</v>
      </c>
      <c r="C4" s="2"/>
      <c r="D4" s="2"/>
      <c r="E4" s="3" t="s">
        <v>0</v>
      </c>
    </row>
    <row r="5" spans="1:5" s="1" customFormat="1" ht="16.5">
      <c r="A5" s="96" t="s">
        <v>32</v>
      </c>
      <c r="B5" s="98" t="s">
        <v>125</v>
      </c>
      <c r="C5" s="98" t="s">
        <v>1</v>
      </c>
      <c r="D5" s="98" t="s">
        <v>2</v>
      </c>
      <c r="E5" s="100"/>
    </row>
    <row r="6" spans="1:5" s="1" customFormat="1" ht="16.5">
      <c r="A6" s="97"/>
      <c r="B6" s="99"/>
      <c r="C6" s="99"/>
      <c r="D6" s="4" t="s">
        <v>126</v>
      </c>
      <c r="E6" s="5" t="s">
        <v>3</v>
      </c>
    </row>
    <row r="7" spans="1:5" s="20" customFormat="1" ht="27.75" customHeight="1">
      <c r="A7" s="19" t="s">
        <v>31</v>
      </c>
      <c r="B7" s="27">
        <f>SUM(B8:B17)</f>
        <v>148487103097.3</v>
      </c>
      <c r="C7" s="27">
        <f>SUM(C8:C17)</f>
        <v>147901041211</v>
      </c>
      <c r="D7" s="28">
        <f>B7-C7</f>
        <v>586061886.2999878</v>
      </c>
      <c r="E7" s="29">
        <f>IF(C7=0,0,(D7/C7)*100)</f>
        <v>0.3962527116113365</v>
      </c>
    </row>
    <row r="8" spans="1:5" s="22" customFormat="1" ht="14.25">
      <c r="A8" s="21" t="s">
        <v>4</v>
      </c>
      <c r="B8" s="33">
        <v>23120034595.54</v>
      </c>
      <c r="C8" s="33">
        <v>24028491000</v>
      </c>
      <c r="D8" s="34">
        <f aca="true" t="shared" si="0" ref="D8:D44">B8-C8</f>
        <v>-908456404.4599991</v>
      </c>
      <c r="E8" s="35">
        <f aca="true" t="shared" si="1" ref="E8:E44">IF(C8=0,0,(D8/C8)*100)</f>
        <v>-3.780746799538927</v>
      </c>
    </row>
    <row r="9" spans="1:5" s="22" customFormat="1" ht="14.25">
      <c r="A9" s="21" t="s">
        <v>5</v>
      </c>
      <c r="B9" s="33">
        <v>33958835163.54</v>
      </c>
      <c r="C9" s="33">
        <v>29161354758</v>
      </c>
      <c r="D9" s="34">
        <f t="shared" si="0"/>
        <v>4797480405.540001</v>
      </c>
      <c r="E9" s="35">
        <f t="shared" si="1"/>
        <v>16.451500437317236</v>
      </c>
    </row>
    <row r="10" spans="1:5" s="22" customFormat="1" ht="14.25">
      <c r="A10" s="21" t="s">
        <v>6</v>
      </c>
      <c r="B10" s="33">
        <v>9338085346</v>
      </c>
      <c r="C10" s="33">
        <v>9081211453</v>
      </c>
      <c r="D10" s="34">
        <f t="shared" si="0"/>
        <v>256873893</v>
      </c>
      <c r="E10" s="35">
        <f t="shared" si="1"/>
        <v>2.8286302364993503</v>
      </c>
    </row>
    <row r="11" spans="1:5" s="22" customFormat="1" ht="14.25">
      <c r="A11" s="21" t="s">
        <v>7</v>
      </c>
      <c r="B11" s="33">
        <v>5092685552</v>
      </c>
      <c r="C11" s="33">
        <v>4775511000</v>
      </c>
      <c r="D11" s="34">
        <f t="shared" si="0"/>
        <v>317174552</v>
      </c>
      <c r="E11" s="35">
        <f t="shared" si="1"/>
        <v>6.6416882298041</v>
      </c>
    </row>
    <row r="12" spans="1:5" s="22" customFormat="1" ht="14.25">
      <c r="A12" s="21" t="s">
        <v>8</v>
      </c>
      <c r="B12" s="33">
        <v>7817958963</v>
      </c>
      <c r="C12" s="33">
        <v>13436068000</v>
      </c>
      <c r="D12" s="34">
        <f t="shared" si="0"/>
        <v>-5618109037</v>
      </c>
      <c r="E12" s="35">
        <f t="shared" si="1"/>
        <v>-41.81363950375958</v>
      </c>
    </row>
    <row r="13" spans="1:5" s="22" customFormat="1" ht="14.25">
      <c r="A13" s="21" t="s">
        <v>9</v>
      </c>
      <c r="B13" s="33">
        <v>41237374967</v>
      </c>
      <c r="C13" s="33">
        <v>40996952000</v>
      </c>
      <c r="D13" s="34">
        <f t="shared" si="0"/>
        <v>240422967</v>
      </c>
      <c r="E13" s="35">
        <f t="shared" si="1"/>
        <v>0.5864410773757035</v>
      </c>
    </row>
    <row r="14" spans="1:5" s="22" customFormat="1" ht="14.25">
      <c r="A14" s="21" t="s">
        <v>10</v>
      </c>
      <c r="B14" s="33">
        <v>82803418</v>
      </c>
      <c r="C14" s="33">
        <v>90000000</v>
      </c>
      <c r="D14" s="34">
        <f t="shared" si="0"/>
        <v>-7196582</v>
      </c>
      <c r="E14" s="35">
        <f t="shared" si="1"/>
        <v>-7.996202222222222</v>
      </c>
    </row>
    <row r="15" spans="1:5" s="22" customFormat="1" ht="14.25">
      <c r="A15" s="21" t="s">
        <v>11</v>
      </c>
      <c r="B15" s="33">
        <v>0</v>
      </c>
      <c r="C15" s="33">
        <v>0</v>
      </c>
      <c r="D15" s="34">
        <f t="shared" si="0"/>
        <v>0</v>
      </c>
      <c r="E15" s="35">
        <f t="shared" si="1"/>
        <v>0</v>
      </c>
    </row>
    <row r="16" spans="1:5" s="22" customFormat="1" ht="14.25">
      <c r="A16" s="21" t="s">
        <v>12</v>
      </c>
      <c r="B16" s="33">
        <v>0</v>
      </c>
      <c r="C16" s="33">
        <v>0</v>
      </c>
      <c r="D16" s="34">
        <f t="shared" si="0"/>
        <v>0</v>
      </c>
      <c r="E16" s="35">
        <f t="shared" si="1"/>
        <v>0</v>
      </c>
    </row>
    <row r="17" spans="1:5" s="22" customFormat="1" ht="14.25">
      <c r="A17" s="21" t="s">
        <v>13</v>
      </c>
      <c r="B17" s="33">
        <v>27839325092.22</v>
      </c>
      <c r="C17" s="33">
        <v>26331453000</v>
      </c>
      <c r="D17" s="34">
        <f t="shared" si="0"/>
        <v>1507872092.2200012</v>
      </c>
      <c r="E17" s="35">
        <f t="shared" si="1"/>
        <v>5.726505454218577</v>
      </c>
    </row>
    <row r="18" spans="1:5" s="20" customFormat="1" ht="27.75" customHeight="1">
      <c r="A18" s="23" t="s">
        <v>65</v>
      </c>
      <c r="B18" s="27">
        <f>SUM(B19:B31)</f>
        <v>137522341415.01</v>
      </c>
      <c r="C18" s="27">
        <f>SUM(C19:C31)</f>
        <v>131908482734</v>
      </c>
      <c r="D18" s="28">
        <f t="shared" si="0"/>
        <v>5613858681.01001</v>
      </c>
      <c r="E18" s="29">
        <f t="shared" si="1"/>
        <v>4.25587389427459</v>
      </c>
    </row>
    <row r="19" spans="1:5" s="22" customFormat="1" ht="14.25">
      <c r="A19" s="21" t="s">
        <v>14</v>
      </c>
      <c r="B19" s="33">
        <v>14760163132.52</v>
      </c>
      <c r="C19" s="33">
        <v>16607383000</v>
      </c>
      <c r="D19" s="34">
        <f t="shared" si="0"/>
        <v>-1847219867.4799995</v>
      </c>
      <c r="E19" s="35">
        <f t="shared" si="1"/>
        <v>-11.122883524032652</v>
      </c>
    </row>
    <row r="20" spans="1:5" s="22" customFormat="1" ht="14.25">
      <c r="A20" s="21" t="s">
        <v>15</v>
      </c>
      <c r="B20" s="33">
        <v>35003901094.21001</v>
      </c>
      <c r="C20" s="33">
        <v>28618429414</v>
      </c>
      <c r="D20" s="34">
        <f t="shared" si="0"/>
        <v>6385471680.210007</v>
      </c>
      <c r="E20" s="35">
        <f t="shared" si="1"/>
        <v>22.312446248661935</v>
      </c>
    </row>
    <row r="21" spans="1:5" s="22" customFormat="1" ht="14.25">
      <c r="A21" s="21" t="s">
        <v>16</v>
      </c>
      <c r="B21" s="33">
        <v>21154035131.83</v>
      </c>
      <c r="C21" s="33">
        <v>21448000000</v>
      </c>
      <c r="D21" s="34">
        <f t="shared" si="0"/>
        <v>-293964868.16999817</v>
      </c>
      <c r="E21" s="35">
        <f t="shared" si="1"/>
        <v>-1.370593380128675</v>
      </c>
    </row>
    <row r="22" spans="1:5" s="22" customFormat="1" ht="14.25">
      <c r="A22" s="21" t="s">
        <v>17</v>
      </c>
      <c r="B22" s="33">
        <v>808291888.28</v>
      </c>
      <c r="C22" s="33">
        <v>921145000</v>
      </c>
      <c r="D22" s="34">
        <f t="shared" si="0"/>
        <v>-112853111.72000003</v>
      </c>
      <c r="E22" s="35">
        <f t="shared" si="1"/>
        <v>-12.251394918281056</v>
      </c>
    </row>
    <row r="23" spans="1:5" s="22" customFormat="1" ht="14.25">
      <c r="A23" s="21" t="s">
        <v>18</v>
      </c>
      <c r="B23" s="33">
        <v>3060550699</v>
      </c>
      <c r="C23" s="33">
        <v>2119009000</v>
      </c>
      <c r="D23" s="34">
        <f t="shared" si="0"/>
        <v>941541699</v>
      </c>
      <c r="E23" s="35">
        <f t="shared" si="1"/>
        <v>44.433114677663</v>
      </c>
    </row>
    <row r="24" spans="1:5" s="22" customFormat="1" ht="14.25">
      <c r="A24" s="21" t="s">
        <v>19</v>
      </c>
      <c r="B24" s="33">
        <v>39401855129.6</v>
      </c>
      <c r="C24" s="33">
        <v>39487666000</v>
      </c>
      <c r="D24" s="34">
        <f t="shared" si="0"/>
        <v>-85810870.40000153</v>
      </c>
      <c r="E24" s="35">
        <f t="shared" si="1"/>
        <v>-0.21731056578527969</v>
      </c>
    </row>
    <row r="25" spans="1:5" s="22" customFormat="1" ht="14.25">
      <c r="A25" s="21" t="s">
        <v>20</v>
      </c>
      <c r="B25" s="33">
        <v>0</v>
      </c>
      <c r="C25" s="33">
        <v>0</v>
      </c>
      <c r="D25" s="34">
        <f t="shared" si="0"/>
        <v>0</v>
      </c>
      <c r="E25" s="35">
        <f t="shared" si="1"/>
        <v>0</v>
      </c>
    </row>
    <row r="26" spans="1:5" s="22" customFormat="1" ht="14.25">
      <c r="A26" s="21" t="s">
        <v>21</v>
      </c>
      <c r="B26" s="33">
        <v>1362736562</v>
      </c>
      <c r="C26" s="33">
        <v>1493863000</v>
      </c>
      <c r="D26" s="34">
        <f t="shared" si="0"/>
        <v>-131126438</v>
      </c>
      <c r="E26" s="35">
        <f t="shared" si="1"/>
        <v>-8.777674927352775</v>
      </c>
    </row>
    <row r="27" spans="1:5" s="22" customFormat="1" ht="14.25">
      <c r="A27" s="21" t="s">
        <v>22</v>
      </c>
      <c r="B27" s="33">
        <v>5117528161.160001</v>
      </c>
      <c r="C27" s="33">
        <v>3515794000</v>
      </c>
      <c r="D27" s="34">
        <f t="shared" si="0"/>
        <v>1601734161.1600008</v>
      </c>
      <c r="E27" s="35">
        <f t="shared" si="1"/>
        <v>45.55824832626715</v>
      </c>
    </row>
    <row r="28" spans="1:5" s="22" customFormat="1" ht="14.25">
      <c r="A28" s="21" t="s">
        <v>23</v>
      </c>
      <c r="B28" s="33">
        <v>10632694867.31</v>
      </c>
      <c r="C28" s="33">
        <v>11252254320</v>
      </c>
      <c r="D28" s="34">
        <f t="shared" si="0"/>
        <v>-619559452.6900005</v>
      </c>
      <c r="E28" s="35">
        <f t="shared" si="1"/>
        <v>-5.50609180232251</v>
      </c>
    </row>
    <row r="29" spans="1:5" s="22" customFormat="1" ht="14.25">
      <c r="A29" s="21" t="s">
        <v>24</v>
      </c>
      <c r="B29" s="33">
        <v>2658002894.1</v>
      </c>
      <c r="C29" s="33">
        <v>2606443000</v>
      </c>
      <c r="D29" s="34">
        <f t="shared" si="0"/>
        <v>51559894.099999905</v>
      </c>
      <c r="E29" s="35">
        <f t="shared" si="1"/>
        <v>1.9781707906138712</v>
      </c>
    </row>
    <row r="30" spans="1:5" s="22" customFormat="1" ht="14.25">
      <c r="A30" s="21" t="s">
        <v>25</v>
      </c>
      <c r="B30" s="33">
        <v>0</v>
      </c>
      <c r="C30" s="33">
        <v>0</v>
      </c>
      <c r="D30" s="34">
        <f t="shared" si="0"/>
        <v>0</v>
      </c>
      <c r="E30" s="35">
        <f t="shared" si="1"/>
        <v>0</v>
      </c>
    </row>
    <row r="31" spans="1:5" s="22" customFormat="1" ht="14.25">
      <c r="A31" s="21" t="s">
        <v>26</v>
      </c>
      <c r="B31" s="33">
        <v>3562581855</v>
      </c>
      <c r="C31" s="33">
        <v>3838496000</v>
      </c>
      <c r="D31" s="34">
        <f t="shared" si="0"/>
        <v>-275914145</v>
      </c>
      <c r="E31" s="35">
        <f t="shared" si="1"/>
        <v>-7.188079523855177</v>
      </c>
    </row>
    <row r="32" spans="1:5" s="20" customFormat="1" ht="27.75" customHeight="1">
      <c r="A32" s="23" t="s">
        <v>68</v>
      </c>
      <c r="B32" s="27">
        <f>B7-B18</f>
        <v>10964761682.289978</v>
      </c>
      <c r="C32" s="27">
        <f>C7-C18</f>
        <v>15992558477</v>
      </c>
      <c r="D32" s="28">
        <f t="shared" si="0"/>
        <v>-5027796794.710022</v>
      </c>
      <c r="E32" s="29">
        <f t="shared" si="1"/>
        <v>-31.43835179305952</v>
      </c>
    </row>
    <row r="33" spans="1:5" s="20" customFormat="1" ht="25.5" customHeight="1">
      <c r="A33" s="23" t="s">
        <v>66</v>
      </c>
      <c r="B33" s="27">
        <f>SUM(B34:B35)</f>
        <v>6447805866.19</v>
      </c>
      <c r="C33" s="27">
        <f>SUM(C34:C35)</f>
        <v>3634287000</v>
      </c>
      <c r="D33" s="28">
        <f t="shared" si="0"/>
        <v>2813518866.1899996</v>
      </c>
      <c r="E33" s="29">
        <f t="shared" si="1"/>
        <v>77.41597915051837</v>
      </c>
    </row>
    <row r="34" spans="1:5" s="22" customFormat="1" ht="14.25">
      <c r="A34" s="21" t="s">
        <v>27</v>
      </c>
      <c r="B34" s="33">
        <v>1140589555.96</v>
      </c>
      <c r="C34" s="33">
        <v>875873000</v>
      </c>
      <c r="D34" s="34">
        <f t="shared" si="0"/>
        <v>264716555.96000004</v>
      </c>
      <c r="E34" s="35">
        <f t="shared" si="1"/>
        <v>30.22316659607044</v>
      </c>
    </row>
    <row r="35" spans="1:5" s="22" customFormat="1" ht="14.25">
      <c r="A35" s="21" t="s">
        <v>28</v>
      </c>
      <c r="B35" s="33">
        <v>5307216310.23</v>
      </c>
      <c r="C35" s="33">
        <v>2758414000</v>
      </c>
      <c r="D35" s="34">
        <f t="shared" si="0"/>
        <v>2548802310.2299995</v>
      </c>
      <c r="E35" s="35">
        <f t="shared" si="1"/>
        <v>92.40100689127881</v>
      </c>
    </row>
    <row r="36" spans="1:5" s="20" customFormat="1" ht="27.75" customHeight="1">
      <c r="A36" s="23" t="s">
        <v>67</v>
      </c>
      <c r="B36" s="27">
        <f>SUM(B37:B38)</f>
        <v>11014239561.48</v>
      </c>
      <c r="C36" s="27">
        <f>SUM(C37:C38)</f>
        <v>9999699000</v>
      </c>
      <c r="D36" s="28">
        <f t="shared" si="0"/>
        <v>1014540561.4799995</v>
      </c>
      <c r="E36" s="29">
        <f t="shared" si="1"/>
        <v>10.145711000701116</v>
      </c>
    </row>
    <row r="37" spans="1:5" s="22" customFormat="1" ht="14.25">
      <c r="A37" s="21" t="s">
        <v>29</v>
      </c>
      <c r="B37" s="33">
        <v>6948741060.5</v>
      </c>
      <c r="C37" s="33">
        <v>7486885000</v>
      </c>
      <c r="D37" s="34">
        <f t="shared" si="0"/>
        <v>-538143939.5</v>
      </c>
      <c r="E37" s="35">
        <f t="shared" si="1"/>
        <v>-7.187821630758319</v>
      </c>
    </row>
    <row r="38" spans="1:5" s="22" customFormat="1" ht="14.25">
      <c r="A38" s="21" t="s">
        <v>30</v>
      </c>
      <c r="B38" s="33">
        <v>4065498500.9799995</v>
      </c>
      <c r="C38" s="33">
        <v>2512814000</v>
      </c>
      <c r="D38" s="34">
        <f t="shared" si="0"/>
        <v>1552684500.9799995</v>
      </c>
      <c r="E38" s="35">
        <f t="shared" si="1"/>
        <v>61.79066580256237</v>
      </c>
    </row>
    <row r="39" spans="1:5" s="20" customFormat="1" ht="27.75" customHeight="1">
      <c r="A39" s="23" t="s">
        <v>69</v>
      </c>
      <c r="B39" s="27">
        <f>B33-B36</f>
        <v>-4566433695.29</v>
      </c>
      <c r="C39" s="27">
        <f>C33-C36</f>
        <v>-6365412000</v>
      </c>
      <c r="D39" s="28">
        <f t="shared" si="0"/>
        <v>1798978304.71</v>
      </c>
      <c r="E39" s="29">
        <f t="shared" si="1"/>
        <v>-28.261773231803378</v>
      </c>
    </row>
    <row r="40" spans="1:5" s="20" customFormat="1" ht="27.75" customHeight="1">
      <c r="A40" s="23" t="s">
        <v>70</v>
      </c>
      <c r="B40" s="33">
        <v>0</v>
      </c>
      <c r="C40" s="33">
        <f>SUM('中美:原住民'!C40,'校務基金實際數'!BK40)</f>
        <v>0</v>
      </c>
      <c r="D40" s="28">
        <f t="shared" si="0"/>
        <v>0</v>
      </c>
      <c r="E40" s="29">
        <f t="shared" si="1"/>
        <v>0</v>
      </c>
    </row>
    <row r="41" spans="1:5" s="20" customFormat="1" ht="14.25" customHeight="1">
      <c r="A41" s="23"/>
      <c r="B41" s="27"/>
      <c r="C41" s="27"/>
      <c r="D41" s="28"/>
      <c r="E41" s="29"/>
    </row>
    <row r="42" spans="1:5" s="20" customFormat="1" ht="14.25" customHeight="1">
      <c r="A42" s="23"/>
      <c r="B42" s="27"/>
      <c r="C42" s="27"/>
      <c r="D42" s="28"/>
      <c r="E42" s="29"/>
    </row>
    <row r="43" spans="1:5" s="20" customFormat="1" ht="14.25" customHeight="1">
      <c r="A43" s="23"/>
      <c r="B43" s="27"/>
      <c r="C43" s="27"/>
      <c r="D43" s="28"/>
      <c r="E43" s="29"/>
    </row>
    <row r="44" spans="1:5" s="20" customFormat="1" ht="27" customHeight="1" thickBot="1">
      <c r="A44" s="24" t="s">
        <v>71</v>
      </c>
      <c r="B44" s="31">
        <f>B32+B39+B40</f>
        <v>6398327986.999978</v>
      </c>
      <c r="C44" s="31">
        <f>C32+C39+C40</f>
        <v>9627146477</v>
      </c>
      <c r="D44" s="25">
        <f t="shared" si="0"/>
        <v>-3228818490.000022</v>
      </c>
      <c r="E44" s="26">
        <f t="shared" si="1"/>
        <v>-33.53868664732504</v>
      </c>
    </row>
    <row r="45" s="22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5905511811023623" bottom="0.5905511811023623" header="0.5118110236220472" footer="0.5118110236220472"/>
  <pageSetup horizontalDpi="600" verticalDpi="600" orientation="portrait" paperSize="9" r:id="rId1"/>
  <headerFooter alignWithMargins="0">
    <oddFooter>&amp;C&amp;"Times New Roman,標準"12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E44"/>
  <sheetViews>
    <sheetView workbookViewId="0" topLeftCell="A1">
      <selection activeCell="C44" sqref="C44"/>
    </sheetView>
  </sheetViews>
  <sheetFormatPr defaultColWidth="9.00390625" defaultRowHeight="16.5"/>
  <cols>
    <col min="1" max="1" width="20.25390625" style="7" customWidth="1"/>
    <col min="2" max="2" width="20.375" style="7" customWidth="1"/>
    <col min="3" max="3" width="19.75390625" style="7" customWidth="1"/>
    <col min="4" max="4" width="19.375" style="7" customWidth="1"/>
    <col min="5" max="5" width="8.875" style="7" customWidth="1"/>
    <col min="6" max="16384" width="9.00390625" style="7" customWidth="1"/>
  </cols>
  <sheetData>
    <row r="1" spans="1:5" s="1" customFormat="1" ht="27.75">
      <c r="A1" s="101" t="s">
        <v>168</v>
      </c>
      <c r="B1" s="102"/>
      <c r="C1" s="102"/>
      <c r="D1" s="102"/>
      <c r="E1" s="102"/>
    </row>
    <row r="2" spans="1:5" s="1" customFormat="1" ht="27.75">
      <c r="A2" s="93" t="s">
        <v>147</v>
      </c>
      <c r="B2" s="93"/>
      <c r="C2" s="93"/>
      <c r="D2" s="93"/>
      <c r="E2" s="93"/>
    </row>
    <row r="3" spans="1:5" s="1" customFormat="1" ht="13.5" customHeight="1">
      <c r="A3" s="95"/>
      <c r="B3" s="95"/>
      <c r="C3" s="95"/>
      <c r="D3" s="95"/>
      <c r="E3" s="95"/>
    </row>
    <row r="4" spans="1:5" s="1" customFormat="1" ht="17.25" thickBot="1">
      <c r="A4" s="2"/>
      <c r="B4" s="2" t="s">
        <v>148</v>
      </c>
      <c r="C4" s="2"/>
      <c r="D4" s="2"/>
      <c r="E4" s="3" t="s">
        <v>90</v>
      </c>
    </row>
    <row r="5" spans="1:5" s="1" customFormat="1" ht="16.5">
      <c r="A5" s="96" t="s">
        <v>91</v>
      </c>
      <c r="B5" s="98" t="s">
        <v>149</v>
      </c>
      <c r="C5" s="98" t="s">
        <v>92</v>
      </c>
      <c r="D5" s="98" t="s">
        <v>150</v>
      </c>
      <c r="E5" s="100"/>
    </row>
    <row r="6" spans="1:5" s="1" customFormat="1" ht="16.5">
      <c r="A6" s="97"/>
      <c r="B6" s="99"/>
      <c r="C6" s="99"/>
      <c r="D6" s="4" t="s">
        <v>151</v>
      </c>
      <c r="E6" s="5" t="s">
        <v>76</v>
      </c>
    </row>
    <row r="7" spans="1:5" s="14" customFormat="1" ht="30" customHeight="1">
      <c r="A7" s="13" t="s">
        <v>93</v>
      </c>
      <c r="B7" s="27">
        <f>SUM(B8:B17)</f>
        <v>2502416453</v>
      </c>
      <c r="C7" s="27">
        <f>SUM(C8:C17)</f>
        <v>2581994000</v>
      </c>
      <c r="D7" s="28">
        <f>B7-C7</f>
        <v>-79577547</v>
      </c>
      <c r="E7" s="29">
        <f aca="true" t="shared" si="0" ref="E7:E40">IF(C7=0,0,(D7/C7)*100)</f>
        <v>-3.082019051942026</v>
      </c>
    </row>
    <row r="8" spans="1:5" s="15" customFormat="1" ht="14.25">
      <c r="A8" s="42" t="s">
        <v>94</v>
      </c>
      <c r="B8" s="32"/>
      <c r="C8" s="32"/>
      <c r="D8" s="34">
        <f aca="true" t="shared" si="1" ref="D8:D17">B8-C8</f>
        <v>0</v>
      </c>
      <c r="E8" s="35">
        <f t="shared" si="0"/>
        <v>0</v>
      </c>
    </row>
    <row r="9" spans="1:5" s="15" customFormat="1" ht="14.25">
      <c r="A9" s="42" t="s">
        <v>95</v>
      </c>
      <c r="B9" s="32"/>
      <c r="C9" s="32"/>
      <c r="D9" s="34">
        <f t="shared" si="1"/>
        <v>0</v>
      </c>
      <c r="E9" s="35">
        <f t="shared" si="0"/>
        <v>0</v>
      </c>
    </row>
    <row r="10" spans="1:5" s="15" customFormat="1" ht="14.25">
      <c r="A10" s="42" t="s">
        <v>96</v>
      </c>
      <c r="B10" s="32"/>
      <c r="C10" s="32"/>
      <c r="D10" s="34">
        <f t="shared" si="1"/>
        <v>0</v>
      </c>
      <c r="E10" s="35">
        <f t="shared" si="0"/>
        <v>0</v>
      </c>
    </row>
    <row r="11" spans="1:5" s="15" customFormat="1" ht="14.25">
      <c r="A11" s="42" t="s">
        <v>97</v>
      </c>
      <c r="B11" s="32"/>
      <c r="C11" s="32"/>
      <c r="D11" s="34">
        <f t="shared" si="1"/>
        <v>0</v>
      </c>
      <c r="E11" s="35">
        <f t="shared" si="0"/>
        <v>0</v>
      </c>
    </row>
    <row r="12" spans="1:5" s="15" customFormat="1" ht="14.25">
      <c r="A12" s="42" t="s">
        <v>98</v>
      </c>
      <c r="B12" s="32"/>
      <c r="C12" s="32"/>
      <c r="D12" s="34">
        <f t="shared" si="1"/>
        <v>0</v>
      </c>
      <c r="E12" s="35">
        <f t="shared" si="0"/>
        <v>0</v>
      </c>
    </row>
    <row r="13" spans="1:5" s="15" customFormat="1" ht="14.25">
      <c r="A13" s="42" t="s">
        <v>99</v>
      </c>
      <c r="B13" s="32">
        <v>2359754453</v>
      </c>
      <c r="C13" s="32">
        <v>2441332000</v>
      </c>
      <c r="D13" s="34">
        <f t="shared" si="1"/>
        <v>-81577547</v>
      </c>
      <c r="E13" s="35">
        <f t="shared" si="0"/>
        <v>-3.341517950037111</v>
      </c>
    </row>
    <row r="14" spans="1:5" s="15" customFormat="1" ht="14.25">
      <c r="A14" s="42" t="s">
        <v>100</v>
      </c>
      <c r="B14" s="32"/>
      <c r="C14" s="32"/>
      <c r="D14" s="34">
        <f t="shared" si="1"/>
        <v>0</v>
      </c>
      <c r="E14" s="35">
        <f t="shared" si="0"/>
        <v>0</v>
      </c>
    </row>
    <row r="15" spans="1:5" s="15" customFormat="1" ht="14.25">
      <c r="A15" s="42" t="s">
        <v>101</v>
      </c>
      <c r="B15" s="32"/>
      <c r="C15" s="32"/>
      <c r="D15" s="34">
        <f t="shared" si="1"/>
        <v>0</v>
      </c>
      <c r="E15" s="35">
        <f t="shared" si="0"/>
        <v>0</v>
      </c>
    </row>
    <row r="16" spans="1:5" s="15" customFormat="1" ht="14.25">
      <c r="A16" s="42" t="s">
        <v>102</v>
      </c>
      <c r="B16" s="32"/>
      <c r="C16" s="32"/>
      <c r="D16" s="34">
        <f t="shared" si="1"/>
        <v>0</v>
      </c>
      <c r="E16" s="35">
        <f t="shared" si="0"/>
        <v>0</v>
      </c>
    </row>
    <row r="17" spans="1:5" s="15" customFormat="1" ht="14.25">
      <c r="A17" s="42" t="s">
        <v>103</v>
      </c>
      <c r="B17" s="32">
        <v>142662000</v>
      </c>
      <c r="C17" s="32">
        <v>140662000</v>
      </c>
      <c r="D17" s="34">
        <f t="shared" si="1"/>
        <v>2000000</v>
      </c>
      <c r="E17" s="35">
        <f t="shared" si="0"/>
        <v>1.4218481181840155</v>
      </c>
    </row>
    <row r="18" spans="1:5" s="17" customFormat="1" ht="24" customHeight="1">
      <c r="A18" s="16" t="s">
        <v>104</v>
      </c>
      <c r="B18" s="27">
        <f>SUM(B19:B31)</f>
        <v>2460884061</v>
      </c>
      <c r="C18" s="27">
        <f>SUM(C19:C31)</f>
        <v>2584021000</v>
      </c>
      <c r="D18" s="28">
        <f>B18-C18</f>
        <v>-123136939</v>
      </c>
      <c r="E18" s="29">
        <f t="shared" si="0"/>
        <v>-4.765322688940995</v>
      </c>
    </row>
    <row r="19" spans="1:5" s="15" customFormat="1" ht="14.25">
      <c r="A19" s="42" t="s">
        <v>105</v>
      </c>
      <c r="B19" s="32"/>
      <c r="C19" s="32"/>
      <c r="D19" s="34">
        <f aca="true" t="shared" si="2" ref="D19:D40">B19-C19</f>
        <v>0</v>
      </c>
      <c r="E19" s="35">
        <f t="shared" si="0"/>
        <v>0</v>
      </c>
    </row>
    <row r="20" spans="1:5" s="15" customFormat="1" ht="14.25">
      <c r="A20" s="42" t="s">
        <v>106</v>
      </c>
      <c r="B20" s="32"/>
      <c r="C20" s="32"/>
      <c r="D20" s="34">
        <f t="shared" si="2"/>
        <v>0</v>
      </c>
      <c r="E20" s="35">
        <f t="shared" si="0"/>
        <v>0</v>
      </c>
    </row>
    <row r="21" spans="1:5" s="15" customFormat="1" ht="14.25">
      <c r="A21" s="42" t="s">
        <v>107</v>
      </c>
      <c r="B21" s="32">
        <v>359424848</v>
      </c>
      <c r="C21" s="32">
        <v>363032000</v>
      </c>
      <c r="D21" s="34">
        <f t="shared" si="2"/>
        <v>-3607152</v>
      </c>
      <c r="E21" s="35">
        <f t="shared" si="0"/>
        <v>-0.993618193437493</v>
      </c>
    </row>
    <row r="22" spans="1:5" s="15" customFormat="1" ht="14.25">
      <c r="A22" s="42" t="s">
        <v>108</v>
      </c>
      <c r="B22" s="32"/>
      <c r="C22" s="32"/>
      <c r="D22" s="34">
        <f t="shared" si="2"/>
        <v>0</v>
      </c>
      <c r="E22" s="35">
        <f t="shared" si="0"/>
        <v>0</v>
      </c>
    </row>
    <row r="23" spans="1:5" s="15" customFormat="1" ht="14.25">
      <c r="A23" s="42" t="s">
        <v>109</v>
      </c>
      <c r="B23" s="32"/>
      <c r="C23" s="32"/>
      <c r="D23" s="34">
        <f t="shared" si="2"/>
        <v>0</v>
      </c>
      <c r="E23" s="35">
        <f t="shared" si="0"/>
        <v>0</v>
      </c>
    </row>
    <row r="24" spans="1:5" s="15" customFormat="1" ht="14.25">
      <c r="A24" s="42" t="s">
        <v>110</v>
      </c>
      <c r="B24" s="32">
        <v>1937675509</v>
      </c>
      <c r="C24" s="32">
        <v>2044796000</v>
      </c>
      <c r="D24" s="34">
        <f t="shared" si="2"/>
        <v>-107120491</v>
      </c>
      <c r="E24" s="35">
        <f t="shared" si="0"/>
        <v>-5.2386884070586985</v>
      </c>
    </row>
    <row r="25" spans="1:5" s="15" customFormat="1" ht="14.25">
      <c r="A25" s="42" t="s">
        <v>111</v>
      </c>
      <c r="B25" s="32"/>
      <c r="C25" s="32"/>
      <c r="D25" s="34">
        <f t="shared" si="2"/>
        <v>0</v>
      </c>
      <c r="E25" s="35">
        <f t="shared" si="0"/>
        <v>0</v>
      </c>
    </row>
    <row r="26" spans="1:5" s="15" customFormat="1" ht="14.25">
      <c r="A26" s="42" t="s">
        <v>112</v>
      </c>
      <c r="B26" s="32"/>
      <c r="C26" s="32"/>
      <c r="D26" s="34">
        <f t="shared" si="2"/>
        <v>0</v>
      </c>
      <c r="E26" s="35">
        <f t="shared" si="0"/>
        <v>0</v>
      </c>
    </row>
    <row r="27" spans="1:5" s="15" customFormat="1" ht="14.25">
      <c r="A27" s="42" t="s">
        <v>113</v>
      </c>
      <c r="B27" s="32"/>
      <c r="C27" s="32"/>
      <c r="D27" s="34">
        <f t="shared" si="2"/>
        <v>0</v>
      </c>
      <c r="E27" s="35">
        <f t="shared" si="0"/>
        <v>0</v>
      </c>
    </row>
    <row r="28" spans="1:5" s="15" customFormat="1" ht="14.25">
      <c r="A28" s="42" t="s">
        <v>114</v>
      </c>
      <c r="B28" s="32">
        <v>163783704</v>
      </c>
      <c r="C28" s="32">
        <v>176193000</v>
      </c>
      <c r="D28" s="34">
        <f t="shared" si="2"/>
        <v>-12409296</v>
      </c>
      <c r="E28" s="35">
        <f t="shared" si="0"/>
        <v>-7.043013059542661</v>
      </c>
    </row>
    <row r="29" spans="1:5" s="15" customFormat="1" ht="14.25">
      <c r="A29" s="42" t="s">
        <v>115</v>
      </c>
      <c r="B29" s="32"/>
      <c r="C29" s="32"/>
      <c r="D29" s="34">
        <f t="shared" si="2"/>
        <v>0</v>
      </c>
      <c r="E29" s="35">
        <f t="shared" si="0"/>
        <v>0</v>
      </c>
    </row>
    <row r="30" spans="1:5" s="15" customFormat="1" ht="14.25">
      <c r="A30" s="42" t="s">
        <v>116</v>
      </c>
      <c r="B30" s="32"/>
      <c r="C30" s="32"/>
      <c r="D30" s="34">
        <f t="shared" si="2"/>
        <v>0</v>
      </c>
      <c r="E30" s="35">
        <f t="shared" si="0"/>
        <v>0</v>
      </c>
    </row>
    <row r="31" spans="1:5" s="15" customFormat="1" ht="14.25">
      <c r="A31" s="42" t="s">
        <v>117</v>
      </c>
      <c r="B31" s="32"/>
      <c r="C31" s="32"/>
      <c r="D31" s="34">
        <f t="shared" si="2"/>
        <v>0</v>
      </c>
      <c r="E31" s="35">
        <f t="shared" si="0"/>
        <v>0</v>
      </c>
    </row>
    <row r="32" spans="1:5" s="17" customFormat="1" ht="28.5" customHeight="1">
      <c r="A32" s="16" t="s">
        <v>152</v>
      </c>
      <c r="B32" s="27">
        <f>B7-B18</f>
        <v>41532392</v>
      </c>
      <c r="C32" s="27">
        <f>C7-C18</f>
        <v>-2027000</v>
      </c>
      <c r="D32" s="28">
        <f t="shared" si="2"/>
        <v>43559392</v>
      </c>
      <c r="E32" s="29">
        <f t="shared" si="0"/>
        <v>-2148.9586581154417</v>
      </c>
    </row>
    <row r="33" spans="1:5" s="17" customFormat="1" ht="25.5" customHeight="1">
      <c r="A33" s="16" t="s">
        <v>118</v>
      </c>
      <c r="B33" s="27">
        <f>SUM(B34:B35)</f>
        <v>80927320</v>
      </c>
      <c r="C33" s="27">
        <f>SUM(C34:C35)</f>
        <v>54761000</v>
      </c>
      <c r="D33" s="28">
        <f t="shared" si="2"/>
        <v>26166320</v>
      </c>
      <c r="E33" s="29">
        <f t="shared" si="0"/>
        <v>47.78276510655393</v>
      </c>
    </row>
    <row r="34" spans="1:5" s="15" customFormat="1" ht="14.25">
      <c r="A34" s="42" t="s">
        <v>119</v>
      </c>
      <c r="B34" s="32">
        <v>19336029</v>
      </c>
      <c r="C34" s="32">
        <v>12825000</v>
      </c>
      <c r="D34" s="34">
        <f t="shared" si="2"/>
        <v>6511029</v>
      </c>
      <c r="E34" s="35">
        <f t="shared" si="0"/>
        <v>50.768257309941525</v>
      </c>
    </row>
    <row r="35" spans="1:5" s="15" customFormat="1" ht="14.25">
      <c r="A35" s="42" t="s">
        <v>120</v>
      </c>
      <c r="B35" s="32">
        <v>61591291</v>
      </c>
      <c r="C35" s="32">
        <v>41936000</v>
      </c>
      <c r="D35" s="34">
        <f t="shared" si="2"/>
        <v>19655291</v>
      </c>
      <c r="E35" s="35">
        <f t="shared" si="0"/>
        <v>46.86973244944678</v>
      </c>
    </row>
    <row r="36" spans="1:5" s="17" customFormat="1" ht="27.75" customHeight="1">
      <c r="A36" s="16" t="s">
        <v>121</v>
      </c>
      <c r="B36" s="27">
        <f>SUM(B37:B38)</f>
        <v>27777226</v>
      </c>
      <c r="C36" s="27">
        <f>SUM(C37:C38)</f>
        <v>37944000</v>
      </c>
      <c r="D36" s="28">
        <f t="shared" si="2"/>
        <v>-10166774</v>
      </c>
      <c r="E36" s="29">
        <f t="shared" si="0"/>
        <v>-26.794154543537847</v>
      </c>
    </row>
    <row r="37" spans="1:5" s="15" customFormat="1" ht="14.25">
      <c r="A37" s="42" t="s">
        <v>122</v>
      </c>
      <c r="B37" s="32"/>
      <c r="C37" s="32"/>
      <c r="D37" s="34">
        <f t="shared" si="2"/>
        <v>0</v>
      </c>
      <c r="E37" s="35">
        <f t="shared" si="0"/>
        <v>0</v>
      </c>
    </row>
    <row r="38" spans="1:5" s="15" customFormat="1" ht="14.25">
      <c r="A38" s="42" t="s">
        <v>123</v>
      </c>
      <c r="B38" s="32">
        <v>27777226</v>
      </c>
      <c r="C38" s="32">
        <v>37944000</v>
      </c>
      <c r="D38" s="34">
        <f t="shared" si="2"/>
        <v>-10166774</v>
      </c>
      <c r="E38" s="35">
        <f t="shared" si="0"/>
        <v>-26.794154543537847</v>
      </c>
    </row>
    <row r="39" spans="1:5" s="17" customFormat="1" ht="27.75" customHeight="1">
      <c r="A39" s="16" t="s">
        <v>153</v>
      </c>
      <c r="B39" s="27">
        <f>B33-B36</f>
        <v>53150094</v>
      </c>
      <c r="C39" s="27">
        <f>C33-C36</f>
        <v>16817000</v>
      </c>
      <c r="D39" s="28">
        <f t="shared" si="2"/>
        <v>36333094</v>
      </c>
      <c r="E39" s="29">
        <f t="shared" si="0"/>
        <v>216.04979485044896</v>
      </c>
    </row>
    <row r="40" spans="1:5" s="17" customFormat="1" ht="27.75" customHeight="1">
      <c r="A40" s="16" t="s">
        <v>154</v>
      </c>
      <c r="B40" s="30">
        <v>0</v>
      </c>
      <c r="C40" s="30">
        <v>0</v>
      </c>
      <c r="D40" s="28">
        <f t="shared" si="2"/>
        <v>0</v>
      </c>
      <c r="E40" s="29">
        <f t="shared" si="0"/>
        <v>0</v>
      </c>
    </row>
    <row r="41" spans="1:5" s="17" customFormat="1" ht="14.25" customHeight="1">
      <c r="A41" s="16"/>
      <c r="B41" s="27"/>
      <c r="C41" s="27"/>
      <c r="D41" s="28"/>
      <c r="E41" s="29"/>
    </row>
    <row r="42" spans="1:5" s="17" customFormat="1" ht="14.25" customHeight="1">
      <c r="A42" s="16"/>
      <c r="B42" s="27"/>
      <c r="C42" s="27"/>
      <c r="D42" s="28"/>
      <c r="E42" s="29"/>
    </row>
    <row r="43" spans="1:5" s="17" customFormat="1" ht="14.25" customHeight="1">
      <c r="A43" s="16"/>
      <c r="B43" s="27"/>
      <c r="C43" s="27"/>
      <c r="D43" s="28"/>
      <c r="E43" s="29"/>
    </row>
    <row r="44" spans="1:5" s="17" customFormat="1" ht="27" customHeight="1" thickBot="1">
      <c r="A44" s="18" t="s">
        <v>155</v>
      </c>
      <c r="B44" s="31">
        <f>B32+B39+B40</f>
        <v>94682486</v>
      </c>
      <c r="C44" s="31">
        <f>C32+C39+C40</f>
        <v>14790000</v>
      </c>
      <c r="D44" s="25">
        <f>B44-C44</f>
        <v>79892486</v>
      </c>
      <c r="E44" s="26">
        <f>IF(C44=0,0,(D44/C44)*100)</f>
        <v>540.1790804597701</v>
      </c>
    </row>
    <row r="45" s="15" customFormat="1" ht="14.25"/>
    <row r="46" s="15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5905511811023623" bottom="0.5905511811023623" header="0.5118110236220472" footer="0.5118110236220472"/>
  <pageSetup horizontalDpi="300" verticalDpi="300" orientation="portrait" paperSize="9" r:id="rId1"/>
  <headerFooter alignWithMargins="0">
    <oddFooter>&amp;C&amp;"Times New Roman,標準"78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5"/>
  <dimension ref="A1:E44"/>
  <sheetViews>
    <sheetView workbookViewId="0" topLeftCell="A1">
      <pane xSplit="1" ySplit="6" topLeftCell="B7" activePane="bottomRight" state="frozen"/>
      <selection pane="topLeft" activeCell="C44" sqref="C44"/>
      <selection pane="topRight" activeCell="C44" sqref="C44"/>
      <selection pane="bottomLeft" activeCell="C44" sqref="C44"/>
      <selection pane="bottomRight" activeCell="C44" sqref="C44"/>
    </sheetView>
  </sheetViews>
  <sheetFormatPr defaultColWidth="9.00390625" defaultRowHeight="16.5"/>
  <cols>
    <col min="1" max="1" width="20.25390625" style="7" customWidth="1"/>
    <col min="2" max="2" width="20.375" style="7" customWidth="1"/>
    <col min="3" max="3" width="20.625" style="7" customWidth="1"/>
    <col min="4" max="4" width="19.375" style="7" customWidth="1"/>
    <col min="5" max="5" width="8.125" style="7" customWidth="1"/>
    <col min="6" max="16384" width="9.00390625" style="7" customWidth="1"/>
  </cols>
  <sheetData>
    <row r="1" spans="1:5" s="1" customFormat="1" ht="27.75">
      <c r="A1" s="101" t="s">
        <v>167</v>
      </c>
      <c r="B1" s="102"/>
      <c r="C1" s="102"/>
      <c r="D1" s="102"/>
      <c r="E1" s="102"/>
    </row>
    <row r="2" spans="1:5" s="1" customFormat="1" ht="27.75">
      <c r="A2" s="93" t="s">
        <v>147</v>
      </c>
      <c r="B2" s="93"/>
      <c r="C2" s="93"/>
      <c r="D2" s="93"/>
      <c r="E2" s="93"/>
    </row>
    <row r="3" spans="1:5" s="1" customFormat="1" ht="13.5" customHeight="1">
      <c r="A3" s="95"/>
      <c r="B3" s="95"/>
      <c r="C3" s="95"/>
      <c r="D3" s="95"/>
      <c r="E3" s="95"/>
    </row>
    <row r="4" spans="1:5" s="1" customFormat="1" ht="17.25" thickBot="1">
      <c r="A4" s="2"/>
      <c r="B4" s="2" t="s">
        <v>148</v>
      </c>
      <c r="C4" s="2"/>
      <c r="D4" s="2"/>
      <c r="E4" s="3" t="s">
        <v>90</v>
      </c>
    </row>
    <row r="5" spans="1:5" s="1" customFormat="1" ht="16.5">
      <c r="A5" s="96" t="s">
        <v>91</v>
      </c>
      <c r="B5" s="98" t="s">
        <v>149</v>
      </c>
      <c r="C5" s="98" t="s">
        <v>92</v>
      </c>
      <c r="D5" s="98" t="s">
        <v>150</v>
      </c>
      <c r="E5" s="100"/>
    </row>
    <row r="6" spans="1:5" s="1" customFormat="1" ht="16.5">
      <c r="A6" s="97"/>
      <c r="B6" s="99"/>
      <c r="C6" s="99"/>
      <c r="D6" s="4" t="s">
        <v>151</v>
      </c>
      <c r="E6" s="5" t="s">
        <v>76</v>
      </c>
    </row>
    <row r="7" spans="1:5" s="14" customFormat="1" ht="30" customHeight="1">
      <c r="A7" s="13" t="s">
        <v>93</v>
      </c>
      <c r="B7" s="27">
        <f>SUM(B8:B17)</f>
        <v>263335008</v>
      </c>
      <c r="C7" s="27">
        <f>SUM(C8:C17)</f>
        <v>218810000</v>
      </c>
      <c r="D7" s="28">
        <f>B7-C7</f>
        <v>44525008</v>
      </c>
      <c r="E7" s="29">
        <f aca="true" t="shared" si="0" ref="E7:E40">IF(C7=0,0,(D7/C7)*100)</f>
        <v>20.34870801151684</v>
      </c>
    </row>
    <row r="8" spans="1:5" s="15" customFormat="1" ht="14.25">
      <c r="A8" s="42" t="s">
        <v>94</v>
      </c>
      <c r="B8" s="32">
        <v>223939923</v>
      </c>
      <c r="C8" s="32">
        <v>182027000</v>
      </c>
      <c r="D8" s="34">
        <f aca="true" t="shared" si="1" ref="D8:D17">B8-C8</f>
        <v>41912923</v>
      </c>
      <c r="E8" s="35">
        <f t="shared" si="0"/>
        <v>23.025662676416136</v>
      </c>
    </row>
    <row r="9" spans="1:5" s="15" customFormat="1" ht="14.25">
      <c r="A9" s="42" t="s">
        <v>95</v>
      </c>
      <c r="B9" s="32">
        <v>39392585</v>
      </c>
      <c r="C9" s="32">
        <v>36783000</v>
      </c>
      <c r="D9" s="34">
        <f t="shared" si="1"/>
        <v>2609585</v>
      </c>
      <c r="E9" s="35">
        <f t="shared" si="0"/>
        <v>7.094540956420086</v>
      </c>
    </row>
    <row r="10" spans="1:5" s="15" customFormat="1" ht="14.25">
      <c r="A10" s="42" t="s">
        <v>96</v>
      </c>
      <c r="B10" s="32"/>
      <c r="C10" s="32"/>
      <c r="D10" s="34">
        <f t="shared" si="1"/>
        <v>0</v>
      </c>
      <c r="E10" s="35">
        <f t="shared" si="0"/>
        <v>0</v>
      </c>
    </row>
    <row r="11" spans="1:5" s="15" customFormat="1" ht="14.25">
      <c r="A11" s="42" t="s">
        <v>97</v>
      </c>
      <c r="B11" s="32">
        <v>2500</v>
      </c>
      <c r="C11" s="32"/>
      <c r="D11" s="34">
        <f t="shared" si="1"/>
        <v>2500</v>
      </c>
      <c r="E11" s="35">
        <f t="shared" si="0"/>
        <v>0</v>
      </c>
    </row>
    <row r="12" spans="1:5" s="15" customFormat="1" ht="14.25">
      <c r="A12" s="42" t="s">
        <v>98</v>
      </c>
      <c r="B12" s="32"/>
      <c r="C12" s="32"/>
      <c r="D12" s="34">
        <f t="shared" si="1"/>
        <v>0</v>
      </c>
      <c r="E12" s="35">
        <f t="shared" si="0"/>
        <v>0</v>
      </c>
    </row>
    <row r="13" spans="1:5" s="15" customFormat="1" ht="14.25">
      <c r="A13" s="42" t="s">
        <v>99</v>
      </c>
      <c r="B13" s="32"/>
      <c r="C13" s="32"/>
      <c r="D13" s="34">
        <f t="shared" si="1"/>
        <v>0</v>
      </c>
      <c r="E13" s="35">
        <f t="shared" si="0"/>
        <v>0</v>
      </c>
    </row>
    <row r="14" spans="1:5" s="15" customFormat="1" ht="14.25">
      <c r="A14" s="42" t="s">
        <v>100</v>
      </c>
      <c r="B14" s="32"/>
      <c r="C14" s="32"/>
      <c r="D14" s="34">
        <f t="shared" si="1"/>
        <v>0</v>
      </c>
      <c r="E14" s="35">
        <f t="shared" si="0"/>
        <v>0</v>
      </c>
    </row>
    <row r="15" spans="1:5" s="15" customFormat="1" ht="14.25">
      <c r="A15" s="42" t="s">
        <v>101</v>
      </c>
      <c r="B15" s="32"/>
      <c r="C15" s="32"/>
      <c r="D15" s="34">
        <f t="shared" si="1"/>
        <v>0</v>
      </c>
      <c r="E15" s="35">
        <f t="shared" si="0"/>
        <v>0</v>
      </c>
    </row>
    <row r="16" spans="1:5" s="15" customFormat="1" ht="14.25">
      <c r="A16" s="42" t="s">
        <v>102</v>
      </c>
      <c r="B16" s="32"/>
      <c r="C16" s="32"/>
      <c r="D16" s="34">
        <f t="shared" si="1"/>
        <v>0</v>
      </c>
      <c r="E16" s="35">
        <f t="shared" si="0"/>
        <v>0</v>
      </c>
    </row>
    <row r="17" spans="1:5" s="15" customFormat="1" ht="14.25">
      <c r="A17" s="42" t="s">
        <v>103</v>
      </c>
      <c r="B17" s="32"/>
      <c r="C17" s="32"/>
      <c r="D17" s="34">
        <f t="shared" si="1"/>
        <v>0</v>
      </c>
      <c r="E17" s="35">
        <f t="shared" si="0"/>
        <v>0</v>
      </c>
    </row>
    <row r="18" spans="1:5" s="17" customFormat="1" ht="24" customHeight="1">
      <c r="A18" s="16" t="s">
        <v>104</v>
      </c>
      <c r="B18" s="27">
        <f>SUM(B19:B31)</f>
        <v>156054546.25</v>
      </c>
      <c r="C18" s="27">
        <f>SUM(C19:C31)</f>
        <v>137282000</v>
      </c>
      <c r="D18" s="28">
        <f>B18-C18</f>
        <v>18772546.25</v>
      </c>
      <c r="E18" s="29">
        <f t="shared" si="0"/>
        <v>13.674441113911511</v>
      </c>
    </row>
    <row r="19" spans="1:5" s="15" customFormat="1" ht="14.25">
      <c r="A19" s="42" t="s">
        <v>105</v>
      </c>
      <c r="B19" s="32">
        <v>120044175</v>
      </c>
      <c r="C19" s="32">
        <v>99745000</v>
      </c>
      <c r="D19" s="34">
        <f aca="true" t="shared" si="2" ref="D19:D40">B19-C19</f>
        <v>20299175</v>
      </c>
      <c r="E19" s="35">
        <f t="shared" si="0"/>
        <v>20.351070229084165</v>
      </c>
    </row>
    <row r="20" spans="1:5" s="15" customFormat="1" ht="14.25">
      <c r="A20" s="42" t="s">
        <v>106</v>
      </c>
      <c r="B20" s="32">
        <v>31310627.25</v>
      </c>
      <c r="C20" s="32">
        <v>28822000</v>
      </c>
      <c r="D20" s="34">
        <f t="shared" si="2"/>
        <v>2488627.25</v>
      </c>
      <c r="E20" s="35">
        <f t="shared" si="0"/>
        <v>8.63447106377073</v>
      </c>
    </row>
    <row r="21" spans="1:5" s="15" customFormat="1" ht="14.25">
      <c r="A21" s="42" t="s">
        <v>107</v>
      </c>
      <c r="B21" s="32"/>
      <c r="C21" s="32"/>
      <c r="D21" s="34">
        <f t="shared" si="2"/>
        <v>0</v>
      </c>
      <c r="E21" s="35">
        <f t="shared" si="0"/>
        <v>0</v>
      </c>
    </row>
    <row r="22" spans="1:5" s="15" customFormat="1" ht="14.25">
      <c r="A22" s="42" t="s">
        <v>108</v>
      </c>
      <c r="B22" s="32"/>
      <c r="C22" s="32"/>
      <c r="D22" s="34">
        <f t="shared" si="2"/>
        <v>0</v>
      </c>
      <c r="E22" s="35">
        <f t="shared" si="0"/>
        <v>0</v>
      </c>
    </row>
    <row r="23" spans="1:5" s="15" customFormat="1" ht="14.25">
      <c r="A23" s="42" t="s">
        <v>109</v>
      </c>
      <c r="B23" s="32"/>
      <c r="C23" s="32"/>
      <c r="D23" s="34">
        <f t="shared" si="2"/>
        <v>0</v>
      </c>
      <c r="E23" s="35">
        <f t="shared" si="0"/>
        <v>0</v>
      </c>
    </row>
    <row r="24" spans="1:5" s="15" customFormat="1" ht="14.25">
      <c r="A24" s="42" t="s">
        <v>110</v>
      </c>
      <c r="B24" s="32"/>
      <c r="C24" s="32"/>
      <c r="D24" s="34">
        <f t="shared" si="2"/>
        <v>0</v>
      </c>
      <c r="E24" s="35">
        <f t="shared" si="0"/>
        <v>0</v>
      </c>
    </row>
    <row r="25" spans="1:5" s="15" customFormat="1" ht="14.25">
      <c r="A25" s="42" t="s">
        <v>111</v>
      </c>
      <c r="B25" s="32"/>
      <c r="C25" s="32"/>
      <c r="D25" s="34">
        <f t="shared" si="2"/>
        <v>0</v>
      </c>
      <c r="E25" s="35">
        <f t="shared" si="0"/>
        <v>0</v>
      </c>
    </row>
    <row r="26" spans="1:5" s="15" customFormat="1" ht="14.25">
      <c r="A26" s="42" t="s">
        <v>112</v>
      </c>
      <c r="B26" s="32"/>
      <c r="C26" s="32"/>
      <c r="D26" s="34">
        <f t="shared" si="2"/>
        <v>0</v>
      </c>
      <c r="E26" s="35">
        <f t="shared" si="0"/>
        <v>0</v>
      </c>
    </row>
    <row r="27" spans="1:5" s="15" customFormat="1" ht="14.25">
      <c r="A27" s="42" t="s">
        <v>113</v>
      </c>
      <c r="B27" s="32">
        <v>923363</v>
      </c>
      <c r="C27" s="32">
        <v>1894000</v>
      </c>
      <c r="D27" s="34">
        <f t="shared" si="2"/>
        <v>-970637</v>
      </c>
      <c r="E27" s="35">
        <f t="shared" si="0"/>
        <v>-51.24799366420274</v>
      </c>
    </row>
    <row r="28" spans="1:5" s="15" customFormat="1" ht="14.25">
      <c r="A28" s="42" t="s">
        <v>114</v>
      </c>
      <c r="B28" s="32">
        <v>3776381</v>
      </c>
      <c r="C28" s="32">
        <v>6821000</v>
      </c>
      <c r="D28" s="34">
        <f t="shared" si="2"/>
        <v>-3044619</v>
      </c>
      <c r="E28" s="35">
        <f t="shared" si="0"/>
        <v>-44.63596246884621</v>
      </c>
    </row>
    <row r="29" spans="1:5" s="15" customFormat="1" ht="14.25">
      <c r="A29" s="42" t="s">
        <v>115</v>
      </c>
      <c r="B29" s="32"/>
      <c r="C29" s="32"/>
      <c r="D29" s="34">
        <f t="shared" si="2"/>
        <v>0</v>
      </c>
      <c r="E29" s="35">
        <f t="shared" si="0"/>
        <v>0</v>
      </c>
    </row>
    <row r="30" spans="1:5" s="15" customFormat="1" ht="14.25">
      <c r="A30" s="42" t="s">
        <v>116</v>
      </c>
      <c r="B30" s="32"/>
      <c r="C30" s="32"/>
      <c r="D30" s="34">
        <f t="shared" si="2"/>
        <v>0</v>
      </c>
      <c r="E30" s="35">
        <f t="shared" si="0"/>
        <v>0</v>
      </c>
    </row>
    <row r="31" spans="1:5" s="15" customFormat="1" ht="14.25">
      <c r="A31" s="42" t="s">
        <v>117</v>
      </c>
      <c r="B31" s="32"/>
      <c r="C31" s="32"/>
      <c r="D31" s="34">
        <f t="shared" si="2"/>
        <v>0</v>
      </c>
      <c r="E31" s="35">
        <f t="shared" si="0"/>
        <v>0</v>
      </c>
    </row>
    <row r="32" spans="1:5" s="17" customFormat="1" ht="28.5" customHeight="1">
      <c r="A32" s="16" t="s">
        <v>152</v>
      </c>
      <c r="B32" s="27">
        <f>B7-B18</f>
        <v>107280461.75</v>
      </c>
      <c r="C32" s="27">
        <f>C7-C18</f>
        <v>81528000</v>
      </c>
      <c r="D32" s="28">
        <f t="shared" si="2"/>
        <v>25752461.75</v>
      </c>
      <c r="E32" s="29">
        <f t="shared" si="0"/>
        <v>31.587260511726033</v>
      </c>
    </row>
    <row r="33" spans="1:5" s="17" customFormat="1" ht="25.5" customHeight="1">
      <c r="A33" s="16" t="s">
        <v>118</v>
      </c>
      <c r="B33" s="27">
        <f>SUM(B34:B35)</f>
        <v>21777357</v>
      </c>
      <c r="C33" s="27">
        <f>SUM(C34:C35)</f>
        <v>20757000</v>
      </c>
      <c r="D33" s="28">
        <f t="shared" si="2"/>
        <v>1020357</v>
      </c>
      <c r="E33" s="29">
        <f t="shared" si="0"/>
        <v>4.915724815724816</v>
      </c>
    </row>
    <row r="34" spans="1:5" s="15" customFormat="1" ht="14.25">
      <c r="A34" s="42" t="s">
        <v>119</v>
      </c>
      <c r="B34" s="32">
        <v>21304767</v>
      </c>
      <c r="C34" s="32">
        <v>20644000</v>
      </c>
      <c r="D34" s="34">
        <f t="shared" si="2"/>
        <v>660767</v>
      </c>
      <c r="E34" s="35">
        <f t="shared" si="0"/>
        <v>3.2007701995737263</v>
      </c>
    </row>
    <row r="35" spans="1:5" s="15" customFormat="1" ht="14.25">
      <c r="A35" s="42" t="s">
        <v>120</v>
      </c>
      <c r="B35" s="32">
        <v>472590</v>
      </c>
      <c r="C35" s="32">
        <v>113000</v>
      </c>
      <c r="D35" s="34">
        <f t="shared" si="2"/>
        <v>359590</v>
      </c>
      <c r="E35" s="35">
        <f t="shared" si="0"/>
        <v>318.22123893805315</v>
      </c>
    </row>
    <row r="36" spans="1:5" s="17" customFormat="1" ht="27.75" customHeight="1">
      <c r="A36" s="16" t="s">
        <v>121</v>
      </c>
      <c r="B36" s="27">
        <f>SUM(B37:B38)</f>
        <v>76863332</v>
      </c>
      <c r="C36" s="27">
        <f>SUM(C37:C38)</f>
        <v>84272000</v>
      </c>
      <c r="D36" s="28">
        <f t="shared" si="2"/>
        <v>-7408668</v>
      </c>
      <c r="E36" s="29">
        <f t="shared" si="0"/>
        <v>-8.791375545851528</v>
      </c>
    </row>
    <row r="37" spans="1:5" s="15" customFormat="1" ht="14.25">
      <c r="A37" s="42" t="s">
        <v>122</v>
      </c>
      <c r="B37" s="32"/>
      <c r="C37" s="32"/>
      <c r="D37" s="34">
        <f t="shared" si="2"/>
        <v>0</v>
      </c>
      <c r="E37" s="35">
        <f t="shared" si="0"/>
        <v>0</v>
      </c>
    </row>
    <row r="38" spans="1:5" s="15" customFormat="1" ht="14.25">
      <c r="A38" s="42" t="s">
        <v>123</v>
      </c>
      <c r="B38" s="32">
        <v>76863332</v>
      </c>
      <c r="C38" s="32">
        <v>84272000</v>
      </c>
      <c r="D38" s="34">
        <f t="shared" si="2"/>
        <v>-7408668</v>
      </c>
      <c r="E38" s="35">
        <f t="shared" si="0"/>
        <v>-8.791375545851528</v>
      </c>
    </row>
    <row r="39" spans="1:5" s="17" customFormat="1" ht="27.75" customHeight="1">
      <c r="A39" s="16" t="s">
        <v>153</v>
      </c>
      <c r="B39" s="27">
        <f>B33-B36</f>
        <v>-55085975</v>
      </c>
      <c r="C39" s="27">
        <f>C33-C36</f>
        <v>-63515000</v>
      </c>
      <c r="D39" s="28">
        <f t="shared" si="2"/>
        <v>8429025</v>
      </c>
      <c r="E39" s="29">
        <f t="shared" si="0"/>
        <v>-13.270920255057861</v>
      </c>
    </row>
    <row r="40" spans="1:5" s="17" customFormat="1" ht="27.75" customHeight="1">
      <c r="A40" s="16" t="s">
        <v>154</v>
      </c>
      <c r="B40" s="30"/>
      <c r="C40" s="30"/>
      <c r="D40" s="28">
        <f t="shared" si="2"/>
        <v>0</v>
      </c>
      <c r="E40" s="29">
        <f t="shared" si="0"/>
        <v>0</v>
      </c>
    </row>
    <row r="41" spans="1:5" s="17" customFormat="1" ht="14.25" customHeight="1">
      <c r="A41" s="16"/>
      <c r="B41" s="27"/>
      <c r="C41" s="27"/>
      <c r="D41" s="28"/>
      <c r="E41" s="29"/>
    </row>
    <row r="42" spans="1:5" s="17" customFormat="1" ht="14.25" customHeight="1">
      <c r="A42" s="16"/>
      <c r="B42" s="27"/>
      <c r="C42" s="27"/>
      <c r="D42" s="28"/>
      <c r="E42" s="29"/>
    </row>
    <row r="43" spans="1:5" s="17" customFormat="1" ht="14.25" customHeight="1">
      <c r="A43" s="16"/>
      <c r="B43" s="27"/>
      <c r="C43" s="27"/>
      <c r="D43" s="28"/>
      <c r="E43" s="29"/>
    </row>
    <row r="44" spans="1:5" s="17" customFormat="1" ht="27" customHeight="1" thickBot="1">
      <c r="A44" s="18" t="s">
        <v>155</v>
      </c>
      <c r="B44" s="31">
        <f>B32+B39+B40</f>
        <v>52194486.75</v>
      </c>
      <c r="C44" s="31">
        <f>C32+C39+C40</f>
        <v>18013000</v>
      </c>
      <c r="D44" s="25">
        <f>B44-C44</f>
        <v>34181486.75</v>
      </c>
      <c r="E44" s="26">
        <f>IF(C44=0,0,(D44/C44)*100)</f>
        <v>189.7600996502526</v>
      </c>
    </row>
    <row r="45" s="15" customFormat="1" ht="14.25"/>
    <row r="46" s="15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5905511811023623" bottom="0.5905511811023623" header="0.5118110236220472" footer="0.5118110236220472"/>
  <pageSetup horizontalDpi="300" verticalDpi="300" orientation="portrait" paperSize="9" r:id="rId1"/>
  <headerFooter alignWithMargins="0">
    <oddFooter>&amp;C&amp;"Times New Roman,標準"80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6"/>
  <dimension ref="A1:E44"/>
  <sheetViews>
    <sheetView workbookViewId="0" topLeftCell="A1">
      <pane xSplit="1" ySplit="6" topLeftCell="B7" activePane="bottomRight" state="frozen"/>
      <selection pane="topLeft" activeCell="C44" sqref="C44"/>
      <selection pane="topRight" activeCell="C44" sqref="C44"/>
      <selection pane="bottomLeft" activeCell="C44" sqref="C44"/>
      <selection pane="bottomRight" activeCell="C44" sqref="C44"/>
    </sheetView>
  </sheetViews>
  <sheetFormatPr defaultColWidth="9.00390625" defaultRowHeight="16.5"/>
  <cols>
    <col min="1" max="1" width="20.25390625" style="7" customWidth="1"/>
    <col min="2" max="2" width="20.375" style="7" customWidth="1"/>
    <col min="3" max="3" width="18.75390625" style="7" customWidth="1"/>
    <col min="4" max="4" width="19.375" style="7" customWidth="1"/>
    <col min="5" max="5" width="9.625" style="7" customWidth="1"/>
    <col min="6" max="16384" width="9.00390625" style="7" customWidth="1"/>
  </cols>
  <sheetData>
    <row r="1" spans="1:5" s="1" customFormat="1" ht="27.75">
      <c r="A1" s="101" t="s">
        <v>166</v>
      </c>
      <c r="B1" s="102"/>
      <c r="C1" s="102"/>
      <c r="D1" s="102"/>
      <c r="E1" s="102"/>
    </row>
    <row r="2" spans="1:5" s="1" customFormat="1" ht="27.75">
      <c r="A2" s="93" t="s">
        <v>147</v>
      </c>
      <c r="B2" s="93"/>
      <c r="C2" s="93"/>
      <c r="D2" s="93"/>
      <c r="E2" s="93"/>
    </row>
    <row r="3" spans="1:5" s="1" customFormat="1" ht="13.5" customHeight="1">
      <c r="A3" s="95"/>
      <c r="B3" s="95"/>
      <c r="C3" s="95"/>
      <c r="D3" s="95"/>
      <c r="E3" s="95"/>
    </row>
    <row r="4" spans="1:5" s="1" customFormat="1" ht="17.25" thickBot="1">
      <c r="A4" s="2"/>
      <c r="B4" s="2" t="s">
        <v>148</v>
      </c>
      <c r="C4" s="2"/>
      <c r="D4" s="2"/>
      <c r="E4" s="3" t="s">
        <v>90</v>
      </c>
    </row>
    <row r="5" spans="1:5" s="1" customFormat="1" ht="16.5">
      <c r="A5" s="96" t="s">
        <v>91</v>
      </c>
      <c r="B5" s="98" t="s">
        <v>149</v>
      </c>
      <c r="C5" s="98" t="s">
        <v>92</v>
      </c>
      <c r="D5" s="98" t="s">
        <v>150</v>
      </c>
      <c r="E5" s="100"/>
    </row>
    <row r="6" spans="1:5" s="1" customFormat="1" ht="16.5">
      <c r="A6" s="97"/>
      <c r="B6" s="99"/>
      <c r="C6" s="99"/>
      <c r="D6" s="4" t="s">
        <v>151</v>
      </c>
      <c r="E6" s="5" t="s">
        <v>76</v>
      </c>
    </row>
    <row r="7" spans="1:5" s="14" customFormat="1" ht="30" customHeight="1">
      <c r="A7" s="13" t="s">
        <v>93</v>
      </c>
      <c r="B7" s="27">
        <f>SUM(B8:B17)</f>
        <v>2976941376</v>
      </c>
      <c r="C7" s="27">
        <f>SUM(C8:C17)</f>
        <v>2399038000</v>
      </c>
      <c r="D7" s="28">
        <f>B7-C7</f>
        <v>577903376</v>
      </c>
      <c r="E7" s="29">
        <f aca="true" t="shared" si="0" ref="E7:E40">IF(C7=0,0,(D7/C7)*100)</f>
        <v>24.088962992666225</v>
      </c>
    </row>
    <row r="8" spans="1:5" s="15" customFormat="1" ht="14.25">
      <c r="A8" s="42" t="s">
        <v>94</v>
      </c>
      <c r="B8" s="32">
        <v>1283777754</v>
      </c>
      <c r="C8" s="32">
        <v>1524660000</v>
      </c>
      <c r="D8" s="34">
        <f aca="true" t="shared" si="1" ref="D8:D17">B8-C8</f>
        <v>-240882246</v>
      </c>
      <c r="E8" s="35">
        <f t="shared" si="0"/>
        <v>-15.799079532485932</v>
      </c>
    </row>
    <row r="9" spans="1:5" s="15" customFormat="1" ht="14.25">
      <c r="A9" s="42" t="s">
        <v>95</v>
      </c>
      <c r="B9" s="32">
        <v>48262437</v>
      </c>
      <c r="C9" s="32">
        <v>27210000</v>
      </c>
      <c r="D9" s="34">
        <f t="shared" si="1"/>
        <v>21052437</v>
      </c>
      <c r="E9" s="35">
        <f t="shared" si="0"/>
        <v>77.3702205071665</v>
      </c>
    </row>
    <row r="10" spans="1:5" s="15" customFormat="1" ht="14.25">
      <c r="A10" s="42" t="s">
        <v>96</v>
      </c>
      <c r="B10" s="32"/>
      <c r="C10" s="32"/>
      <c r="D10" s="34">
        <f t="shared" si="1"/>
        <v>0</v>
      </c>
      <c r="E10" s="35">
        <f t="shared" si="0"/>
        <v>0</v>
      </c>
    </row>
    <row r="11" spans="1:5" s="15" customFormat="1" ht="14.25">
      <c r="A11" s="42" t="s">
        <v>97</v>
      </c>
      <c r="B11" s="32">
        <v>215166943</v>
      </c>
      <c r="C11" s="32">
        <v>212038000</v>
      </c>
      <c r="D11" s="34">
        <f t="shared" si="1"/>
        <v>3128943</v>
      </c>
      <c r="E11" s="35">
        <f t="shared" si="0"/>
        <v>1.4756520057725502</v>
      </c>
    </row>
    <row r="12" spans="1:5" s="15" customFormat="1" ht="14.25">
      <c r="A12" s="42" t="s">
        <v>98</v>
      </c>
      <c r="B12" s="32">
        <v>599698218</v>
      </c>
      <c r="C12" s="32">
        <v>605880000</v>
      </c>
      <c r="D12" s="34">
        <f t="shared" si="1"/>
        <v>-6181782</v>
      </c>
      <c r="E12" s="35">
        <f t="shared" si="0"/>
        <v>-1.0202980788274907</v>
      </c>
    </row>
    <row r="13" spans="1:5" s="15" customFormat="1" ht="14.25">
      <c r="A13" s="42" t="s">
        <v>99</v>
      </c>
      <c r="B13" s="32">
        <v>22301517</v>
      </c>
      <c r="C13" s="32">
        <v>22430000</v>
      </c>
      <c r="D13" s="34">
        <f t="shared" si="1"/>
        <v>-128483</v>
      </c>
      <c r="E13" s="35">
        <f t="shared" si="0"/>
        <v>-0.5728176549264378</v>
      </c>
    </row>
    <row r="14" spans="1:5" s="15" customFormat="1" ht="14.25">
      <c r="A14" s="42" t="s">
        <v>100</v>
      </c>
      <c r="B14" s="32"/>
      <c r="C14" s="32"/>
      <c r="D14" s="34">
        <f t="shared" si="1"/>
        <v>0</v>
      </c>
      <c r="E14" s="35">
        <f t="shared" si="0"/>
        <v>0</v>
      </c>
    </row>
    <row r="15" spans="1:5" s="15" customFormat="1" ht="14.25">
      <c r="A15" s="42" t="s">
        <v>101</v>
      </c>
      <c r="B15" s="32"/>
      <c r="C15" s="32"/>
      <c r="D15" s="34">
        <f t="shared" si="1"/>
        <v>0</v>
      </c>
      <c r="E15" s="35">
        <f t="shared" si="0"/>
        <v>0</v>
      </c>
    </row>
    <row r="16" spans="1:5" s="15" customFormat="1" ht="14.25">
      <c r="A16" s="42" t="s">
        <v>102</v>
      </c>
      <c r="B16" s="32"/>
      <c r="C16" s="32"/>
      <c r="D16" s="34">
        <f t="shared" si="1"/>
        <v>0</v>
      </c>
      <c r="E16" s="35">
        <f t="shared" si="0"/>
        <v>0</v>
      </c>
    </row>
    <row r="17" spans="1:5" s="15" customFormat="1" ht="14.25">
      <c r="A17" s="42" t="s">
        <v>103</v>
      </c>
      <c r="B17" s="32">
        <v>807734507</v>
      </c>
      <c r="C17" s="32">
        <v>6820000</v>
      </c>
      <c r="D17" s="34">
        <f t="shared" si="1"/>
        <v>800914507</v>
      </c>
      <c r="E17" s="35">
        <f t="shared" si="0"/>
        <v>11743.614472140764</v>
      </c>
    </row>
    <row r="18" spans="1:5" s="17" customFormat="1" ht="24" customHeight="1">
      <c r="A18" s="16" t="s">
        <v>104</v>
      </c>
      <c r="B18" s="27">
        <f>SUM(B19:B31)</f>
        <v>2454333973.33</v>
      </c>
      <c r="C18" s="27">
        <f>SUM(C19:C31)</f>
        <v>3078752000</v>
      </c>
      <c r="D18" s="28">
        <f>B18-C18</f>
        <v>-624418026.6700001</v>
      </c>
      <c r="E18" s="29">
        <f t="shared" si="0"/>
        <v>-20.281530525030924</v>
      </c>
    </row>
    <row r="19" spans="1:5" s="15" customFormat="1" ht="14.25">
      <c r="A19" s="42" t="s">
        <v>105</v>
      </c>
      <c r="B19" s="32">
        <v>2057268539.1</v>
      </c>
      <c r="C19" s="32">
        <v>2638557000</v>
      </c>
      <c r="D19" s="34">
        <f aca="true" t="shared" si="2" ref="D19:D40">B19-C19</f>
        <v>-581288460.9000001</v>
      </c>
      <c r="E19" s="35">
        <f t="shared" si="0"/>
        <v>-22.030544001891947</v>
      </c>
    </row>
    <row r="20" spans="1:5" s="15" customFormat="1" ht="14.25">
      <c r="A20" s="42" t="s">
        <v>106</v>
      </c>
      <c r="B20" s="32">
        <v>30319679.06</v>
      </c>
      <c r="C20" s="32">
        <v>15628000</v>
      </c>
      <c r="D20" s="34">
        <f t="shared" si="2"/>
        <v>14691679.059999999</v>
      </c>
      <c r="E20" s="35">
        <f t="shared" si="0"/>
        <v>94.00869631430766</v>
      </c>
    </row>
    <row r="21" spans="1:5" s="15" customFormat="1" ht="14.25">
      <c r="A21" s="42" t="s">
        <v>107</v>
      </c>
      <c r="B21" s="32"/>
      <c r="C21" s="32"/>
      <c r="D21" s="34">
        <f t="shared" si="2"/>
        <v>0</v>
      </c>
      <c r="E21" s="35">
        <f t="shared" si="0"/>
        <v>0</v>
      </c>
    </row>
    <row r="22" spans="1:5" s="15" customFormat="1" ht="14.25">
      <c r="A22" s="42" t="s">
        <v>108</v>
      </c>
      <c r="B22" s="32">
        <v>10357241</v>
      </c>
      <c r="C22" s="32">
        <v>7301000</v>
      </c>
      <c r="D22" s="34">
        <f t="shared" si="2"/>
        <v>3056241</v>
      </c>
      <c r="E22" s="35">
        <f t="shared" si="0"/>
        <v>41.860580742364064</v>
      </c>
    </row>
    <row r="23" spans="1:5" s="15" customFormat="1" ht="14.25">
      <c r="A23" s="42" t="s">
        <v>109</v>
      </c>
      <c r="B23" s="32">
        <v>53889979</v>
      </c>
      <c r="C23" s="32">
        <v>70332000</v>
      </c>
      <c r="D23" s="34">
        <f t="shared" si="2"/>
        <v>-16442021</v>
      </c>
      <c r="E23" s="35">
        <f t="shared" si="0"/>
        <v>-23.377724222260138</v>
      </c>
    </row>
    <row r="24" spans="1:5" s="15" customFormat="1" ht="14.25">
      <c r="A24" s="42" t="s">
        <v>110</v>
      </c>
      <c r="B24" s="32">
        <v>26026829.17</v>
      </c>
      <c r="C24" s="32">
        <v>30366000</v>
      </c>
      <c r="D24" s="34">
        <f t="shared" si="2"/>
        <v>-4339170.829999998</v>
      </c>
      <c r="E24" s="35">
        <f t="shared" si="0"/>
        <v>-14.289570012513991</v>
      </c>
    </row>
    <row r="25" spans="1:5" s="15" customFormat="1" ht="14.25">
      <c r="A25" s="42" t="s">
        <v>111</v>
      </c>
      <c r="B25" s="32"/>
      <c r="C25" s="32"/>
      <c r="D25" s="34">
        <f t="shared" si="2"/>
        <v>0</v>
      </c>
      <c r="E25" s="35">
        <f t="shared" si="0"/>
        <v>0</v>
      </c>
    </row>
    <row r="26" spans="1:5" s="15" customFormat="1" ht="14.25">
      <c r="A26" s="42" t="s">
        <v>112</v>
      </c>
      <c r="B26" s="32"/>
      <c r="C26" s="32"/>
      <c r="D26" s="34">
        <f t="shared" si="2"/>
        <v>0</v>
      </c>
      <c r="E26" s="35">
        <f t="shared" si="0"/>
        <v>0</v>
      </c>
    </row>
    <row r="27" spans="1:5" s="15" customFormat="1" ht="14.25">
      <c r="A27" s="42" t="s">
        <v>113</v>
      </c>
      <c r="B27" s="32">
        <v>191705270</v>
      </c>
      <c r="C27" s="32">
        <v>206237000</v>
      </c>
      <c r="D27" s="34">
        <f t="shared" si="2"/>
        <v>-14531730</v>
      </c>
      <c r="E27" s="35">
        <f t="shared" si="0"/>
        <v>-7.046131392524135</v>
      </c>
    </row>
    <row r="28" spans="1:5" s="15" customFormat="1" ht="14.25">
      <c r="A28" s="42" t="s">
        <v>114</v>
      </c>
      <c r="B28" s="32">
        <v>81597308</v>
      </c>
      <c r="C28" s="32">
        <v>107161000</v>
      </c>
      <c r="D28" s="34">
        <f t="shared" si="2"/>
        <v>-25563692</v>
      </c>
      <c r="E28" s="35">
        <f t="shared" si="0"/>
        <v>-23.8554063511912</v>
      </c>
    </row>
    <row r="29" spans="1:5" s="15" customFormat="1" ht="14.25">
      <c r="A29" s="42" t="s">
        <v>115</v>
      </c>
      <c r="B29" s="32"/>
      <c r="C29" s="32"/>
      <c r="D29" s="34">
        <f t="shared" si="2"/>
        <v>0</v>
      </c>
      <c r="E29" s="35">
        <f t="shared" si="0"/>
        <v>0</v>
      </c>
    </row>
    <row r="30" spans="1:5" s="15" customFormat="1" ht="14.25">
      <c r="A30" s="42" t="s">
        <v>116</v>
      </c>
      <c r="B30" s="32"/>
      <c r="C30" s="32"/>
      <c r="D30" s="34">
        <f t="shared" si="2"/>
        <v>0</v>
      </c>
      <c r="E30" s="35">
        <f t="shared" si="0"/>
        <v>0</v>
      </c>
    </row>
    <row r="31" spans="1:5" s="15" customFormat="1" ht="14.25">
      <c r="A31" s="42" t="s">
        <v>117</v>
      </c>
      <c r="B31" s="32">
        <v>3169128</v>
      </c>
      <c r="C31" s="32">
        <v>3170000</v>
      </c>
      <c r="D31" s="34">
        <f t="shared" si="2"/>
        <v>-872</v>
      </c>
      <c r="E31" s="35">
        <f t="shared" si="0"/>
        <v>-0.027507886435331228</v>
      </c>
    </row>
    <row r="32" spans="1:5" s="17" customFormat="1" ht="28.5" customHeight="1">
      <c r="A32" s="16" t="s">
        <v>152</v>
      </c>
      <c r="B32" s="27">
        <f>B7-B18</f>
        <v>522607402.6700001</v>
      </c>
      <c r="C32" s="27">
        <f>C7-C18</f>
        <v>-679714000</v>
      </c>
      <c r="D32" s="28">
        <f t="shared" si="2"/>
        <v>1202321402.67</v>
      </c>
      <c r="E32" s="29">
        <f t="shared" si="0"/>
        <v>-176.88636730595516</v>
      </c>
    </row>
    <row r="33" spans="1:5" s="17" customFormat="1" ht="25.5" customHeight="1">
      <c r="A33" s="16" t="s">
        <v>118</v>
      </c>
      <c r="B33" s="27">
        <f>SUM(B34:B35)</f>
        <v>469605815.94</v>
      </c>
      <c r="C33" s="27">
        <f>SUM(C34:C35)</f>
        <v>373588000</v>
      </c>
      <c r="D33" s="28">
        <f t="shared" si="2"/>
        <v>96017815.94</v>
      </c>
      <c r="E33" s="29">
        <f t="shared" si="0"/>
        <v>25.7015257288778</v>
      </c>
    </row>
    <row r="34" spans="1:5" s="15" customFormat="1" ht="14.25">
      <c r="A34" s="42" t="s">
        <v>119</v>
      </c>
      <c r="B34" s="32">
        <v>55321628</v>
      </c>
      <c r="C34" s="32">
        <v>29920000</v>
      </c>
      <c r="D34" s="34">
        <f t="shared" si="2"/>
        <v>25401628</v>
      </c>
      <c r="E34" s="35">
        <f t="shared" si="0"/>
        <v>84.89848930481283</v>
      </c>
    </row>
    <row r="35" spans="1:5" s="15" customFormat="1" ht="14.25">
      <c r="A35" s="42" t="s">
        <v>120</v>
      </c>
      <c r="B35" s="32">
        <v>414284187.94</v>
      </c>
      <c r="C35" s="32">
        <v>343668000</v>
      </c>
      <c r="D35" s="34">
        <f t="shared" si="2"/>
        <v>70616187.94</v>
      </c>
      <c r="E35" s="35">
        <f t="shared" si="0"/>
        <v>20.547792619621262</v>
      </c>
    </row>
    <row r="36" spans="1:5" s="17" customFormat="1" ht="27.75" customHeight="1">
      <c r="A36" s="16" t="s">
        <v>121</v>
      </c>
      <c r="B36" s="27">
        <f>SUM(B37:B38)</f>
        <v>566781436.22</v>
      </c>
      <c r="C36" s="27">
        <f>SUM(C37:C38)</f>
        <v>576259000</v>
      </c>
      <c r="D36" s="28">
        <f t="shared" si="2"/>
        <v>-9477563.779999971</v>
      </c>
      <c r="E36" s="29">
        <f t="shared" si="0"/>
        <v>-1.6446708476570382</v>
      </c>
    </row>
    <row r="37" spans="1:5" s="15" customFormat="1" ht="14.25">
      <c r="A37" s="42" t="s">
        <v>122</v>
      </c>
      <c r="B37" s="32">
        <v>544059822</v>
      </c>
      <c r="C37" s="32">
        <v>572673000</v>
      </c>
      <c r="D37" s="34">
        <f t="shared" si="2"/>
        <v>-28613178</v>
      </c>
      <c r="E37" s="35">
        <f t="shared" si="0"/>
        <v>-4.99642518505325</v>
      </c>
    </row>
    <row r="38" spans="1:5" s="15" customFormat="1" ht="14.25">
      <c r="A38" s="42" t="s">
        <v>123</v>
      </c>
      <c r="B38" s="32">
        <v>22721614.22</v>
      </c>
      <c r="C38" s="32">
        <v>3586000</v>
      </c>
      <c r="D38" s="34">
        <f t="shared" si="2"/>
        <v>19135614.22</v>
      </c>
      <c r="E38" s="35">
        <f t="shared" si="0"/>
        <v>533.6200284439487</v>
      </c>
    </row>
    <row r="39" spans="1:5" s="17" customFormat="1" ht="27.75" customHeight="1">
      <c r="A39" s="16" t="s">
        <v>153</v>
      </c>
      <c r="B39" s="27">
        <f>B33-B36</f>
        <v>-97175620.28000003</v>
      </c>
      <c r="C39" s="27">
        <f>C33-C36</f>
        <v>-202671000</v>
      </c>
      <c r="D39" s="28">
        <f t="shared" si="2"/>
        <v>105495379.71999997</v>
      </c>
      <c r="E39" s="29">
        <f t="shared" si="0"/>
        <v>-52.05252834396631</v>
      </c>
    </row>
    <row r="40" spans="1:5" s="17" customFormat="1" ht="27.75" customHeight="1">
      <c r="A40" s="16" t="s">
        <v>154</v>
      </c>
      <c r="B40" s="30"/>
      <c r="C40" s="30"/>
      <c r="D40" s="28">
        <f t="shared" si="2"/>
        <v>0</v>
      </c>
      <c r="E40" s="29">
        <f t="shared" si="0"/>
        <v>0</v>
      </c>
    </row>
    <row r="41" spans="1:5" s="17" customFormat="1" ht="14.25" customHeight="1">
      <c r="A41" s="16"/>
      <c r="B41" s="27"/>
      <c r="C41" s="27"/>
      <c r="D41" s="28"/>
      <c r="E41" s="29"/>
    </row>
    <row r="42" spans="1:5" s="17" customFormat="1" ht="14.25" customHeight="1">
      <c r="A42" s="16"/>
      <c r="B42" s="27"/>
      <c r="C42" s="27"/>
      <c r="D42" s="28"/>
      <c r="E42" s="29"/>
    </row>
    <row r="43" spans="1:5" s="17" customFormat="1" ht="14.25" customHeight="1">
      <c r="A43" s="16"/>
      <c r="B43" s="27"/>
      <c r="C43" s="27"/>
      <c r="D43" s="28"/>
      <c r="E43" s="29"/>
    </row>
    <row r="44" spans="1:5" s="17" customFormat="1" ht="27" customHeight="1" thickBot="1">
      <c r="A44" s="18" t="s">
        <v>155</v>
      </c>
      <c r="B44" s="31">
        <f>B32+B39+B40</f>
        <v>425431782.39000005</v>
      </c>
      <c r="C44" s="31">
        <f>C32+C39+C40</f>
        <v>-882385000</v>
      </c>
      <c r="D44" s="25">
        <f>B44-C44</f>
        <v>1307816782.39</v>
      </c>
      <c r="E44" s="26">
        <f>IF(C44=0,0,(D44/C44)*100)</f>
        <v>-148.21385023430818</v>
      </c>
    </row>
    <row r="45" s="15" customFormat="1" ht="14.25"/>
    <row r="46" s="15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5905511811023623" bottom="0.5905511811023623" header="0.5118110236220472" footer="0.5118110236220472"/>
  <pageSetup horizontalDpi="300" verticalDpi="300" orientation="portrait" paperSize="9" r:id="rId1"/>
  <headerFooter alignWithMargins="0">
    <oddFooter>&amp;C&amp;"Times New Roman,標準"82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E44"/>
  <sheetViews>
    <sheetView workbookViewId="0" topLeftCell="A1">
      <pane xSplit="1" ySplit="6" topLeftCell="B7" activePane="bottomRight" state="frozen"/>
      <selection pane="topLeft" activeCell="C44" sqref="C44"/>
      <selection pane="topRight" activeCell="C44" sqref="C44"/>
      <selection pane="bottomLeft" activeCell="C44" sqref="C44"/>
      <selection pane="bottomRight" activeCell="C44" sqref="C44"/>
    </sheetView>
  </sheetViews>
  <sheetFormatPr defaultColWidth="9.00390625" defaultRowHeight="16.5"/>
  <cols>
    <col min="1" max="1" width="20.25390625" style="7" customWidth="1"/>
    <col min="2" max="2" width="20.375" style="7" customWidth="1"/>
    <col min="3" max="3" width="20.625" style="7" customWidth="1"/>
    <col min="4" max="4" width="19.375" style="7" customWidth="1"/>
    <col min="5" max="5" width="8.125" style="7" customWidth="1"/>
    <col min="6" max="16384" width="9.00390625" style="7" customWidth="1"/>
  </cols>
  <sheetData>
    <row r="1" spans="1:5" s="1" customFormat="1" ht="27.75">
      <c r="A1" s="101" t="s">
        <v>165</v>
      </c>
      <c r="B1" s="102"/>
      <c r="C1" s="102"/>
      <c r="D1" s="102"/>
      <c r="E1" s="102"/>
    </row>
    <row r="2" spans="1:5" s="1" customFormat="1" ht="27.75">
      <c r="A2" s="93" t="s">
        <v>147</v>
      </c>
      <c r="B2" s="93"/>
      <c r="C2" s="93"/>
      <c r="D2" s="93"/>
      <c r="E2" s="93"/>
    </row>
    <row r="3" spans="1:5" s="1" customFormat="1" ht="13.5" customHeight="1">
      <c r="A3" s="95"/>
      <c r="B3" s="95"/>
      <c r="C3" s="95"/>
      <c r="D3" s="95"/>
      <c r="E3" s="95"/>
    </row>
    <row r="4" spans="1:5" s="1" customFormat="1" ht="17.25" thickBot="1">
      <c r="A4" s="2"/>
      <c r="B4" s="2" t="s">
        <v>148</v>
      </c>
      <c r="C4" s="2"/>
      <c r="D4" s="2"/>
      <c r="E4" s="3" t="s">
        <v>90</v>
      </c>
    </row>
    <row r="5" spans="1:5" s="1" customFormat="1" ht="16.5">
      <c r="A5" s="96" t="s">
        <v>91</v>
      </c>
      <c r="B5" s="98" t="s">
        <v>149</v>
      </c>
      <c r="C5" s="98" t="s">
        <v>92</v>
      </c>
      <c r="D5" s="98" t="s">
        <v>150</v>
      </c>
      <c r="E5" s="100"/>
    </row>
    <row r="6" spans="1:5" s="1" customFormat="1" ht="16.5">
      <c r="A6" s="97"/>
      <c r="B6" s="99"/>
      <c r="C6" s="99"/>
      <c r="D6" s="4" t="s">
        <v>151</v>
      </c>
      <c r="E6" s="5" t="s">
        <v>76</v>
      </c>
    </row>
    <row r="7" spans="1:5" s="14" customFormat="1" ht="30" customHeight="1">
      <c r="A7" s="13" t="s">
        <v>93</v>
      </c>
      <c r="B7" s="27">
        <f>SUM(B8:B17)</f>
        <v>966308101</v>
      </c>
      <c r="C7" s="27">
        <f>SUM(C8:C17)</f>
        <v>793840000</v>
      </c>
      <c r="D7" s="28">
        <f>B7-C7</f>
        <v>172468101</v>
      </c>
      <c r="E7" s="29">
        <f aca="true" t="shared" si="0" ref="E7:E40">IF(C7=0,0,(D7/C7)*100)</f>
        <v>21.725801294971276</v>
      </c>
    </row>
    <row r="8" spans="1:5" s="15" customFormat="1" ht="14.25">
      <c r="A8" s="42" t="s">
        <v>94</v>
      </c>
      <c r="B8" s="32">
        <v>16946430</v>
      </c>
      <c r="C8" s="32">
        <v>40750000</v>
      </c>
      <c r="D8" s="34">
        <f aca="true" t="shared" si="1" ref="D8:D17">B8-C8</f>
        <v>-23803570</v>
      </c>
      <c r="E8" s="35">
        <f t="shared" si="0"/>
        <v>-58.41366871165644</v>
      </c>
    </row>
    <row r="9" spans="1:5" s="15" customFormat="1" ht="14.25">
      <c r="A9" s="42" t="s">
        <v>95</v>
      </c>
      <c r="B9" s="32">
        <v>949361671</v>
      </c>
      <c r="C9" s="32">
        <v>753090000</v>
      </c>
      <c r="D9" s="34">
        <f t="shared" si="1"/>
        <v>196271671</v>
      </c>
      <c r="E9" s="35">
        <f t="shared" si="0"/>
        <v>26.062179951931373</v>
      </c>
    </row>
    <row r="10" spans="1:5" s="15" customFormat="1" ht="14.25">
      <c r="A10" s="42" t="s">
        <v>96</v>
      </c>
      <c r="B10" s="32"/>
      <c r="C10" s="32"/>
      <c r="D10" s="34">
        <f t="shared" si="1"/>
        <v>0</v>
      </c>
      <c r="E10" s="35">
        <f t="shared" si="0"/>
        <v>0</v>
      </c>
    </row>
    <row r="11" spans="1:5" s="15" customFormat="1" ht="14.25">
      <c r="A11" s="42" t="s">
        <v>97</v>
      </c>
      <c r="B11" s="32"/>
      <c r="C11" s="32"/>
      <c r="D11" s="34">
        <f t="shared" si="1"/>
        <v>0</v>
      </c>
      <c r="E11" s="35">
        <f t="shared" si="0"/>
        <v>0</v>
      </c>
    </row>
    <row r="12" spans="1:5" s="15" customFormat="1" ht="14.25">
      <c r="A12" s="42" t="s">
        <v>98</v>
      </c>
      <c r="B12" s="32"/>
      <c r="C12" s="32"/>
      <c r="D12" s="34">
        <f t="shared" si="1"/>
        <v>0</v>
      </c>
      <c r="E12" s="35">
        <f t="shared" si="0"/>
        <v>0</v>
      </c>
    </row>
    <row r="13" spans="1:5" s="15" customFormat="1" ht="14.25">
      <c r="A13" s="42" t="s">
        <v>99</v>
      </c>
      <c r="B13" s="32"/>
      <c r="C13" s="32"/>
      <c r="D13" s="34">
        <f t="shared" si="1"/>
        <v>0</v>
      </c>
      <c r="E13" s="35">
        <f t="shared" si="0"/>
        <v>0</v>
      </c>
    </row>
    <row r="14" spans="1:5" s="15" customFormat="1" ht="14.25">
      <c r="A14" s="42" t="s">
        <v>100</v>
      </c>
      <c r="B14" s="32"/>
      <c r="C14" s="32"/>
      <c r="D14" s="34">
        <f t="shared" si="1"/>
        <v>0</v>
      </c>
      <c r="E14" s="35">
        <f t="shared" si="0"/>
        <v>0</v>
      </c>
    </row>
    <row r="15" spans="1:5" s="15" customFormat="1" ht="14.25">
      <c r="A15" s="42" t="s">
        <v>101</v>
      </c>
      <c r="B15" s="32"/>
      <c r="C15" s="32"/>
      <c r="D15" s="34">
        <f t="shared" si="1"/>
        <v>0</v>
      </c>
      <c r="E15" s="35">
        <f t="shared" si="0"/>
        <v>0</v>
      </c>
    </row>
    <row r="16" spans="1:5" s="15" customFormat="1" ht="14.25">
      <c r="A16" s="42" t="s">
        <v>102</v>
      </c>
      <c r="B16" s="32"/>
      <c r="C16" s="32"/>
      <c r="D16" s="34">
        <f t="shared" si="1"/>
        <v>0</v>
      </c>
      <c r="E16" s="35">
        <f t="shared" si="0"/>
        <v>0</v>
      </c>
    </row>
    <row r="17" spans="1:5" s="15" customFormat="1" ht="14.25">
      <c r="A17" s="42" t="s">
        <v>103</v>
      </c>
      <c r="B17" s="32"/>
      <c r="C17" s="32"/>
      <c r="D17" s="34">
        <f t="shared" si="1"/>
        <v>0</v>
      </c>
      <c r="E17" s="35">
        <f t="shared" si="0"/>
        <v>0</v>
      </c>
    </row>
    <row r="18" spans="1:5" s="17" customFormat="1" ht="24" customHeight="1">
      <c r="A18" s="16" t="s">
        <v>104</v>
      </c>
      <c r="B18" s="27">
        <f>SUM(B19:B31)</f>
        <v>581559029</v>
      </c>
      <c r="C18" s="27">
        <f>SUM(C19:C31)</f>
        <v>719145000</v>
      </c>
      <c r="D18" s="28">
        <f>B18-C18</f>
        <v>-137585971</v>
      </c>
      <c r="E18" s="29">
        <f t="shared" si="0"/>
        <v>-19.13188174846519</v>
      </c>
    </row>
    <row r="19" spans="1:5" s="15" customFormat="1" ht="14.25">
      <c r="A19" s="42" t="s">
        <v>105</v>
      </c>
      <c r="B19" s="32">
        <v>29752472</v>
      </c>
      <c r="C19" s="32">
        <v>35543000</v>
      </c>
      <c r="D19" s="34">
        <f aca="true" t="shared" si="2" ref="D19:D40">B19-C19</f>
        <v>-5790528</v>
      </c>
      <c r="E19" s="35">
        <f t="shared" si="0"/>
        <v>-16.29161297583209</v>
      </c>
    </row>
    <row r="20" spans="1:5" s="15" customFormat="1" ht="14.25">
      <c r="A20" s="42" t="s">
        <v>106</v>
      </c>
      <c r="B20" s="32">
        <v>477308248</v>
      </c>
      <c r="C20" s="32">
        <v>581238000</v>
      </c>
      <c r="D20" s="34">
        <f t="shared" si="2"/>
        <v>-103929752</v>
      </c>
      <c r="E20" s="35">
        <f t="shared" si="0"/>
        <v>-17.88075659196405</v>
      </c>
    </row>
    <row r="21" spans="1:5" s="15" customFormat="1" ht="14.25">
      <c r="A21" s="42" t="s">
        <v>107</v>
      </c>
      <c r="B21" s="32"/>
      <c r="C21" s="32"/>
      <c r="D21" s="34">
        <f t="shared" si="2"/>
        <v>0</v>
      </c>
      <c r="E21" s="35">
        <f t="shared" si="0"/>
        <v>0</v>
      </c>
    </row>
    <row r="22" spans="1:5" s="15" customFormat="1" ht="14.25">
      <c r="A22" s="42" t="s">
        <v>108</v>
      </c>
      <c r="B22" s="32"/>
      <c r="C22" s="32"/>
      <c r="D22" s="34">
        <f t="shared" si="2"/>
        <v>0</v>
      </c>
      <c r="E22" s="35">
        <f t="shared" si="0"/>
        <v>0</v>
      </c>
    </row>
    <row r="23" spans="1:5" s="15" customFormat="1" ht="14.25">
      <c r="A23" s="42" t="s">
        <v>109</v>
      </c>
      <c r="B23" s="32"/>
      <c r="C23" s="32"/>
      <c r="D23" s="34">
        <f t="shared" si="2"/>
        <v>0</v>
      </c>
      <c r="E23" s="35">
        <f t="shared" si="0"/>
        <v>0</v>
      </c>
    </row>
    <row r="24" spans="1:5" s="15" customFormat="1" ht="14.25">
      <c r="A24" s="42" t="s">
        <v>110</v>
      </c>
      <c r="B24" s="32"/>
      <c r="C24" s="32"/>
      <c r="D24" s="34">
        <f t="shared" si="2"/>
        <v>0</v>
      </c>
      <c r="E24" s="35">
        <f t="shared" si="0"/>
        <v>0</v>
      </c>
    </row>
    <row r="25" spans="1:5" s="15" customFormat="1" ht="14.25">
      <c r="A25" s="42" t="s">
        <v>111</v>
      </c>
      <c r="B25" s="32"/>
      <c r="C25" s="32"/>
      <c r="D25" s="34">
        <f t="shared" si="2"/>
        <v>0</v>
      </c>
      <c r="E25" s="35">
        <f t="shared" si="0"/>
        <v>0</v>
      </c>
    </row>
    <row r="26" spans="1:5" s="15" customFormat="1" ht="14.25">
      <c r="A26" s="42" t="s">
        <v>112</v>
      </c>
      <c r="B26" s="32">
        <v>2832579</v>
      </c>
      <c r="C26" s="32">
        <v>19570000</v>
      </c>
      <c r="D26" s="34">
        <f t="shared" si="2"/>
        <v>-16737421</v>
      </c>
      <c r="E26" s="35">
        <f t="shared" si="0"/>
        <v>-85.52591211037301</v>
      </c>
    </row>
    <row r="27" spans="1:5" s="15" customFormat="1" ht="14.25">
      <c r="A27" s="42" t="s">
        <v>113</v>
      </c>
      <c r="B27" s="32"/>
      <c r="C27" s="32"/>
      <c r="D27" s="34">
        <f t="shared" si="2"/>
        <v>0</v>
      </c>
      <c r="E27" s="35">
        <f t="shared" si="0"/>
        <v>0</v>
      </c>
    </row>
    <row r="28" spans="1:5" s="15" customFormat="1" ht="14.25">
      <c r="A28" s="42" t="s">
        <v>114</v>
      </c>
      <c r="B28" s="32">
        <v>57571553</v>
      </c>
      <c r="C28" s="32">
        <v>66543000</v>
      </c>
      <c r="D28" s="34">
        <f t="shared" si="2"/>
        <v>-8971447</v>
      </c>
      <c r="E28" s="35">
        <f t="shared" si="0"/>
        <v>-13.48217994379574</v>
      </c>
    </row>
    <row r="29" spans="1:5" s="15" customFormat="1" ht="14.25">
      <c r="A29" s="42" t="s">
        <v>115</v>
      </c>
      <c r="B29" s="32">
        <v>14094177</v>
      </c>
      <c r="C29" s="32">
        <v>16251000</v>
      </c>
      <c r="D29" s="34">
        <f t="shared" si="2"/>
        <v>-2156823</v>
      </c>
      <c r="E29" s="35">
        <f t="shared" si="0"/>
        <v>-13.271940188296105</v>
      </c>
    </row>
    <row r="30" spans="1:5" s="15" customFormat="1" ht="14.25">
      <c r="A30" s="42" t="s">
        <v>116</v>
      </c>
      <c r="B30" s="32"/>
      <c r="C30" s="32"/>
      <c r="D30" s="34">
        <f t="shared" si="2"/>
        <v>0</v>
      </c>
      <c r="E30" s="35">
        <f t="shared" si="0"/>
        <v>0</v>
      </c>
    </row>
    <row r="31" spans="1:5" s="15" customFormat="1" ht="14.25">
      <c r="A31" s="42" t="s">
        <v>117</v>
      </c>
      <c r="B31" s="32"/>
      <c r="C31" s="32"/>
      <c r="D31" s="34">
        <f t="shared" si="2"/>
        <v>0</v>
      </c>
      <c r="E31" s="35">
        <f t="shared" si="0"/>
        <v>0</v>
      </c>
    </row>
    <row r="32" spans="1:5" s="17" customFormat="1" ht="28.5" customHeight="1">
      <c r="A32" s="16" t="s">
        <v>152</v>
      </c>
      <c r="B32" s="27">
        <f>B7-B18</f>
        <v>384749072</v>
      </c>
      <c r="C32" s="27">
        <f>C7-C18</f>
        <v>74695000</v>
      </c>
      <c r="D32" s="28">
        <f t="shared" si="2"/>
        <v>310054072</v>
      </c>
      <c r="E32" s="29">
        <f t="shared" si="0"/>
        <v>415.0934761362875</v>
      </c>
    </row>
    <row r="33" spans="1:5" s="17" customFormat="1" ht="25.5" customHeight="1">
      <c r="A33" s="16" t="s">
        <v>118</v>
      </c>
      <c r="B33" s="27">
        <f>SUM(B34:B35)</f>
        <v>1136893240</v>
      </c>
      <c r="C33" s="27">
        <f>SUM(C34:C35)</f>
        <v>435427000</v>
      </c>
      <c r="D33" s="28">
        <f t="shared" si="2"/>
        <v>701466240</v>
      </c>
      <c r="E33" s="29">
        <f t="shared" si="0"/>
        <v>161.09847115589983</v>
      </c>
    </row>
    <row r="34" spans="1:5" s="15" customFormat="1" ht="14.25">
      <c r="A34" s="42" t="s">
        <v>119</v>
      </c>
      <c r="B34" s="32">
        <v>45924668</v>
      </c>
      <c r="C34" s="32">
        <v>29910000</v>
      </c>
      <c r="D34" s="34">
        <f t="shared" si="2"/>
        <v>16014668</v>
      </c>
      <c r="E34" s="35">
        <f t="shared" si="0"/>
        <v>53.54285523236376</v>
      </c>
    </row>
    <row r="35" spans="1:5" s="15" customFormat="1" ht="14.25">
      <c r="A35" s="42" t="s">
        <v>120</v>
      </c>
      <c r="B35" s="32">
        <v>1090968572</v>
      </c>
      <c r="C35" s="32">
        <v>405517000</v>
      </c>
      <c r="D35" s="34">
        <f t="shared" si="2"/>
        <v>685451572</v>
      </c>
      <c r="E35" s="35">
        <f t="shared" si="0"/>
        <v>169.0315256820306</v>
      </c>
    </row>
    <row r="36" spans="1:5" s="17" customFormat="1" ht="27.75" customHeight="1">
      <c r="A36" s="16" t="s">
        <v>121</v>
      </c>
      <c r="B36" s="27">
        <f>SUM(B37:B38)</f>
        <v>107194684.89</v>
      </c>
      <c r="C36" s="27">
        <f>SUM(C37:C38)</f>
        <v>251483000</v>
      </c>
      <c r="D36" s="28">
        <f t="shared" si="2"/>
        <v>-144288315.11</v>
      </c>
      <c r="E36" s="29">
        <f t="shared" si="0"/>
        <v>-57.37497767642347</v>
      </c>
    </row>
    <row r="37" spans="1:5" s="15" customFormat="1" ht="14.25">
      <c r="A37" s="42" t="s">
        <v>122</v>
      </c>
      <c r="B37" s="32">
        <v>9128872</v>
      </c>
      <c r="C37" s="32">
        <v>8730000</v>
      </c>
      <c r="D37" s="34">
        <f t="shared" si="2"/>
        <v>398872</v>
      </c>
      <c r="E37" s="35">
        <f t="shared" si="0"/>
        <v>4.568980526918671</v>
      </c>
    </row>
    <row r="38" spans="1:5" s="15" customFormat="1" ht="14.25">
      <c r="A38" s="42" t="s">
        <v>123</v>
      </c>
      <c r="B38" s="32">
        <v>98065812.89</v>
      </c>
      <c r="C38" s="32">
        <v>242753000</v>
      </c>
      <c r="D38" s="34">
        <f t="shared" si="2"/>
        <v>-144687187.11</v>
      </c>
      <c r="E38" s="35">
        <f t="shared" si="0"/>
        <v>-59.602636058050784</v>
      </c>
    </row>
    <row r="39" spans="1:5" s="17" customFormat="1" ht="27.75" customHeight="1">
      <c r="A39" s="16" t="s">
        <v>153</v>
      </c>
      <c r="B39" s="27">
        <f>B33-B36</f>
        <v>1029698555.11</v>
      </c>
      <c r="C39" s="27">
        <f>C33-C36</f>
        <v>183944000</v>
      </c>
      <c r="D39" s="28">
        <f t="shared" si="2"/>
        <v>845754555.11</v>
      </c>
      <c r="E39" s="29">
        <f t="shared" si="0"/>
        <v>459.7891505621276</v>
      </c>
    </row>
    <row r="40" spans="1:5" s="17" customFormat="1" ht="27.75" customHeight="1">
      <c r="A40" s="16" t="s">
        <v>154</v>
      </c>
      <c r="B40" s="30"/>
      <c r="C40" s="30"/>
      <c r="D40" s="28">
        <f t="shared" si="2"/>
        <v>0</v>
      </c>
      <c r="E40" s="29">
        <f t="shared" si="0"/>
        <v>0</v>
      </c>
    </row>
    <row r="41" spans="1:5" s="17" customFormat="1" ht="14.25" customHeight="1">
      <c r="A41" s="16"/>
      <c r="B41" s="27"/>
      <c r="C41" s="27"/>
      <c r="D41" s="28"/>
      <c r="E41" s="29"/>
    </row>
    <row r="42" spans="1:5" s="17" customFormat="1" ht="14.25" customHeight="1">
      <c r="A42" s="16"/>
      <c r="B42" s="27"/>
      <c r="C42" s="27"/>
      <c r="D42" s="28"/>
      <c r="E42" s="29"/>
    </row>
    <row r="43" spans="1:5" s="17" customFormat="1" ht="14.25" customHeight="1">
      <c r="A43" s="16"/>
      <c r="B43" s="27"/>
      <c r="C43" s="27"/>
      <c r="D43" s="28"/>
      <c r="E43" s="29"/>
    </row>
    <row r="44" spans="1:5" s="17" customFormat="1" ht="27" customHeight="1" thickBot="1">
      <c r="A44" s="18" t="s">
        <v>155</v>
      </c>
      <c r="B44" s="31">
        <f>B32+B39+B40</f>
        <v>1414447627.1100001</v>
      </c>
      <c r="C44" s="31">
        <f>C32+C39+C40</f>
        <v>258639000</v>
      </c>
      <c r="D44" s="25">
        <f>B44-C44</f>
        <v>1155808627.1100001</v>
      </c>
      <c r="E44" s="26">
        <f>IF(C44=0,0,(D44/C44)*100)</f>
        <v>446.88102997227804</v>
      </c>
    </row>
    <row r="45" s="15" customFormat="1" ht="14.25"/>
    <row r="46" s="15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5905511811023623" bottom="0.5905511811023623" header="0.5118110236220472" footer="0.5118110236220472"/>
  <pageSetup horizontalDpi="300" verticalDpi="300" orientation="portrait" paperSize="9" r:id="rId1"/>
  <headerFooter alignWithMargins="0">
    <oddFooter>&amp;C&amp;"Times New Roman,標準"84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E44"/>
  <sheetViews>
    <sheetView workbookViewId="0" topLeftCell="A1">
      <selection activeCell="C44" sqref="C44"/>
    </sheetView>
  </sheetViews>
  <sheetFormatPr defaultColWidth="9.00390625" defaultRowHeight="16.5"/>
  <cols>
    <col min="1" max="1" width="20.25390625" style="7" customWidth="1"/>
    <col min="2" max="2" width="20.375" style="7" customWidth="1"/>
    <col min="3" max="3" width="20.625" style="7" customWidth="1"/>
    <col min="4" max="4" width="19.375" style="7" customWidth="1"/>
    <col min="5" max="5" width="8.125" style="7" customWidth="1"/>
    <col min="6" max="16384" width="9.00390625" style="7" customWidth="1"/>
  </cols>
  <sheetData>
    <row r="1" spans="1:5" s="1" customFormat="1" ht="27.75">
      <c r="A1" s="101" t="s">
        <v>164</v>
      </c>
      <c r="B1" s="102"/>
      <c r="C1" s="102"/>
      <c r="D1" s="102"/>
      <c r="E1" s="102"/>
    </row>
    <row r="2" spans="1:5" s="1" customFormat="1" ht="27.75">
      <c r="A2" s="93" t="s">
        <v>147</v>
      </c>
      <c r="B2" s="93"/>
      <c r="C2" s="93"/>
      <c r="D2" s="93"/>
      <c r="E2" s="93"/>
    </row>
    <row r="3" spans="1:5" s="1" customFormat="1" ht="13.5" customHeight="1">
      <c r="A3" s="95"/>
      <c r="B3" s="95"/>
      <c r="C3" s="95"/>
      <c r="D3" s="95"/>
      <c r="E3" s="95"/>
    </row>
    <row r="4" spans="1:5" s="1" customFormat="1" ht="17.25" thickBot="1">
      <c r="A4" s="2"/>
      <c r="B4" s="2" t="s">
        <v>148</v>
      </c>
      <c r="C4" s="2"/>
      <c r="D4" s="2"/>
      <c r="E4" s="3" t="s">
        <v>90</v>
      </c>
    </row>
    <row r="5" spans="1:5" s="1" customFormat="1" ht="16.5">
      <c r="A5" s="96" t="s">
        <v>91</v>
      </c>
      <c r="B5" s="98" t="s">
        <v>149</v>
      </c>
      <c r="C5" s="98" t="s">
        <v>92</v>
      </c>
      <c r="D5" s="98" t="s">
        <v>150</v>
      </c>
      <c r="E5" s="100"/>
    </row>
    <row r="6" spans="1:5" s="1" customFormat="1" ht="16.5">
      <c r="A6" s="97"/>
      <c r="B6" s="99"/>
      <c r="C6" s="99"/>
      <c r="D6" s="4" t="s">
        <v>151</v>
      </c>
      <c r="E6" s="5" t="s">
        <v>76</v>
      </c>
    </row>
    <row r="7" spans="1:5" s="14" customFormat="1" ht="30" customHeight="1">
      <c r="A7" s="13" t="s">
        <v>93</v>
      </c>
      <c r="B7" s="27">
        <f>SUM(B8:B17)</f>
        <v>25914426534</v>
      </c>
      <c r="C7" s="27">
        <f>SUM(C8:C17)</f>
        <v>24212900758</v>
      </c>
      <c r="D7" s="28">
        <f>B7-C7</f>
        <v>1701525776</v>
      </c>
      <c r="E7" s="29">
        <f aca="true" t="shared" si="0" ref="E7:E40">IF(C7=0,0,(D7/C7)*100)</f>
        <v>7.027352042641202</v>
      </c>
    </row>
    <row r="8" spans="1:5" s="15" customFormat="1" ht="14.25">
      <c r="A8" s="42" t="s">
        <v>94</v>
      </c>
      <c r="B8" s="32">
        <v>16732906691</v>
      </c>
      <c r="C8" s="32">
        <v>17067508000</v>
      </c>
      <c r="D8" s="34">
        <f aca="true" t="shared" si="1" ref="D8:D17">B8-C8</f>
        <v>-334601309</v>
      </c>
      <c r="E8" s="35">
        <f t="shared" si="0"/>
        <v>-1.9604579004738127</v>
      </c>
    </row>
    <row r="9" spans="1:5" s="15" customFormat="1" ht="14.25">
      <c r="A9" s="42" t="s">
        <v>95</v>
      </c>
      <c r="B9" s="32">
        <v>4365090830</v>
      </c>
      <c r="C9" s="32">
        <v>2981756758</v>
      </c>
      <c r="D9" s="34">
        <f t="shared" si="1"/>
        <v>1383334072</v>
      </c>
      <c r="E9" s="35">
        <f t="shared" si="0"/>
        <v>46.393256870753774</v>
      </c>
    </row>
    <row r="10" spans="1:5" s="15" customFormat="1" ht="14.25">
      <c r="A10" s="42" t="s">
        <v>96</v>
      </c>
      <c r="B10" s="32"/>
      <c r="C10" s="32"/>
      <c r="D10" s="34">
        <f t="shared" si="1"/>
        <v>0</v>
      </c>
      <c r="E10" s="35">
        <f t="shared" si="0"/>
        <v>0</v>
      </c>
    </row>
    <row r="11" spans="1:5" s="15" customFormat="1" ht="14.25">
      <c r="A11" s="42" t="s">
        <v>97</v>
      </c>
      <c r="B11" s="32">
        <v>3092277096</v>
      </c>
      <c r="C11" s="32">
        <v>2725908000</v>
      </c>
      <c r="D11" s="34">
        <f t="shared" si="1"/>
        <v>366369096</v>
      </c>
      <c r="E11" s="35">
        <f t="shared" si="0"/>
        <v>13.440259025616418</v>
      </c>
    </row>
    <row r="12" spans="1:5" s="15" customFormat="1" ht="14.25">
      <c r="A12" s="42" t="s">
        <v>98</v>
      </c>
      <c r="B12" s="32">
        <v>0</v>
      </c>
      <c r="C12" s="32">
        <v>0</v>
      </c>
      <c r="D12" s="34">
        <f t="shared" si="1"/>
        <v>0</v>
      </c>
      <c r="E12" s="35">
        <f t="shared" si="0"/>
        <v>0</v>
      </c>
    </row>
    <row r="13" spans="1:5" s="15" customFormat="1" ht="14.25">
      <c r="A13" s="42" t="s">
        <v>99</v>
      </c>
      <c r="B13" s="32"/>
      <c r="C13" s="32"/>
      <c r="D13" s="34">
        <f t="shared" si="1"/>
        <v>0</v>
      </c>
      <c r="E13" s="35">
        <f t="shared" si="0"/>
        <v>0</v>
      </c>
    </row>
    <row r="14" spans="1:5" s="15" customFormat="1" ht="14.25">
      <c r="A14" s="42" t="s">
        <v>100</v>
      </c>
      <c r="B14" s="32"/>
      <c r="C14" s="32"/>
      <c r="D14" s="34">
        <f t="shared" si="1"/>
        <v>0</v>
      </c>
      <c r="E14" s="35">
        <f t="shared" si="0"/>
        <v>0</v>
      </c>
    </row>
    <row r="15" spans="1:5" s="15" customFormat="1" ht="14.25">
      <c r="A15" s="42" t="s">
        <v>101</v>
      </c>
      <c r="B15" s="32"/>
      <c r="C15" s="32"/>
      <c r="D15" s="34">
        <f t="shared" si="1"/>
        <v>0</v>
      </c>
      <c r="E15" s="35">
        <f t="shared" si="0"/>
        <v>0</v>
      </c>
    </row>
    <row r="16" spans="1:5" s="15" customFormat="1" ht="14.25">
      <c r="A16" s="42" t="s">
        <v>102</v>
      </c>
      <c r="B16" s="32"/>
      <c r="C16" s="32"/>
      <c r="D16" s="34">
        <f t="shared" si="1"/>
        <v>0</v>
      </c>
      <c r="E16" s="35">
        <f t="shared" si="0"/>
        <v>0</v>
      </c>
    </row>
    <row r="17" spans="1:5" s="15" customFormat="1" ht="14.25">
      <c r="A17" s="42" t="s">
        <v>103</v>
      </c>
      <c r="B17" s="32">
        <v>1724151917</v>
      </c>
      <c r="C17" s="32">
        <v>1437728000</v>
      </c>
      <c r="D17" s="34">
        <f t="shared" si="1"/>
        <v>286423917</v>
      </c>
      <c r="E17" s="35">
        <f t="shared" si="0"/>
        <v>19.92198225255403</v>
      </c>
    </row>
    <row r="18" spans="1:5" s="17" customFormat="1" ht="24" customHeight="1">
      <c r="A18" s="16" t="s">
        <v>104</v>
      </c>
      <c r="B18" s="27">
        <f>SUM(B19:B31)</f>
        <v>15596837909.060001</v>
      </c>
      <c r="C18" s="27">
        <f>SUM(C19:C31)</f>
        <v>15896809414</v>
      </c>
      <c r="D18" s="28">
        <f>B18-C18</f>
        <v>-299971504.9399986</v>
      </c>
      <c r="E18" s="29">
        <f t="shared" si="0"/>
        <v>-1.8869918933281025</v>
      </c>
    </row>
    <row r="19" spans="1:5" s="15" customFormat="1" ht="14.25">
      <c r="A19" s="42" t="s">
        <v>105</v>
      </c>
      <c r="B19" s="32">
        <v>8608081878.060001</v>
      </c>
      <c r="C19" s="32">
        <v>9405885000</v>
      </c>
      <c r="D19" s="34">
        <f aca="true" t="shared" si="2" ref="D19:D40">B19-C19</f>
        <v>-797803121.9399986</v>
      </c>
      <c r="E19" s="35">
        <f t="shared" si="0"/>
        <v>-8.481957008192197</v>
      </c>
    </row>
    <row r="20" spans="1:5" s="15" customFormat="1" ht="14.25">
      <c r="A20" s="42" t="s">
        <v>106</v>
      </c>
      <c r="B20" s="32">
        <v>3532390961</v>
      </c>
      <c r="C20" s="32">
        <v>2866609414</v>
      </c>
      <c r="D20" s="34">
        <f t="shared" si="2"/>
        <v>665781547</v>
      </c>
      <c r="E20" s="35">
        <f t="shared" si="0"/>
        <v>23.225401540525326</v>
      </c>
    </row>
    <row r="21" spans="1:5" s="15" customFormat="1" ht="14.25">
      <c r="A21" s="42" t="s">
        <v>107</v>
      </c>
      <c r="B21" s="32"/>
      <c r="C21" s="32"/>
      <c r="D21" s="34">
        <f t="shared" si="2"/>
        <v>0</v>
      </c>
      <c r="E21" s="35">
        <f t="shared" si="0"/>
        <v>0</v>
      </c>
    </row>
    <row r="22" spans="1:5" s="15" customFormat="1" ht="14.25">
      <c r="A22" s="42" t="s">
        <v>108</v>
      </c>
      <c r="B22" s="32"/>
      <c r="C22" s="32"/>
      <c r="D22" s="34">
        <f t="shared" si="2"/>
        <v>0</v>
      </c>
      <c r="E22" s="35">
        <f t="shared" si="0"/>
        <v>0</v>
      </c>
    </row>
    <row r="23" spans="1:5" s="15" customFormat="1" ht="14.25">
      <c r="A23" s="42" t="s">
        <v>109</v>
      </c>
      <c r="B23" s="32"/>
      <c r="C23" s="32"/>
      <c r="D23" s="34">
        <f t="shared" si="2"/>
        <v>0</v>
      </c>
      <c r="E23" s="35">
        <f t="shared" si="0"/>
        <v>0</v>
      </c>
    </row>
    <row r="24" spans="1:5" s="15" customFormat="1" ht="14.25">
      <c r="A24" s="42" t="s">
        <v>110</v>
      </c>
      <c r="B24" s="32"/>
      <c r="C24" s="32"/>
      <c r="D24" s="34">
        <f t="shared" si="2"/>
        <v>0</v>
      </c>
      <c r="E24" s="35">
        <f t="shared" si="0"/>
        <v>0</v>
      </c>
    </row>
    <row r="25" spans="1:5" s="15" customFormat="1" ht="14.25">
      <c r="A25" s="42" t="s">
        <v>111</v>
      </c>
      <c r="B25" s="32"/>
      <c r="C25" s="32"/>
      <c r="D25" s="34">
        <f t="shared" si="2"/>
        <v>0</v>
      </c>
      <c r="E25" s="35">
        <f t="shared" si="0"/>
        <v>0</v>
      </c>
    </row>
    <row r="26" spans="1:5" s="15" customFormat="1" ht="14.25">
      <c r="A26" s="42" t="s">
        <v>112</v>
      </c>
      <c r="B26" s="32"/>
      <c r="C26" s="32"/>
      <c r="D26" s="34">
        <f t="shared" si="2"/>
        <v>0</v>
      </c>
      <c r="E26" s="35">
        <f t="shared" si="0"/>
        <v>0</v>
      </c>
    </row>
    <row r="27" spans="1:5" s="15" customFormat="1" ht="14.25">
      <c r="A27" s="42" t="s">
        <v>113</v>
      </c>
      <c r="B27" s="32">
        <v>242154202</v>
      </c>
      <c r="C27" s="32">
        <v>322736000</v>
      </c>
      <c r="D27" s="34">
        <f t="shared" si="2"/>
        <v>-80581798</v>
      </c>
      <c r="E27" s="35">
        <f t="shared" si="0"/>
        <v>-24.96833263100491</v>
      </c>
    </row>
    <row r="28" spans="1:5" s="15" customFormat="1" ht="14.25">
      <c r="A28" s="42" t="s">
        <v>114</v>
      </c>
      <c r="B28" s="32">
        <v>798435718</v>
      </c>
      <c r="C28" s="32">
        <v>812508000</v>
      </c>
      <c r="D28" s="34">
        <f t="shared" si="2"/>
        <v>-14072282</v>
      </c>
      <c r="E28" s="35">
        <f t="shared" si="0"/>
        <v>-1.731956116124395</v>
      </c>
    </row>
    <row r="29" spans="1:5" s="15" customFormat="1" ht="14.25">
      <c r="A29" s="42" t="s">
        <v>115</v>
      </c>
      <c r="B29" s="32"/>
      <c r="C29" s="32"/>
      <c r="D29" s="34">
        <f t="shared" si="2"/>
        <v>0</v>
      </c>
      <c r="E29" s="35">
        <f t="shared" si="0"/>
        <v>0</v>
      </c>
    </row>
    <row r="30" spans="1:5" s="15" customFormat="1" ht="14.25">
      <c r="A30" s="42" t="s">
        <v>116</v>
      </c>
      <c r="B30" s="32"/>
      <c r="C30" s="32"/>
      <c r="D30" s="34">
        <f t="shared" si="2"/>
        <v>0</v>
      </c>
      <c r="E30" s="35">
        <f t="shared" si="0"/>
        <v>0</v>
      </c>
    </row>
    <row r="31" spans="1:5" s="15" customFormat="1" ht="14.25">
      <c r="A31" s="42" t="s">
        <v>117</v>
      </c>
      <c r="B31" s="32">
        <v>2415775150</v>
      </c>
      <c r="C31" s="32">
        <v>2489071000</v>
      </c>
      <c r="D31" s="34">
        <f t="shared" si="2"/>
        <v>-73295850</v>
      </c>
      <c r="E31" s="35">
        <f t="shared" si="0"/>
        <v>-2.9447070814773864</v>
      </c>
    </row>
    <row r="32" spans="1:5" s="17" customFormat="1" ht="28.5" customHeight="1">
      <c r="A32" s="16" t="s">
        <v>152</v>
      </c>
      <c r="B32" s="27">
        <f>B7-B18</f>
        <v>10317588624.939999</v>
      </c>
      <c r="C32" s="27">
        <f>C7-C18</f>
        <v>8316091344</v>
      </c>
      <c r="D32" s="28">
        <f t="shared" si="2"/>
        <v>2001497280.9399986</v>
      </c>
      <c r="E32" s="29">
        <f t="shared" si="0"/>
        <v>24.067764507950777</v>
      </c>
    </row>
    <row r="33" spans="1:5" s="17" customFormat="1" ht="25.5" customHeight="1">
      <c r="A33" s="16" t="s">
        <v>118</v>
      </c>
      <c r="B33" s="27">
        <f>SUM(B34:B35)</f>
        <v>822728606</v>
      </c>
      <c r="C33" s="27">
        <f>SUM(C34:C35)</f>
        <v>363407000</v>
      </c>
      <c r="D33" s="28">
        <f t="shared" si="2"/>
        <v>459321606</v>
      </c>
      <c r="E33" s="29">
        <f t="shared" si="0"/>
        <v>126.39316413828021</v>
      </c>
    </row>
    <row r="34" spans="1:5" s="15" customFormat="1" ht="14.25">
      <c r="A34" s="42" t="s">
        <v>119</v>
      </c>
      <c r="B34" s="32">
        <v>92235674</v>
      </c>
      <c r="C34" s="32">
        <v>42253000</v>
      </c>
      <c r="D34" s="34">
        <f t="shared" si="2"/>
        <v>49982674</v>
      </c>
      <c r="E34" s="35">
        <f t="shared" si="0"/>
        <v>118.29378742337822</v>
      </c>
    </row>
    <row r="35" spans="1:5" s="15" customFormat="1" ht="14.25">
      <c r="A35" s="42" t="s">
        <v>120</v>
      </c>
      <c r="B35" s="32">
        <v>730492932</v>
      </c>
      <c r="C35" s="32">
        <v>321154000</v>
      </c>
      <c r="D35" s="34">
        <f t="shared" si="2"/>
        <v>409338932</v>
      </c>
      <c r="E35" s="35">
        <f t="shared" si="0"/>
        <v>127.45876806765601</v>
      </c>
    </row>
    <row r="36" spans="1:5" s="17" customFormat="1" ht="27.75" customHeight="1">
      <c r="A36" s="16" t="s">
        <v>121</v>
      </c>
      <c r="B36" s="27">
        <f>SUM(B37:B38)</f>
        <v>5777568803</v>
      </c>
      <c r="C36" s="27">
        <f>SUM(C37:C38)</f>
        <v>5595548000</v>
      </c>
      <c r="D36" s="28">
        <f t="shared" si="2"/>
        <v>182020803</v>
      </c>
      <c r="E36" s="29">
        <f t="shared" si="0"/>
        <v>3.2529575834216775</v>
      </c>
    </row>
    <row r="37" spans="1:5" s="15" customFormat="1" ht="14.25">
      <c r="A37" s="42" t="s">
        <v>122</v>
      </c>
      <c r="B37" s="32">
        <v>5659445895</v>
      </c>
      <c r="C37" s="32">
        <v>5594048000</v>
      </c>
      <c r="D37" s="34">
        <f t="shared" si="2"/>
        <v>65397895</v>
      </c>
      <c r="E37" s="35">
        <f t="shared" si="0"/>
        <v>1.1690620995744048</v>
      </c>
    </row>
    <row r="38" spans="1:5" s="15" customFormat="1" ht="14.25">
      <c r="A38" s="42" t="s">
        <v>123</v>
      </c>
      <c r="B38" s="32">
        <v>118122908</v>
      </c>
      <c r="C38" s="32">
        <v>1500000</v>
      </c>
      <c r="D38" s="34">
        <f t="shared" si="2"/>
        <v>116622908</v>
      </c>
      <c r="E38" s="35">
        <f t="shared" si="0"/>
        <v>7774.860533333333</v>
      </c>
    </row>
    <row r="39" spans="1:5" s="17" customFormat="1" ht="27.75" customHeight="1">
      <c r="A39" s="16" t="s">
        <v>153</v>
      </c>
      <c r="B39" s="27">
        <f>B33-B36</f>
        <v>-4954840197</v>
      </c>
      <c r="C39" s="27">
        <f>C33-C36</f>
        <v>-5232141000</v>
      </c>
      <c r="D39" s="28">
        <f t="shared" si="2"/>
        <v>277300803</v>
      </c>
      <c r="E39" s="29">
        <f t="shared" si="0"/>
        <v>-5.299948969265164</v>
      </c>
    </row>
    <row r="40" spans="1:5" s="17" customFormat="1" ht="27.75" customHeight="1">
      <c r="A40" s="16" t="s">
        <v>154</v>
      </c>
      <c r="B40" s="30"/>
      <c r="C40" s="30"/>
      <c r="D40" s="28">
        <f t="shared" si="2"/>
        <v>0</v>
      </c>
      <c r="E40" s="29">
        <f t="shared" si="0"/>
        <v>0</v>
      </c>
    </row>
    <row r="41" spans="1:5" s="17" customFormat="1" ht="14.25" customHeight="1">
      <c r="A41" s="16"/>
      <c r="B41" s="27"/>
      <c r="C41" s="27"/>
      <c r="D41" s="28"/>
      <c r="E41" s="29"/>
    </row>
    <row r="42" spans="1:5" s="17" customFormat="1" ht="14.25" customHeight="1">
      <c r="A42" s="16"/>
      <c r="B42" s="27"/>
      <c r="C42" s="27"/>
      <c r="D42" s="28"/>
      <c r="E42" s="29"/>
    </row>
    <row r="43" spans="1:5" s="17" customFormat="1" ht="14.25" customHeight="1">
      <c r="A43" s="16"/>
      <c r="B43" s="27"/>
      <c r="C43" s="27"/>
      <c r="D43" s="28"/>
      <c r="E43" s="29"/>
    </row>
    <row r="44" spans="1:5" s="17" customFormat="1" ht="27" customHeight="1" thickBot="1">
      <c r="A44" s="18" t="s">
        <v>155</v>
      </c>
      <c r="B44" s="31">
        <f>B32+B39+B40</f>
        <v>5362748427.939999</v>
      </c>
      <c r="C44" s="31">
        <f>C32+C39+C40</f>
        <v>3083950344</v>
      </c>
      <c r="D44" s="25">
        <f>B44-C44</f>
        <v>2278798083.9399986</v>
      </c>
      <c r="E44" s="26">
        <f>IF(C44=0,0,(D44/C44)*100)</f>
        <v>73.89217820492892</v>
      </c>
    </row>
    <row r="45" s="15" customFormat="1" ht="14.25"/>
    <row r="46" s="15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5905511811023623" bottom="0.5905511811023623" header="0.5118110236220472" footer="0.5118110236220472"/>
  <pageSetup horizontalDpi="300" verticalDpi="300" orientation="portrait" paperSize="9" r:id="rId1"/>
  <headerFooter alignWithMargins="0">
    <oddFooter>&amp;C&amp;"Times New Roman,標準"86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9"/>
  <dimension ref="A1:E44"/>
  <sheetViews>
    <sheetView workbookViewId="0" topLeftCell="A1">
      <selection activeCell="C44" sqref="C44"/>
    </sheetView>
  </sheetViews>
  <sheetFormatPr defaultColWidth="9.00390625" defaultRowHeight="16.5"/>
  <cols>
    <col min="1" max="1" width="20.25390625" style="7" customWidth="1"/>
    <col min="2" max="2" width="20.375" style="7" customWidth="1"/>
    <col min="3" max="3" width="20.625" style="7" customWidth="1"/>
    <col min="4" max="4" width="19.375" style="7" customWidth="1"/>
    <col min="5" max="5" width="8.125" style="7" customWidth="1"/>
    <col min="6" max="16384" width="9.00390625" style="7" customWidth="1"/>
  </cols>
  <sheetData>
    <row r="1" spans="1:5" s="1" customFormat="1" ht="27.75">
      <c r="A1" s="101" t="s">
        <v>163</v>
      </c>
      <c r="B1" s="102"/>
      <c r="C1" s="102"/>
      <c r="D1" s="102"/>
      <c r="E1" s="102"/>
    </row>
    <row r="2" spans="1:5" s="1" customFormat="1" ht="27.75">
      <c r="A2" s="93" t="s">
        <v>147</v>
      </c>
      <c r="B2" s="93"/>
      <c r="C2" s="93"/>
      <c r="D2" s="93"/>
      <c r="E2" s="93"/>
    </row>
    <row r="3" spans="1:5" s="1" customFormat="1" ht="13.5" customHeight="1">
      <c r="A3" s="95"/>
      <c r="B3" s="95"/>
      <c r="C3" s="95"/>
      <c r="D3" s="95"/>
      <c r="E3" s="95"/>
    </row>
    <row r="4" spans="1:5" s="1" customFormat="1" ht="17.25" thickBot="1">
      <c r="A4" s="2"/>
      <c r="B4" s="2" t="s">
        <v>148</v>
      </c>
      <c r="C4" s="2"/>
      <c r="D4" s="2"/>
      <c r="E4" s="3" t="s">
        <v>90</v>
      </c>
    </row>
    <row r="5" spans="1:5" s="1" customFormat="1" ht="16.5">
      <c r="A5" s="96" t="s">
        <v>91</v>
      </c>
      <c r="B5" s="98" t="s">
        <v>149</v>
      </c>
      <c r="C5" s="98" t="s">
        <v>92</v>
      </c>
      <c r="D5" s="98" t="s">
        <v>150</v>
      </c>
      <c r="E5" s="100"/>
    </row>
    <row r="6" spans="1:5" s="1" customFormat="1" ht="16.5">
      <c r="A6" s="97"/>
      <c r="B6" s="99"/>
      <c r="C6" s="99"/>
      <c r="D6" s="4" t="s">
        <v>151</v>
      </c>
      <c r="E6" s="5" t="s">
        <v>76</v>
      </c>
    </row>
    <row r="7" spans="1:5" s="14" customFormat="1" ht="30" customHeight="1">
      <c r="A7" s="13" t="s">
        <v>93</v>
      </c>
      <c r="B7" s="27">
        <f>SUM(B8:B17)</f>
        <v>2690310326</v>
      </c>
      <c r="C7" s="27">
        <f>SUM(C8:C17)</f>
        <v>2042499000</v>
      </c>
      <c r="D7" s="28">
        <f>B7-C7</f>
        <v>647811326</v>
      </c>
      <c r="E7" s="29">
        <f aca="true" t="shared" si="0" ref="E7:E40">IF(C7=0,0,(D7/C7)*100)</f>
        <v>31.71660431657494</v>
      </c>
    </row>
    <row r="8" spans="1:5" s="15" customFormat="1" ht="14.25">
      <c r="A8" s="42" t="s">
        <v>94</v>
      </c>
      <c r="B8" s="32">
        <v>1648535040</v>
      </c>
      <c r="C8" s="32">
        <v>1115138000</v>
      </c>
      <c r="D8" s="34">
        <f aca="true" t="shared" si="1" ref="D8:D17">B8-C8</f>
        <v>533397040</v>
      </c>
      <c r="E8" s="35">
        <f t="shared" si="0"/>
        <v>47.832379490251434</v>
      </c>
    </row>
    <row r="9" spans="1:5" s="15" customFormat="1" ht="14.25">
      <c r="A9" s="42" t="s">
        <v>95</v>
      </c>
      <c r="B9" s="32">
        <v>205020791</v>
      </c>
      <c r="C9" s="32">
        <v>299298000</v>
      </c>
      <c r="D9" s="34">
        <f t="shared" si="1"/>
        <v>-94277209</v>
      </c>
      <c r="E9" s="35">
        <f t="shared" si="0"/>
        <v>-31.49944503471456</v>
      </c>
    </row>
    <row r="10" spans="1:5" s="15" customFormat="1" ht="14.25">
      <c r="A10" s="42" t="s">
        <v>96</v>
      </c>
      <c r="B10" s="32"/>
      <c r="C10" s="32"/>
      <c r="D10" s="34">
        <f t="shared" si="1"/>
        <v>0</v>
      </c>
      <c r="E10" s="35">
        <f t="shared" si="0"/>
        <v>0</v>
      </c>
    </row>
    <row r="11" spans="1:5" s="15" customFormat="1" ht="14.25">
      <c r="A11" s="42" t="s">
        <v>97</v>
      </c>
      <c r="B11" s="32">
        <v>36225</v>
      </c>
      <c r="C11" s="32">
        <v>0</v>
      </c>
      <c r="D11" s="34">
        <f t="shared" si="1"/>
        <v>36225</v>
      </c>
      <c r="E11" s="35">
        <f t="shared" si="0"/>
        <v>0</v>
      </c>
    </row>
    <row r="12" spans="1:5" s="15" customFormat="1" ht="14.25">
      <c r="A12" s="42" t="s">
        <v>98</v>
      </c>
      <c r="B12" s="32">
        <v>620120551</v>
      </c>
      <c r="C12" s="32">
        <v>408000000</v>
      </c>
      <c r="D12" s="34">
        <f t="shared" si="1"/>
        <v>212120551</v>
      </c>
      <c r="E12" s="35">
        <f t="shared" si="0"/>
        <v>51.990331127450986</v>
      </c>
    </row>
    <row r="13" spans="1:5" s="15" customFormat="1" ht="14.25">
      <c r="A13" s="42" t="s">
        <v>99</v>
      </c>
      <c r="B13" s="32"/>
      <c r="C13" s="32"/>
      <c r="D13" s="34">
        <f t="shared" si="1"/>
        <v>0</v>
      </c>
      <c r="E13" s="35">
        <f t="shared" si="0"/>
        <v>0</v>
      </c>
    </row>
    <row r="14" spans="1:5" s="15" customFormat="1" ht="14.25">
      <c r="A14" s="42" t="s">
        <v>100</v>
      </c>
      <c r="B14" s="32"/>
      <c r="C14" s="32"/>
      <c r="D14" s="34">
        <f t="shared" si="1"/>
        <v>0</v>
      </c>
      <c r="E14" s="35">
        <f t="shared" si="0"/>
        <v>0</v>
      </c>
    </row>
    <row r="15" spans="1:5" s="15" customFormat="1" ht="14.25">
      <c r="A15" s="42" t="s">
        <v>101</v>
      </c>
      <c r="B15" s="32"/>
      <c r="C15" s="32"/>
      <c r="D15" s="34">
        <f t="shared" si="1"/>
        <v>0</v>
      </c>
      <c r="E15" s="35">
        <f t="shared" si="0"/>
        <v>0</v>
      </c>
    </row>
    <row r="16" spans="1:5" s="15" customFormat="1" ht="14.25">
      <c r="A16" s="42" t="s">
        <v>102</v>
      </c>
      <c r="B16" s="32"/>
      <c r="C16" s="32"/>
      <c r="D16" s="34">
        <f t="shared" si="1"/>
        <v>0</v>
      </c>
      <c r="E16" s="35">
        <f t="shared" si="0"/>
        <v>0</v>
      </c>
    </row>
    <row r="17" spans="1:5" s="15" customFormat="1" ht="14.25">
      <c r="A17" s="42" t="s">
        <v>103</v>
      </c>
      <c r="B17" s="32">
        <v>216597719</v>
      </c>
      <c r="C17" s="32">
        <v>220063000</v>
      </c>
      <c r="D17" s="34">
        <f t="shared" si="1"/>
        <v>-3465281</v>
      </c>
      <c r="E17" s="35">
        <f t="shared" si="0"/>
        <v>-1.5746767970990128</v>
      </c>
    </row>
    <row r="18" spans="1:5" s="17" customFormat="1" ht="24" customHeight="1">
      <c r="A18" s="16" t="s">
        <v>104</v>
      </c>
      <c r="B18" s="27">
        <f>SUM(B19:B31)</f>
        <v>2064369818</v>
      </c>
      <c r="C18" s="27">
        <f>SUM(C19:C31)</f>
        <v>1595507000</v>
      </c>
      <c r="D18" s="28">
        <f>B18-C18</f>
        <v>468862818</v>
      </c>
      <c r="E18" s="29">
        <f t="shared" si="0"/>
        <v>29.386446941317086</v>
      </c>
    </row>
    <row r="19" spans="1:5" s="15" customFormat="1" ht="14.25">
      <c r="A19" s="42" t="s">
        <v>105</v>
      </c>
      <c r="B19" s="32">
        <v>1622931109</v>
      </c>
      <c r="C19" s="32">
        <v>1053001000</v>
      </c>
      <c r="D19" s="34">
        <f aca="true" t="shared" si="2" ref="D19:D40">B19-C19</f>
        <v>569930109</v>
      </c>
      <c r="E19" s="35">
        <f t="shared" si="0"/>
        <v>54.12436540895973</v>
      </c>
    </row>
    <row r="20" spans="1:5" s="15" customFormat="1" ht="14.25">
      <c r="A20" s="42" t="s">
        <v>106</v>
      </c>
      <c r="B20" s="32">
        <v>144110292</v>
      </c>
      <c r="C20" s="32">
        <v>190511000</v>
      </c>
      <c r="D20" s="34">
        <f t="shared" si="2"/>
        <v>-46400708</v>
      </c>
      <c r="E20" s="35">
        <f t="shared" si="0"/>
        <v>-24.355920655500206</v>
      </c>
    </row>
    <row r="21" spans="1:5" s="15" customFormat="1" ht="14.25">
      <c r="A21" s="42" t="s">
        <v>107</v>
      </c>
      <c r="B21" s="32"/>
      <c r="C21" s="32"/>
      <c r="D21" s="34">
        <f t="shared" si="2"/>
        <v>0</v>
      </c>
      <c r="E21" s="35">
        <f t="shared" si="0"/>
        <v>0</v>
      </c>
    </row>
    <row r="22" spans="1:5" s="15" customFormat="1" ht="14.25">
      <c r="A22" s="42" t="s">
        <v>108</v>
      </c>
      <c r="B22" s="32">
        <v>363</v>
      </c>
      <c r="C22" s="32">
        <v>0</v>
      </c>
      <c r="D22" s="34">
        <f t="shared" si="2"/>
        <v>363</v>
      </c>
      <c r="E22" s="35">
        <f t="shared" si="0"/>
        <v>0</v>
      </c>
    </row>
    <row r="23" spans="1:5" s="15" customFormat="1" ht="14.25">
      <c r="A23" s="42" t="s">
        <v>109</v>
      </c>
      <c r="B23" s="32">
        <v>0</v>
      </c>
      <c r="C23" s="32">
        <v>0</v>
      </c>
      <c r="D23" s="34">
        <f t="shared" si="2"/>
        <v>0</v>
      </c>
      <c r="E23" s="35">
        <f t="shared" si="0"/>
        <v>0</v>
      </c>
    </row>
    <row r="24" spans="1:5" s="15" customFormat="1" ht="14.25">
      <c r="A24" s="42" t="s">
        <v>110</v>
      </c>
      <c r="B24" s="32"/>
      <c r="C24" s="32"/>
      <c r="D24" s="34">
        <f t="shared" si="2"/>
        <v>0</v>
      </c>
      <c r="E24" s="35">
        <f t="shared" si="0"/>
        <v>0</v>
      </c>
    </row>
    <row r="25" spans="1:5" s="15" customFormat="1" ht="14.25">
      <c r="A25" s="42" t="s">
        <v>111</v>
      </c>
      <c r="B25" s="32"/>
      <c r="C25" s="32"/>
      <c r="D25" s="34">
        <f t="shared" si="2"/>
        <v>0</v>
      </c>
      <c r="E25" s="35">
        <f t="shared" si="0"/>
        <v>0</v>
      </c>
    </row>
    <row r="26" spans="1:5" s="15" customFormat="1" ht="14.25">
      <c r="A26" s="42" t="s">
        <v>112</v>
      </c>
      <c r="B26" s="32">
        <v>35350840</v>
      </c>
      <c r="C26" s="32">
        <v>29240000</v>
      </c>
      <c r="D26" s="34">
        <f t="shared" si="2"/>
        <v>6110840</v>
      </c>
      <c r="E26" s="35">
        <f t="shared" si="0"/>
        <v>20.89890560875513</v>
      </c>
    </row>
    <row r="27" spans="1:5" s="15" customFormat="1" ht="14.25">
      <c r="A27" s="42" t="s">
        <v>113</v>
      </c>
      <c r="B27" s="32">
        <v>32858676</v>
      </c>
      <c r="C27" s="32">
        <v>45942000</v>
      </c>
      <c r="D27" s="34">
        <f t="shared" si="2"/>
        <v>-13083324</v>
      </c>
      <c r="E27" s="35">
        <f t="shared" si="0"/>
        <v>-28.477915632754343</v>
      </c>
    </row>
    <row r="28" spans="1:5" s="15" customFormat="1" ht="14.25">
      <c r="A28" s="42" t="s">
        <v>114</v>
      </c>
      <c r="B28" s="32">
        <v>107024107</v>
      </c>
      <c r="C28" s="32">
        <v>114567000</v>
      </c>
      <c r="D28" s="34">
        <f t="shared" si="2"/>
        <v>-7542893</v>
      </c>
      <c r="E28" s="35">
        <f t="shared" si="0"/>
        <v>-6.5838269309661595</v>
      </c>
    </row>
    <row r="29" spans="1:5" s="15" customFormat="1" ht="14.25">
      <c r="A29" s="42" t="s">
        <v>115</v>
      </c>
      <c r="B29" s="32">
        <v>14628250</v>
      </c>
      <c r="C29" s="32">
        <v>28750000</v>
      </c>
      <c r="D29" s="34">
        <f t="shared" si="2"/>
        <v>-14121750</v>
      </c>
      <c r="E29" s="35">
        <f t="shared" si="0"/>
        <v>-49.11913043478261</v>
      </c>
    </row>
    <row r="30" spans="1:5" s="15" customFormat="1" ht="14.25">
      <c r="A30" s="42" t="s">
        <v>116</v>
      </c>
      <c r="B30" s="32"/>
      <c r="C30" s="32"/>
      <c r="D30" s="34">
        <f t="shared" si="2"/>
        <v>0</v>
      </c>
      <c r="E30" s="35">
        <f t="shared" si="0"/>
        <v>0</v>
      </c>
    </row>
    <row r="31" spans="1:5" s="15" customFormat="1" ht="14.25">
      <c r="A31" s="42" t="s">
        <v>117</v>
      </c>
      <c r="B31" s="32">
        <v>107466181</v>
      </c>
      <c r="C31" s="32">
        <v>133496000</v>
      </c>
      <c r="D31" s="34">
        <f t="shared" si="2"/>
        <v>-26029819</v>
      </c>
      <c r="E31" s="35">
        <f t="shared" si="0"/>
        <v>-19.4985759872955</v>
      </c>
    </row>
    <row r="32" spans="1:5" s="17" customFormat="1" ht="28.5" customHeight="1">
      <c r="A32" s="16" t="s">
        <v>152</v>
      </c>
      <c r="B32" s="27">
        <f>B7-B18</f>
        <v>625940508</v>
      </c>
      <c r="C32" s="27">
        <f>C7-C18</f>
        <v>446992000</v>
      </c>
      <c r="D32" s="28">
        <f t="shared" si="2"/>
        <v>178948508</v>
      </c>
      <c r="E32" s="29">
        <f t="shared" si="0"/>
        <v>40.033939757311096</v>
      </c>
    </row>
    <row r="33" spans="1:5" s="17" customFormat="1" ht="25.5" customHeight="1">
      <c r="A33" s="16" t="s">
        <v>118</v>
      </c>
      <c r="B33" s="27">
        <f>SUM(B34:B35)</f>
        <v>178829002</v>
      </c>
      <c r="C33" s="27">
        <f>SUM(C34:C35)</f>
        <v>31249000</v>
      </c>
      <c r="D33" s="28">
        <f t="shared" si="2"/>
        <v>147580002</v>
      </c>
      <c r="E33" s="29">
        <f t="shared" si="0"/>
        <v>472.27111907581036</v>
      </c>
    </row>
    <row r="34" spans="1:5" s="15" customFormat="1" ht="14.25">
      <c r="A34" s="42" t="s">
        <v>119</v>
      </c>
      <c r="B34" s="32">
        <v>21930016</v>
      </c>
      <c r="C34" s="32">
        <v>12740000</v>
      </c>
      <c r="D34" s="34">
        <f t="shared" si="2"/>
        <v>9190016</v>
      </c>
      <c r="E34" s="35">
        <f t="shared" si="0"/>
        <v>72.13513343799059</v>
      </c>
    </row>
    <row r="35" spans="1:5" s="15" customFormat="1" ht="14.25">
      <c r="A35" s="42" t="s">
        <v>120</v>
      </c>
      <c r="B35" s="32">
        <v>156898986</v>
      </c>
      <c r="C35" s="32">
        <v>18509000</v>
      </c>
      <c r="D35" s="34">
        <f t="shared" si="2"/>
        <v>138389986</v>
      </c>
      <c r="E35" s="35">
        <f t="shared" si="0"/>
        <v>747.6902371819115</v>
      </c>
    </row>
    <row r="36" spans="1:5" s="17" customFormat="1" ht="27.75" customHeight="1">
      <c r="A36" s="16" t="s">
        <v>121</v>
      </c>
      <c r="B36" s="27">
        <f>SUM(B37:B38)</f>
        <v>133229019</v>
      </c>
      <c r="C36" s="27">
        <f>SUM(C37:C38)</f>
        <v>82913000</v>
      </c>
      <c r="D36" s="28">
        <f t="shared" si="2"/>
        <v>50316019</v>
      </c>
      <c r="E36" s="29">
        <f t="shared" si="0"/>
        <v>60.685319551819376</v>
      </c>
    </row>
    <row r="37" spans="1:5" s="15" customFormat="1" ht="14.25">
      <c r="A37" s="42" t="s">
        <v>122</v>
      </c>
      <c r="B37" s="32"/>
      <c r="C37" s="32"/>
      <c r="D37" s="34">
        <f t="shared" si="2"/>
        <v>0</v>
      </c>
      <c r="E37" s="35">
        <f t="shared" si="0"/>
        <v>0</v>
      </c>
    </row>
    <row r="38" spans="1:5" s="15" customFormat="1" ht="14.25">
      <c r="A38" s="42" t="s">
        <v>123</v>
      </c>
      <c r="B38" s="32">
        <v>133229019</v>
      </c>
      <c r="C38" s="32">
        <v>82913000</v>
      </c>
      <c r="D38" s="34">
        <f t="shared" si="2"/>
        <v>50316019</v>
      </c>
      <c r="E38" s="35">
        <f t="shared" si="0"/>
        <v>60.685319551819376</v>
      </c>
    </row>
    <row r="39" spans="1:5" s="17" customFormat="1" ht="27.75" customHeight="1">
      <c r="A39" s="16" t="s">
        <v>153</v>
      </c>
      <c r="B39" s="27">
        <f>B33-B36</f>
        <v>45599983</v>
      </c>
      <c r="C39" s="27">
        <f>C33-C36</f>
        <v>-51664000</v>
      </c>
      <c r="D39" s="28">
        <f t="shared" si="2"/>
        <v>97263983</v>
      </c>
      <c r="E39" s="29">
        <f t="shared" si="0"/>
        <v>-188.26258710126976</v>
      </c>
    </row>
    <row r="40" spans="1:5" s="17" customFormat="1" ht="27.75" customHeight="1">
      <c r="A40" s="16" t="s">
        <v>154</v>
      </c>
      <c r="B40" s="30"/>
      <c r="C40" s="30"/>
      <c r="D40" s="28">
        <f t="shared" si="2"/>
        <v>0</v>
      </c>
      <c r="E40" s="29">
        <f t="shared" si="0"/>
        <v>0</v>
      </c>
    </row>
    <row r="41" spans="1:5" s="17" customFormat="1" ht="14.25" customHeight="1">
      <c r="A41" s="16"/>
      <c r="B41" s="27"/>
      <c r="C41" s="27"/>
      <c r="D41" s="28"/>
      <c r="E41" s="29"/>
    </row>
    <row r="42" spans="1:5" s="17" customFormat="1" ht="14.25" customHeight="1">
      <c r="A42" s="16"/>
      <c r="B42" s="27"/>
      <c r="C42" s="27"/>
      <c r="D42" s="28"/>
      <c r="E42" s="29"/>
    </row>
    <row r="43" spans="1:5" s="17" customFormat="1" ht="14.25" customHeight="1">
      <c r="A43" s="16"/>
      <c r="B43" s="27"/>
      <c r="C43" s="27"/>
      <c r="D43" s="28"/>
      <c r="E43" s="29"/>
    </row>
    <row r="44" spans="1:5" s="17" customFormat="1" ht="27" customHeight="1" thickBot="1">
      <c r="A44" s="18" t="s">
        <v>155</v>
      </c>
      <c r="B44" s="31">
        <f>B32+B39+B40</f>
        <v>671540491</v>
      </c>
      <c r="C44" s="31">
        <f>C32+C39+C40</f>
        <v>395328000</v>
      </c>
      <c r="D44" s="25">
        <f>B44-C44</f>
        <v>276212491</v>
      </c>
      <c r="E44" s="26">
        <f>IF(C44=0,0,(D44/C44)*100)</f>
        <v>69.86919494698074</v>
      </c>
    </row>
    <row r="45" s="15" customFormat="1" ht="14.25"/>
    <row r="46" s="15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5905511811023623" bottom="0.5905511811023623" header="0.5118110236220472" footer="0.5118110236220472"/>
  <pageSetup horizontalDpi="300" verticalDpi="300" orientation="portrait" paperSize="9" r:id="rId1"/>
  <headerFooter alignWithMargins="0">
    <oddFooter>&amp;C&amp;"Times New Roman,標準"88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0"/>
  <dimension ref="A1:E44"/>
  <sheetViews>
    <sheetView workbookViewId="0" topLeftCell="A1">
      <selection activeCell="C44" sqref="C44"/>
    </sheetView>
  </sheetViews>
  <sheetFormatPr defaultColWidth="9.00390625" defaultRowHeight="16.5"/>
  <cols>
    <col min="1" max="1" width="20.25390625" style="7" customWidth="1"/>
    <col min="2" max="2" width="20.375" style="7" customWidth="1"/>
    <col min="3" max="3" width="20.625" style="7" customWidth="1"/>
    <col min="4" max="4" width="19.375" style="7" customWidth="1"/>
    <col min="5" max="5" width="8.125" style="7" customWidth="1"/>
    <col min="6" max="16384" width="9.00390625" style="7" customWidth="1"/>
  </cols>
  <sheetData>
    <row r="1" spans="1:5" s="1" customFormat="1" ht="27.75">
      <c r="A1" s="101" t="s">
        <v>162</v>
      </c>
      <c r="B1" s="102"/>
      <c r="C1" s="102"/>
      <c r="D1" s="102"/>
      <c r="E1" s="102"/>
    </row>
    <row r="2" spans="1:5" s="1" customFormat="1" ht="27.75">
      <c r="A2" s="93" t="s">
        <v>147</v>
      </c>
      <c r="B2" s="93"/>
      <c r="C2" s="93"/>
      <c r="D2" s="93"/>
      <c r="E2" s="93"/>
    </row>
    <row r="3" spans="1:5" s="1" customFormat="1" ht="13.5" customHeight="1">
      <c r="A3" s="95"/>
      <c r="B3" s="95"/>
      <c r="C3" s="95"/>
      <c r="D3" s="95"/>
      <c r="E3" s="95"/>
    </row>
    <row r="4" spans="1:5" s="1" customFormat="1" ht="17.25" thickBot="1">
      <c r="A4" s="2"/>
      <c r="B4" s="2" t="s">
        <v>148</v>
      </c>
      <c r="C4" s="2"/>
      <c r="D4" s="2"/>
      <c r="E4" s="3" t="s">
        <v>90</v>
      </c>
    </row>
    <row r="5" spans="1:5" s="1" customFormat="1" ht="16.5">
      <c r="A5" s="96" t="s">
        <v>91</v>
      </c>
      <c r="B5" s="98" t="s">
        <v>149</v>
      </c>
      <c r="C5" s="98" t="s">
        <v>92</v>
      </c>
      <c r="D5" s="98" t="s">
        <v>150</v>
      </c>
      <c r="E5" s="100"/>
    </row>
    <row r="6" spans="1:5" s="1" customFormat="1" ht="16.5">
      <c r="A6" s="97"/>
      <c r="B6" s="99"/>
      <c r="C6" s="99"/>
      <c r="D6" s="4" t="s">
        <v>151</v>
      </c>
      <c r="E6" s="5" t="s">
        <v>76</v>
      </c>
    </row>
    <row r="7" spans="1:5" s="14" customFormat="1" ht="30" customHeight="1">
      <c r="A7" s="13" t="s">
        <v>93</v>
      </c>
      <c r="B7" s="27">
        <f>SUM(B8:B17)</f>
        <v>17376097468</v>
      </c>
      <c r="C7" s="27">
        <f>SUM(C8:C17)</f>
        <v>17787630000</v>
      </c>
      <c r="D7" s="28">
        <f>B7-C7</f>
        <v>-411532532</v>
      </c>
      <c r="E7" s="29">
        <f aca="true" t="shared" si="0" ref="E7:E40">IF(C7=0,0,(D7/C7)*100)</f>
        <v>-2.313588330766943</v>
      </c>
    </row>
    <row r="8" spans="1:5" s="15" customFormat="1" ht="14.25">
      <c r="A8" s="42" t="s">
        <v>94</v>
      </c>
      <c r="B8" s="32"/>
      <c r="C8" s="32"/>
      <c r="D8" s="34">
        <f aca="true" t="shared" si="1" ref="D8:D17">B8-C8</f>
        <v>0</v>
      </c>
      <c r="E8" s="35">
        <f t="shared" si="0"/>
        <v>0</v>
      </c>
    </row>
    <row r="9" spans="1:5" s="15" customFormat="1" ht="14.25">
      <c r="A9" s="42" t="s">
        <v>95</v>
      </c>
      <c r="B9" s="32"/>
      <c r="C9" s="32"/>
      <c r="D9" s="34">
        <f t="shared" si="1"/>
        <v>0</v>
      </c>
      <c r="E9" s="35">
        <f t="shared" si="0"/>
        <v>0</v>
      </c>
    </row>
    <row r="10" spans="1:5" s="15" customFormat="1" ht="14.25">
      <c r="A10" s="42" t="s">
        <v>96</v>
      </c>
      <c r="B10" s="32"/>
      <c r="C10" s="32"/>
      <c r="D10" s="34">
        <f t="shared" si="1"/>
        <v>0</v>
      </c>
      <c r="E10" s="35">
        <f t="shared" si="0"/>
        <v>0</v>
      </c>
    </row>
    <row r="11" spans="1:5" s="15" customFormat="1" ht="14.25">
      <c r="A11" s="42" t="s">
        <v>97</v>
      </c>
      <c r="B11" s="32"/>
      <c r="C11" s="32"/>
      <c r="D11" s="34">
        <f t="shared" si="1"/>
        <v>0</v>
      </c>
      <c r="E11" s="35">
        <f t="shared" si="0"/>
        <v>0</v>
      </c>
    </row>
    <row r="12" spans="1:5" s="15" customFormat="1" ht="14.25">
      <c r="A12" s="42" t="s">
        <v>98</v>
      </c>
      <c r="B12" s="32"/>
      <c r="C12" s="32"/>
      <c r="D12" s="34">
        <f t="shared" si="1"/>
        <v>0</v>
      </c>
      <c r="E12" s="35">
        <f t="shared" si="0"/>
        <v>0</v>
      </c>
    </row>
    <row r="13" spans="1:5" s="15" customFormat="1" ht="14.25">
      <c r="A13" s="42" t="s">
        <v>99</v>
      </c>
      <c r="B13" s="32">
        <v>15414534033</v>
      </c>
      <c r="C13" s="32">
        <v>15827861000</v>
      </c>
      <c r="D13" s="34">
        <f t="shared" si="1"/>
        <v>-413326967</v>
      </c>
      <c r="E13" s="35">
        <f t="shared" si="0"/>
        <v>-2.611388658265321</v>
      </c>
    </row>
    <row r="14" spans="1:5" s="15" customFormat="1" ht="14.25">
      <c r="A14" s="42" t="s">
        <v>100</v>
      </c>
      <c r="B14" s="32"/>
      <c r="C14" s="32"/>
      <c r="D14" s="34">
        <f t="shared" si="1"/>
        <v>0</v>
      </c>
      <c r="E14" s="35">
        <f t="shared" si="0"/>
        <v>0</v>
      </c>
    </row>
    <row r="15" spans="1:5" s="15" customFormat="1" ht="14.25">
      <c r="A15" s="42" t="s">
        <v>101</v>
      </c>
      <c r="B15" s="32"/>
      <c r="C15" s="32"/>
      <c r="D15" s="34">
        <f t="shared" si="1"/>
        <v>0</v>
      </c>
      <c r="E15" s="35">
        <f t="shared" si="0"/>
        <v>0</v>
      </c>
    </row>
    <row r="16" spans="1:5" s="15" customFormat="1" ht="14.25">
      <c r="A16" s="42" t="s">
        <v>102</v>
      </c>
      <c r="B16" s="32"/>
      <c r="C16" s="32"/>
      <c r="D16" s="34">
        <f t="shared" si="1"/>
        <v>0</v>
      </c>
      <c r="E16" s="35">
        <f t="shared" si="0"/>
        <v>0</v>
      </c>
    </row>
    <row r="17" spans="1:5" s="15" customFormat="1" ht="14.25">
      <c r="A17" s="42" t="s">
        <v>103</v>
      </c>
      <c r="B17" s="32">
        <v>1961563435</v>
      </c>
      <c r="C17" s="32">
        <v>1959769000</v>
      </c>
      <c r="D17" s="34">
        <f t="shared" si="1"/>
        <v>1794435</v>
      </c>
      <c r="E17" s="35">
        <f t="shared" si="0"/>
        <v>0.09156359754644552</v>
      </c>
    </row>
    <row r="18" spans="1:5" s="17" customFormat="1" ht="24" customHeight="1">
      <c r="A18" s="16" t="s">
        <v>104</v>
      </c>
      <c r="B18" s="27">
        <f>SUM(B19:B31)</f>
        <v>17808140941</v>
      </c>
      <c r="C18" s="27">
        <f>SUM(C19:C31)</f>
        <v>17958960000</v>
      </c>
      <c r="D18" s="28">
        <f>B18-C18</f>
        <v>-150819059</v>
      </c>
      <c r="E18" s="29">
        <f t="shared" si="0"/>
        <v>-0.8397984014664547</v>
      </c>
    </row>
    <row r="19" spans="1:5" s="15" customFormat="1" ht="14.25">
      <c r="A19" s="42" t="s">
        <v>105</v>
      </c>
      <c r="B19" s="32"/>
      <c r="C19" s="32"/>
      <c r="D19" s="34">
        <f aca="true" t="shared" si="2" ref="D19:D40">B19-C19</f>
        <v>0</v>
      </c>
      <c r="E19" s="35">
        <f t="shared" si="0"/>
        <v>0</v>
      </c>
    </row>
    <row r="20" spans="1:5" s="15" customFormat="1" ht="14.25">
      <c r="A20" s="42" t="s">
        <v>106</v>
      </c>
      <c r="B20" s="32"/>
      <c r="C20" s="32"/>
      <c r="D20" s="34">
        <f t="shared" si="2"/>
        <v>0</v>
      </c>
      <c r="E20" s="35">
        <f t="shared" si="0"/>
        <v>0</v>
      </c>
    </row>
    <row r="21" spans="1:5" s="15" customFormat="1" ht="14.25">
      <c r="A21" s="42" t="s">
        <v>107</v>
      </c>
      <c r="B21" s="32"/>
      <c r="C21" s="32"/>
      <c r="D21" s="34">
        <f t="shared" si="2"/>
        <v>0</v>
      </c>
      <c r="E21" s="35">
        <f t="shared" si="0"/>
        <v>0</v>
      </c>
    </row>
    <row r="22" spans="1:5" s="15" customFormat="1" ht="14.25">
      <c r="A22" s="42" t="s">
        <v>108</v>
      </c>
      <c r="B22" s="32"/>
      <c r="C22" s="32"/>
      <c r="D22" s="34">
        <f t="shared" si="2"/>
        <v>0</v>
      </c>
      <c r="E22" s="35">
        <f t="shared" si="0"/>
        <v>0</v>
      </c>
    </row>
    <row r="23" spans="1:5" s="15" customFormat="1" ht="14.25">
      <c r="A23" s="42" t="s">
        <v>109</v>
      </c>
      <c r="B23" s="32"/>
      <c r="C23" s="32"/>
      <c r="D23" s="34">
        <f t="shared" si="2"/>
        <v>0</v>
      </c>
      <c r="E23" s="35">
        <f t="shared" si="0"/>
        <v>0</v>
      </c>
    </row>
    <row r="24" spans="1:5" s="15" customFormat="1" ht="14.25">
      <c r="A24" s="42" t="s">
        <v>110</v>
      </c>
      <c r="B24" s="32">
        <v>15236825202</v>
      </c>
      <c r="C24" s="32">
        <v>15227622000</v>
      </c>
      <c r="D24" s="34">
        <f t="shared" si="2"/>
        <v>9203202</v>
      </c>
      <c r="E24" s="35">
        <f t="shared" si="0"/>
        <v>0.06043755223238402</v>
      </c>
    </row>
    <row r="25" spans="1:5" s="15" customFormat="1" ht="14.25">
      <c r="A25" s="42" t="s">
        <v>111</v>
      </c>
      <c r="B25" s="32"/>
      <c r="C25" s="32"/>
      <c r="D25" s="34">
        <f t="shared" si="2"/>
        <v>0</v>
      </c>
      <c r="E25" s="35">
        <f t="shared" si="0"/>
        <v>0</v>
      </c>
    </row>
    <row r="26" spans="1:5" s="15" customFormat="1" ht="14.25">
      <c r="A26" s="42" t="s">
        <v>112</v>
      </c>
      <c r="B26" s="32"/>
      <c r="C26" s="32"/>
      <c r="D26" s="34">
        <f t="shared" si="2"/>
        <v>0</v>
      </c>
      <c r="E26" s="35">
        <f t="shared" si="0"/>
        <v>0</v>
      </c>
    </row>
    <row r="27" spans="1:5" s="15" customFormat="1" ht="14.25">
      <c r="A27" s="42" t="s">
        <v>113</v>
      </c>
      <c r="B27" s="32"/>
      <c r="C27" s="32"/>
      <c r="D27" s="34">
        <f t="shared" si="2"/>
        <v>0</v>
      </c>
      <c r="E27" s="35">
        <f t="shared" si="0"/>
        <v>0</v>
      </c>
    </row>
    <row r="28" spans="1:5" s="15" customFormat="1" ht="14.25">
      <c r="A28" s="42" t="s">
        <v>114</v>
      </c>
      <c r="B28" s="32">
        <v>1170158810</v>
      </c>
      <c r="C28" s="32">
        <v>1241473000</v>
      </c>
      <c r="D28" s="34">
        <f t="shared" si="2"/>
        <v>-71314190</v>
      </c>
      <c r="E28" s="35">
        <f t="shared" si="0"/>
        <v>-5.744320657799244</v>
      </c>
    </row>
    <row r="29" spans="1:5" s="15" customFormat="1" ht="14.25">
      <c r="A29" s="42" t="s">
        <v>115</v>
      </c>
      <c r="B29" s="32">
        <v>1400603182</v>
      </c>
      <c r="C29" s="32">
        <v>1481483000</v>
      </c>
      <c r="D29" s="34">
        <f t="shared" si="2"/>
        <v>-80879818</v>
      </c>
      <c r="E29" s="35">
        <f t="shared" si="0"/>
        <v>-5.459382119133328</v>
      </c>
    </row>
    <row r="30" spans="1:5" s="15" customFormat="1" ht="14.25">
      <c r="A30" s="42" t="s">
        <v>116</v>
      </c>
      <c r="B30" s="32"/>
      <c r="C30" s="32"/>
      <c r="D30" s="34">
        <f t="shared" si="2"/>
        <v>0</v>
      </c>
      <c r="E30" s="35">
        <f t="shared" si="0"/>
        <v>0</v>
      </c>
    </row>
    <row r="31" spans="1:5" s="15" customFormat="1" ht="14.25">
      <c r="A31" s="42" t="s">
        <v>117</v>
      </c>
      <c r="B31" s="32">
        <v>553747</v>
      </c>
      <c r="C31" s="32">
        <v>8382000</v>
      </c>
      <c r="D31" s="34">
        <f t="shared" si="2"/>
        <v>-7828253</v>
      </c>
      <c r="E31" s="35">
        <f t="shared" si="0"/>
        <v>-93.39361727511334</v>
      </c>
    </row>
    <row r="32" spans="1:5" s="17" customFormat="1" ht="28.5" customHeight="1">
      <c r="A32" s="16" t="s">
        <v>152</v>
      </c>
      <c r="B32" s="27">
        <f>B7-B18</f>
        <v>-432043473</v>
      </c>
      <c r="C32" s="27">
        <f>C7-C18</f>
        <v>-171330000</v>
      </c>
      <c r="D32" s="28">
        <f t="shared" si="2"/>
        <v>-260713473</v>
      </c>
      <c r="E32" s="29">
        <f t="shared" si="0"/>
        <v>152.1703572053931</v>
      </c>
    </row>
    <row r="33" spans="1:5" s="17" customFormat="1" ht="25.5" customHeight="1">
      <c r="A33" s="16" t="s">
        <v>118</v>
      </c>
      <c r="B33" s="27">
        <f>SUM(B34:B35)</f>
        <v>894505991</v>
      </c>
      <c r="C33" s="27">
        <f>SUM(C34:C35)</f>
        <v>547042000</v>
      </c>
      <c r="D33" s="28">
        <f t="shared" si="2"/>
        <v>347463991</v>
      </c>
      <c r="E33" s="29">
        <f t="shared" si="0"/>
        <v>63.51687640071512</v>
      </c>
    </row>
    <row r="34" spans="1:5" s="15" customFormat="1" ht="14.25">
      <c r="A34" s="42" t="s">
        <v>119</v>
      </c>
      <c r="B34" s="32">
        <v>94583101</v>
      </c>
      <c r="C34" s="32">
        <v>112198000</v>
      </c>
      <c r="D34" s="34">
        <f t="shared" si="2"/>
        <v>-17614899</v>
      </c>
      <c r="E34" s="35">
        <f t="shared" si="0"/>
        <v>-15.699833330362395</v>
      </c>
    </row>
    <row r="35" spans="1:5" s="15" customFormat="1" ht="14.25">
      <c r="A35" s="42" t="s">
        <v>120</v>
      </c>
      <c r="B35" s="32">
        <v>799922890</v>
      </c>
      <c r="C35" s="32">
        <v>434844000</v>
      </c>
      <c r="D35" s="34">
        <f t="shared" si="2"/>
        <v>365078890</v>
      </c>
      <c r="E35" s="35">
        <f t="shared" si="0"/>
        <v>83.95629007184185</v>
      </c>
    </row>
    <row r="36" spans="1:5" s="17" customFormat="1" ht="27.75" customHeight="1">
      <c r="A36" s="16" t="s">
        <v>121</v>
      </c>
      <c r="B36" s="27">
        <f>SUM(B37:B38)</f>
        <v>181295024</v>
      </c>
      <c r="C36" s="27">
        <f>SUM(C37:C38)</f>
        <v>149695000</v>
      </c>
      <c r="D36" s="28">
        <f t="shared" si="2"/>
        <v>31600024</v>
      </c>
      <c r="E36" s="29">
        <f t="shared" si="0"/>
        <v>21.10960553124687</v>
      </c>
    </row>
    <row r="37" spans="1:5" s="15" customFormat="1" ht="14.25">
      <c r="A37" s="42" t="s">
        <v>122</v>
      </c>
      <c r="B37" s="32"/>
      <c r="C37" s="32"/>
      <c r="D37" s="34">
        <f t="shared" si="2"/>
        <v>0</v>
      </c>
      <c r="E37" s="35">
        <f t="shared" si="0"/>
        <v>0</v>
      </c>
    </row>
    <row r="38" spans="1:5" s="15" customFormat="1" ht="14.25">
      <c r="A38" s="42" t="s">
        <v>123</v>
      </c>
      <c r="B38" s="32">
        <v>181295024</v>
      </c>
      <c r="C38" s="32">
        <v>149695000</v>
      </c>
      <c r="D38" s="34">
        <f t="shared" si="2"/>
        <v>31600024</v>
      </c>
      <c r="E38" s="35">
        <f t="shared" si="0"/>
        <v>21.10960553124687</v>
      </c>
    </row>
    <row r="39" spans="1:5" s="17" customFormat="1" ht="27.75" customHeight="1">
      <c r="A39" s="16" t="s">
        <v>153</v>
      </c>
      <c r="B39" s="27">
        <f>B33-B36</f>
        <v>713210967</v>
      </c>
      <c r="C39" s="27">
        <f>C33-C36</f>
        <v>397347000</v>
      </c>
      <c r="D39" s="28">
        <f t="shared" si="2"/>
        <v>315863967</v>
      </c>
      <c r="E39" s="29">
        <f t="shared" si="0"/>
        <v>79.49323060196754</v>
      </c>
    </row>
    <row r="40" spans="1:5" s="17" customFormat="1" ht="27.75" customHeight="1">
      <c r="A40" s="16" t="s">
        <v>154</v>
      </c>
      <c r="B40" s="30"/>
      <c r="C40" s="30"/>
      <c r="D40" s="28">
        <f t="shared" si="2"/>
        <v>0</v>
      </c>
      <c r="E40" s="29">
        <f t="shared" si="0"/>
        <v>0</v>
      </c>
    </row>
    <row r="41" spans="1:5" s="17" customFormat="1" ht="14.25" customHeight="1">
      <c r="A41" s="16"/>
      <c r="B41" s="27"/>
      <c r="C41" s="27"/>
      <c r="D41" s="28"/>
      <c r="E41" s="29"/>
    </row>
    <row r="42" spans="1:5" s="17" customFormat="1" ht="14.25" customHeight="1">
      <c r="A42" s="16"/>
      <c r="B42" s="27"/>
      <c r="C42" s="27"/>
      <c r="D42" s="28"/>
      <c r="E42" s="29"/>
    </row>
    <row r="43" spans="1:5" s="17" customFormat="1" ht="14.25" customHeight="1">
      <c r="A43" s="16"/>
      <c r="B43" s="27"/>
      <c r="C43" s="27"/>
      <c r="D43" s="28"/>
      <c r="E43" s="29"/>
    </row>
    <row r="44" spans="1:5" s="17" customFormat="1" ht="27" customHeight="1" thickBot="1">
      <c r="A44" s="18" t="s">
        <v>155</v>
      </c>
      <c r="B44" s="31">
        <f>B32+B39+B40</f>
        <v>281167494</v>
      </c>
      <c r="C44" s="31">
        <f>C32+C39+C40</f>
        <v>226017000</v>
      </c>
      <c r="D44" s="25">
        <f>B44-C44</f>
        <v>55150494</v>
      </c>
      <c r="E44" s="26">
        <f>IF(C44=0,0,(D44/C44)*100)</f>
        <v>24.40103797501958</v>
      </c>
    </row>
    <row r="45" s="15" customFormat="1" ht="14.25"/>
    <row r="46" s="15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5905511811023623" bottom="0.5905511811023623" header="0.5118110236220472" footer="0.5118110236220472"/>
  <pageSetup horizontalDpi="300" verticalDpi="300" orientation="portrait" paperSize="9" r:id="rId1"/>
  <headerFooter alignWithMargins="0">
    <oddFooter>&amp;C&amp;"Times New Roman,標準"90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1"/>
  <dimension ref="A1:E44"/>
  <sheetViews>
    <sheetView workbookViewId="0" topLeftCell="A1">
      <pane xSplit="1" ySplit="6" topLeftCell="B7" activePane="bottomRight" state="frozen"/>
      <selection pane="topLeft" activeCell="C44" sqref="C44"/>
      <selection pane="topRight" activeCell="C44" sqref="C44"/>
      <selection pane="bottomLeft" activeCell="C44" sqref="C44"/>
      <selection pane="bottomRight" activeCell="C44" sqref="C44"/>
    </sheetView>
  </sheetViews>
  <sheetFormatPr defaultColWidth="9.00390625" defaultRowHeight="16.5"/>
  <cols>
    <col min="1" max="1" width="20.25390625" style="7" customWidth="1"/>
    <col min="2" max="2" width="20.375" style="7" customWidth="1"/>
    <col min="3" max="3" width="20.625" style="7" customWidth="1"/>
    <col min="4" max="4" width="19.375" style="7" customWidth="1"/>
    <col min="5" max="5" width="8.125" style="7" customWidth="1"/>
    <col min="6" max="16384" width="9.00390625" style="7" customWidth="1"/>
  </cols>
  <sheetData>
    <row r="1" spans="1:5" s="1" customFormat="1" ht="27.75">
      <c r="A1" s="101" t="s">
        <v>161</v>
      </c>
      <c r="B1" s="102"/>
      <c r="C1" s="102"/>
      <c r="D1" s="102"/>
      <c r="E1" s="102"/>
    </row>
    <row r="2" spans="1:5" s="1" customFormat="1" ht="27.75">
      <c r="A2" s="93" t="s">
        <v>147</v>
      </c>
      <c r="B2" s="93"/>
      <c r="C2" s="93"/>
      <c r="D2" s="93"/>
      <c r="E2" s="93"/>
    </row>
    <row r="3" spans="1:5" s="1" customFormat="1" ht="13.5" customHeight="1">
      <c r="A3" s="95"/>
      <c r="B3" s="95"/>
      <c r="C3" s="95"/>
      <c r="D3" s="95"/>
      <c r="E3" s="95"/>
    </row>
    <row r="4" spans="1:5" s="1" customFormat="1" ht="17.25" thickBot="1">
      <c r="A4" s="2"/>
      <c r="B4" s="2" t="s">
        <v>148</v>
      </c>
      <c r="C4" s="2"/>
      <c r="D4" s="2"/>
      <c r="E4" s="3" t="s">
        <v>90</v>
      </c>
    </row>
    <row r="5" spans="1:5" s="1" customFormat="1" ht="16.5">
      <c r="A5" s="96" t="s">
        <v>91</v>
      </c>
      <c r="B5" s="98" t="s">
        <v>149</v>
      </c>
      <c r="C5" s="98" t="s">
        <v>92</v>
      </c>
      <c r="D5" s="98" t="s">
        <v>150</v>
      </c>
      <c r="E5" s="100"/>
    </row>
    <row r="6" spans="1:5" s="1" customFormat="1" ht="16.5">
      <c r="A6" s="97"/>
      <c r="B6" s="99"/>
      <c r="C6" s="99"/>
      <c r="D6" s="4" t="s">
        <v>151</v>
      </c>
      <c r="E6" s="5" t="s">
        <v>76</v>
      </c>
    </row>
    <row r="7" spans="1:5" s="14" customFormat="1" ht="30" customHeight="1">
      <c r="A7" s="13" t="s">
        <v>93</v>
      </c>
      <c r="B7" s="27">
        <f>SUM(B8:B17)</f>
        <v>2678916400</v>
      </c>
      <c r="C7" s="27">
        <f>SUM(C8:C17)</f>
        <v>3002864000</v>
      </c>
      <c r="D7" s="28">
        <f>B7-C7</f>
        <v>-323947600</v>
      </c>
      <c r="E7" s="29">
        <f aca="true" t="shared" si="0" ref="E7:E40">IF(C7=0,0,(D7/C7)*100)</f>
        <v>-10.787954432834788</v>
      </c>
    </row>
    <row r="8" spans="1:5" s="15" customFormat="1" ht="14.25">
      <c r="A8" s="42" t="s">
        <v>94</v>
      </c>
      <c r="B8" s="32">
        <v>1112145031</v>
      </c>
      <c r="C8" s="32">
        <v>1363845000</v>
      </c>
      <c r="D8" s="34">
        <f aca="true" t="shared" si="1" ref="D8:D17">B8-C8</f>
        <v>-251699969</v>
      </c>
      <c r="E8" s="35">
        <f t="shared" si="0"/>
        <v>-18.455174085031658</v>
      </c>
    </row>
    <row r="9" spans="1:5" s="15" customFormat="1" ht="14.25">
      <c r="A9" s="42" t="s">
        <v>95</v>
      </c>
      <c r="B9" s="32"/>
      <c r="C9" s="32"/>
      <c r="D9" s="34">
        <f t="shared" si="1"/>
        <v>0</v>
      </c>
      <c r="E9" s="35">
        <f t="shared" si="0"/>
        <v>0</v>
      </c>
    </row>
    <row r="10" spans="1:5" s="15" customFormat="1" ht="14.25">
      <c r="A10" s="42" t="s">
        <v>96</v>
      </c>
      <c r="B10" s="32"/>
      <c r="C10" s="32"/>
      <c r="D10" s="34">
        <f t="shared" si="1"/>
        <v>0</v>
      </c>
      <c r="E10" s="35">
        <f t="shared" si="0"/>
        <v>0</v>
      </c>
    </row>
    <row r="11" spans="1:5" s="15" customFormat="1" ht="14.25">
      <c r="A11" s="42" t="s">
        <v>97</v>
      </c>
      <c r="B11" s="32">
        <v>1566771369</v>
      </c>
      <c r="C11" s="32">
        <v>1639019000</v>
      </c>
      <c r="D11" s="34">
        <f t="shared" si="1"/>
        <v>-72247631</v>
      </c>
      <c r="E11" s="35">
        <f t="shared" si="0"/>
        <v>-4.40798007832734</v>
      </c>
    </row>
    <row r="12" spans="1:5" s="15" customFormat="1" ht="14.25">
      <c r="A12" s="42" t="s">
        <v>98</v>
      </c>
      <c r="B12" s="32"/>
      <c r="C12" s="32"/>
      <c r="D12" s="34">
        <f t="shared" si="1"/>
        <v>0</v>
      </c>
      <c r="E12" s="35">
        <f t="shared" si="0"/>
        <v>0</v>
      </c>
    </row>
    <row r="13" spans="1:5" s="15" customFormat="1" ht="14.25">
      <c r="A13" s="42" t="s">
        <v>99</v>
      </c>
      <c r="B13" s="32"/>
      <c r="C13" s="32"/>
      <c r="D13" s="34">
        <f t="shared" si="1"/>
        <v>0</v>
      </c>
      <c r="E13" s="35">
        <f t="shared" si="0"/>
        <v>0</v>
      </c>
    </row>
    <row r="14" spans="1:5" s="15" customFormat="1" ht="14.25">
      <c r="A14" s="42" t="s">
        <v>100</v>
      </c>
      <c r="B14" s="32"/>
      <c r="C14" s="32"/>
      <c r="D14" s="34">
        <f t="shared" si="1"/>
        <v>0</v>
      </c>
      <c r="E14" s="35">
        <f t="shared" si="0"/>
        <v>0</v>
      </c>
    </row>
    <row r="15" spans="1:5" s="15" customFormat="1" ht="14.25">
      <c r="A15" s="42" t="s">
        <v>101</v>
      </c>
      <c r="B15" s="32"/>
      <c r="C15" s="32"/>
      <c r="D15" s="34">
        <f t="shared" si="1"/>
        <v>0</v>
      </c>
      <c r="E15" s="35">
        <f t="shared" si="0"/>
        <v>0</v>
      </c>
    </row>
    <row r="16" spans="1:5" s="15" customFormat="1" ht="14.25">
      <c r="A16" s="42" t="s">
        <v>102</v>
      </c>
      <c r="B16" s="32"/>
      <c r="C16" s="32"/>
      <c r="D16" s="34">
        <f t="shared" si="1"/>
        <v>0</v>
      </c>
      <c r="E16" s="35">
        <f t="shared" si="0"/>
        <v>0</v>
      </c>
    </row>
    <row r="17" spans="1:5" s="15" customFormat="1" ht="14.25">
      <c r="A17" s="42" t="s">
        <v>103</v>
      </c>
      <c r="B17" s="32"/>
      <c r="C17" s="32"/>
      <c r="D17" s="34">
        <f t="shared" si="1"/>
        <v>0</v>
      </c>
      <c r="E17" s="35">
        <f t="shared" si="0"/>
        <v>0</v>
      </c>
    </row>
    <row r="18" spans="1:5" s="17" customFormat="1" ht="24" customHeight="1">
      <c r="A18" s="16" t="s">
        <v>104</v>
      </c>
      <c r="B18" s="27">
        <f>SUM(B19:B31)</f>
        <v>1400348307</v>
      </c>
      <c r="C18" s="27">
        <f>SUM(C19:C31)</f>
        <v>1876342000</v>
      </c>
      <c r="D18" s="28">
        <f>B18-C18</f>
        <v>-475993693</v>
      </c>
      <c r="E18" s="29">
        <f t="shared" si="0"/>
        <v>-25.368173445992255</v>
      </c>
    </row>
    <row r="19" spans="1:5" s="15" customFormat="1" ht="14.25">
      <c r="A19" s="42" t="s">
        <v>105</v>
      </c>
      <c r="B19" s="32">
        <v>630321788</v>
      </c>
      <c r="C19" s="32">
        <v>992324000</v>
      </c>
      <c r="D19" s="34">
        <f aca="true" t="shared" si="2" ref="D19:D40">B19-C19</f>
        <v>-362002212</v>
      </c>
      <c r="E19" s="35">
        <f t="shared" si="0"/>
        <v>-36.480243549485856</v>
      </c>
    </row>
    <row r="20" spans="1:5" s="15" customFormat="1" ht="14.25">
      <c r="A20" s="42" t="s">
        <v>106</v>
      </c>
      <c r="B20" s="32"/>
      <c r="C20" s="32"/>
      <c r="D20" s="34">
        <f t="shared" si="2"/>
        <v>0</v>
      </c>
      <c r="E20" s="35">
        <f t="shared" si="0"/>
        <v>0</v>
      </c>
    </row>
    <row r="21" spans="1:5" s="15" customFormat="1" ht="14.25">
      <c r="A21" s="42" t="s">
        <v>107</v>
      </c>
      <c r="B21" s="32"/>
      <c r="C21" s="32"/>
      <c r="D21" s="34">
        <f t="shared" si="2"/>
        <v>0</v>
      </c>
      <c r="E21" s="35">
        <f t="shared" si="0"/>
        <v>0</v>
      </c>
    </row>
    <row r="22" spans="1:5" s="15" customFormat="1" ht="14.25">
      <c r="A22" s="42" t="s">
        <v>108</v>
      </c>
      <c r="B22" s="32">
        <v>767048885</v>
      </c>
      <c r="C22" s="32">
        <v>879785000</v>
      </c>
      <c r="D22" s="34">
        <f t="shared" si="2"/>
        <v>-112736115</v>
      </c>
      <c r="E22" s="35">
        <f t="shared" si="0"/>
        <v>-12.814052865188655</v>
      </c>
    </row>
    <row r="23" spans="1:5" s="15" customFormat="1" ht="14.25">
      <c r="A23" s="42" t="s">
        <v>109</v>
      </c>
      <c r="B23" s="32"/>
      <c r="C23" s="32"/>
      <c r="D23" s="34">
        <f t="shared" si="2"/>
        <v>0</v>
      </c>
      <c r="E23" s="35">
        <f t="shared" si="0"/>
        <v>0</v>
      </c>
    </row>
    <row r="24" spans="1:5" s="15" customFormat="1" ht="14.25">
      <c r="A24" s="42" t="s">
        <v>110</v>
      </c>
      <c r="B24" s="32"/>
      <c r="C24" s="32"/>
      <c r="D24" s="34">
        <f t="shared" si="2"/>
        <v>0</v>
      </c>
      <c r="E24" s="35">
        <f t="shared" si="0"/>
        <v>0</v>
      </c>
    </row>
    <row r="25" spans="1:5" s="15" customFormat="1" ht="14.25">
      <c r="A25" s="42" t="s">
        <v>111</v>
      </c>
      <c r="B25" s="32"/>
      <c r="C25" s="32"/>
      <c r="D25" s="34">
        <f t="shared" si="2"/>
        <v>0</v>
      </c>
      <c r="E25" s="35">
        <f t="shared" si="0"/>
        <v>0</v>
      </c>
    </row>
    <row r="26" spans="1:5" s="15" customFormat="1" ht="14.25">
      <c r="A26" s="42" t="s">
        <v>112</v>
      </c>
      <c r="B26" s="32"/>
      <c r="C26" s="32"/>
      <c r="D26" s="34">
        <f t="shared" si="2"/>
        <v>0</v>
      </c>
      <c r="E26" s="35">
        <f t="shared" si="0"/>
        <v>0</v>
      </c>
    </row>
    <row r="27" spans="1:5" s="15" customFormat="1" ht="14.25">
      <c r="A27" s="42" t="s">
        <v>113</v>
      </c>
      <c r="B27" s="32"/>
      <c r="C27" s="32"/>
      <c r="D27" s="34">
        <f t="shared" si="2"/>
        <v>0</v>
      </c>
      <c r="E27" s="35">
        <f t="shared" si="0"/>
        <v>0</v>
      </c>
    </row>
    <row r="28" spans="1:5" s="15" customFormat="1" ht="14.25">
      <c r="A28" s="42" t="s">
        <v>114</v>
      </c>
      <c r="B28" s="32"/>
      <c r="C28" s="32"/>
      <c r="D28" s="34">
        <f t="shared" si="2"/>
        <v>0</v>
      </c>
      <c r="E28" s="35">
        <f t="shared" si="0"/>
        <v>0</v>
      </c>
    </row>
    <row r="29" spans="1:5" s="15" customFormat="1" ht="14.25">
      <c r="A29" s="42" t="s">
        <v>115</v>
      </c>
      <c r="B29" s="32"/>
      <c r="C29" s="32"/>
      <c r="D29" s="34">
        <f t="shared" si="2"/>
        <v>0</v>
      </c>
      <c r="E29" s="35">
        <f t="shared" si="0"/>
        <v>0</v>
      </c>
    </row>
    <row r="30" spans="1:5" s="15" customFormat="1" ht="14.25">
      <c r="A30" s="42" t="s">
        <v>116</v>
      </c>
      <c r="B30" s="32"/>
      <c r="C30" s="32"/>
      <c r="D30" s="34">
        <f t="shared" si="2"/>
        <v>0</v>
      </c>
      <c r="E30" s="35">
        <f t="shared" si="0"/>
        <v>0</v>
      </c>
    </row>
    <row r="31" spans="1:5" s="15" customFormat="1" ht="14.25">
      <c r="A31" s="42" t="s">
        <v>117</v>
      </c>
      <c r="B31" s="32">
        <v>2977634</v>
      </c>
      <c r="C31" s="32">
        <v>4233000</v>
      </c>
      <c r="D31" s="34">
        <f t="shared" si="2"/>
        <v>-1255366</v>
      </c>
      <c r="E31" s="35">
        <f t="shared" si="0"/>
        <v>-29.65665012993149</v>
      </c>
    </row>
    <row r="32" spans="1:5" s="17" customFormat="1" ht="28.5" customHeight="1">
      <c r="A32" s="16" t="s">
        <v>152</v>
      </c>
      <c r="B32" s="27">
        <f>B7-B18</f>
        <v>1278568093</v>
      </c>
      <c r="C32" s="27">
        <f>C7-C18</f>
        <v>1126522000</v>
      </c>
      <c r="D32" s="28">
        <f t="shared" si="2"/>
        <v>152046093</v>
      </c>
      <c r="E32" s="29">
        <f t="shared" si="0"/>
        <v>13.496948395148964</v>
      </c>
    </row>
    <row r="33" spans="1:5" s="17" customFormat="1" ht="25.5" customHeight="1">
      <c r="A33" s="16" t="s">
        <v>118</v>
      </c>
      <c r="B33" s="27">
        <f>SUM(B34:B35)</f>
        <v>113598005</v>
      </c>
      <c r="C33" s="27">
        <f>SUM(C34:C35)</f>
        <v>8267000</v>
      </c>
      <c r="D33" s="28">
        <f t="shared" si="2"/>
        <v>105331005</v>
      </c>
      <c r="E33" s="29">
        <f t="shared" si="0"/>
        <v>1274.1140074996974</v>
      </c>
    </row>
    <row r="34" spans="1:5" s="15" customFormat="1" ht="14.25">
      <c r="A34" s="42" t="s">
        <v>119</v>
      </c>
      <c r="B34" s="32">
        <v>3609555</v>
      </c>
      <c r="C34" s="32">
        <v>5005000</v>
      </c>
      <c r="D34" s="34">
        <f t="shared" si="2"/>
        <v>-1395445</v>
      </c>
      <c r="E34" s="35">
        <f t="shared" si="0"/>
        <v>-27.88101898101898</v>
      </c>
    </row>
    <row r="35" spans="1:5" s="15" customFormat="1" ht="14.25">
      <c r="A35" s="42" t="s">
        <v>120</v>
      </c>
      <c r="B35" s="32">
        <v>109988450</v>
      </c>
      <c r="C35" s="32">
        <v>3262000</v>
      </c>
      <c r="D35" s="34">
        <f t="shared" si="2"/>
        <v>106726450</v>
      </c>
      <c r="E35" s="35">
        <f t="shared" si="0"/>
        <v>3271.810239117106</v>
      </c>
    </row>
    <row r="36" spans="1:5" s="17" customFormat="1" ht="27.75" customHeight="1">
      <c r="A36" s="16" t="s">
        <v>121</v>
      </c>
      <c r="B36" s="27">
        <f>SUM(B37:B38)</f>
        <v>414662875</v>
      </c>
      <c r="C36" s="27">
        <f>SUM(C37:C38)</f>
        <v>442476000</v>
      </c>
      <c r="D36" s="28">
        <f t="shared" si="2"/>
        <v>-27813125</v>
      </c>
      <c r="E36" s="29">
        <f t="shared" si="0"/>
        <v>-6.285792901761904</v>
      </c>
    </row>
    <row r="37" spans="1:5" s="15" customFormat="1" ht="14.25">
      <c r="A37" s="42" t="s">
        <v>122</v>
      </c>
      <c r="B37" s="32">
        <v>322324820</v>
      </c>
      <c r="C37" s="32">
        <v>428434000</v>
      </c>
      <c r="D37" s="34">
        <f t="shared" si="2"/>
        <v>-106109180</v>
      </c>
      <c r="E37" s="35">
        <f t="shared" si="0"/>
        <v>-24.766750538005855</v>
      </c>
    </row>
    <row r="38" spans="1:5" s="15" customFormat="1" ht="14.25">
      <c r="A38" s="42" t="s">
        <v>123</v>
      </c>
      <c r="B38" s="32">
        <v>92338055</v>
      </c>
      <c r="C38" s="32">
        <v>14042000</v>
      </c>
      <c r="D38" s="34">
        <f t="shared" si="2"/>
        <v>78296055</v>
      </c>
      <c r="E38" s="35">
        <f t="shared" si="0"/>
        <v>557.5847813701752</v>
      </c>
    </row>
    <row r="39" spans="1:5" s="17" customFormat="1" ht="27.75" customHeight="1">
      <c r="A39" s="16" t="s">
        <v>153</v>
      </c>
      <c r="B39" s="27">
        <f>B33-B36</f>
        <v>-301064870</v>
      </c>
      <c r="C39" s="27">
        <f>C33-C36</f>
        <v>-434209000</v>
      </c>
      <c r="D39" s="28">
        <f t="shared" si="2"/>
        <v>133144130</v>
      </c>
      <c r="E39" s="29">
        <f t="shared" si="0"/>
        <v>-30.66360439327605</v>
      </c>
    </row>
    <row r="40" spans="1:5" s="17" customFormat="1" ht="27.75" customHeight="1">
      <c r="A40" s="16" t="s">
        <v>154</v>
      </c>
      <c r="B40" s="30"/>
      <c r="C40" s="30"/>
      <c r="D40" s="28">
        <f t="shared" si="2"/>
        <v>0</v>
      </c>
      <c r="E40" s="29">
        <f t="shared" si="0"/>
        <v>0</v>
      </c>
    </row>
    <row r="41" spans="1:5" s="17" customFormat="1" ht="14.25" customHeight="1">
      <c r="A41" s="16"/>
      <c r="B41" s="27"/>
      <c r="C41" s="27"/>
      <c r="D41" s="28"/>
      <c r="E41" s="29"/>
    </row>
    <row r="42" spans="1:5" s="17" customFormat="1" ht="14.25" customHeight="1">
      <c r="A42" s="16"/>
      <c r="B42" s="27"/>
      <c r="C42" s="27"/>
      <c r="D42" s="28"/>
      <c r="E42" s="29"/>
    </row>
    <row r="43" spans="1:5" s="17" customFormat="1" ht="14.25" customHeight="1">
      <c r="A43" s="16"/>
      <c r="B43" s="27"/>
      <c r="C43" s="27"/>
      <c r="D43" s="28"/>
      <c r="E43" s="29"/>
    </row>
    <row r="44" spans="1:5" s="17" customFormat="1" ht="27" customHeight="1" thickBot="1">
      <c r="A44" s="18" t="s">
        <v>155</v>
      </c>
      <c r="B44" s="31">
        <f>B32+B39+B40</f>
        <v>977503223</v>
      </c>
      <c r="C44" s="31">
        <f>C32+C39+C40</f>
        <v>692313000</v>
      </c>
      <c r="D44" s="25">
        <f>B44-C44</f>
        <v>285190223</v>
      </c>
      <c r="E44" s="26">
        <f>IF(C44=0,0,(D44/C44)*100)</f>
        <v>41.19382750287804</v>
      </c>
    </row>
    <row r="45" s="15" customFormat="1" ht="14.25"/>
    <row r="46" s="15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5905511811023623" bottom="0.5905511811023623" header="0.5118110236220472" footer="0.5118110236220472"/>
  <pageSetup horizontalDpi="300" verticalDpi="300" orientation="portrait" paperSize="9" r:id="rId1"/>
  <headerFooter alignWithMargins="0">
    <oddFooter>&amp;C&amp;"Times New Roman,標準"92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2"/>
  <dimension ref="A1:E44"/>
  <sheetViews>
    <sheetView workbookViewId="0" topLeftCell="A1">
      <pane xSplit="1" ySplit="6" topLeftCell="B7" activePane="bottomRight" state="frozen"/>
      <selection pane="topLeft" activeCell="C44" sqref="C44"/>
      <selection pane="topRight" activeCell="C44" sqref="C44"/>
      <selection pane="bottomLeft" activeCell="C44" sqref="C44"/>
      <selection pane="bottomRight" activeCell="C44" sqref="C44"/>
    </sheetView>
  </sheetViews>
  <sheetFormatPr defaultColWidth="9.00390625" defaultRowHeight="16.5"/>
  <cols>
    <col min="1" max="1" width="20.25390625" style="7" customWidth="1"/>
    <col min="2" max="2" width="20.375" style="7" customWidth="1"/>
    <col min="3" max="3" width="19.75390625" style="7" customWidth="1"/>
    <col min="4" max="4" width="19.375" style="7" customWidth="1"/>
    <col min="5" max="5" width="8.875" style="7" customWidth="1"/>
    <col min="6" max="16384" width="9.00390625" style="7" customWidth="1"/>
  </cols>
  <sheetData>
    <row r="1" spans="1:5" s="1" customFormat="1" ht="27.75">
      <c r="A1" s="101" t="s">
        <v>160</v>
      </c>
      <c r="B1" s="102"/>
      <c r="C1" s="102"/>
      <c r="D1" s="102"/>
      <c r="E1" s="102"/>
    </row>
    <row r="2" spans="1:5" s="1" customFormat="1" ht="27.75">
      <c r="A2" s="93" t="s">
        <v>147</v>
      </c>
      <c r="B2" s="93"/>
      <c r="C2" s="93"/>
      <c r="D2" s="93"/>
      <c r="E2" s="93"/>
    </row>
    <row r="3" spans="1:5" s="1" customFormat="1" ht="13.5" customHeight="1">
      <c r="A3" s="95"/>
      <c r="B3" s="95"/>
      <c r="C3" s="95"/>
      <c r="D3" s="95"/>
      <c r="E3" s="95"/>
    </row>
    <row r="4" spans="1:5" s="1" customFormat="1" ht="17.25" thickBot="1">
      <c r="A4" s="2"/>
      <c r="B4" s="2" t="s">
        <v>148</v>
      </c>
      <c r="C4" s="2"/>
      <c r="D4" s="2"/>
      <c r="E4" s="3" t="s">
        <v>90</v>
      </c>
    </row>
    <row r="5" spans="1:5" s="1" customFormat="1" ht="16.5">
      <c r="A5" s="96" t="s">
        <v>91</v>
      </c>
      <c r="B5" s="98" t="s">
        <v>149</v>
      </c>
      <c r="C5" s="98" t="s">
        <v>92</v>
      </c>
      <c r="D5" s="98" t="s">
        <v>150</v>
      </c>
      <c r="E5" s="100"/>
    </row>
    <row r="6" spans="1:5" s="1" customFormat="1" ht="16.5">
      <c r="A6" s="97"/>
      <c r="B6" s="99"/>
      <c r="C6" s="99"/>
      <c r="D6" s="4" t="s">
        <v>151</v>
      </c>
      <c r="E6" s="5" t="s">
        <v>76</v>
      </c>
    </row>
    <row r="7" spans="1:5" s="14" customFormat="1" ht="30" customHeight="1">
      <c r="A7" s="13" t="s">
        <v>93</v>
      </c>
      <c r="B7" s="27">
        <f>SUM(B8:B17)</f>
        <v>72609386</v>
      </c>
      <c r="C7" s="27">
        <f>SUM(C8:C17)</f>
        <v>63676000</v>
      </c>
      <c r="D7" s="28">
        <f>B7-C7</f>
        <v>8933386</v>
      </c>
      <c r="E7" s="29">
        <f aca="true" t="shared" si="0" ref="E7:E40">IF(C7=0,0,(D7/C7)*100)</f>
        <v>14.029439663295435</v>
      </c>
    </row>
    <row r="8" spans="1:5" s="15" customFormat="1" ht="14.25">
      <c r="A8" s="42" t="s">
        <v>94</v>
      </c>
      <c r="B8" s="32"/>
      <c r="C8" s="32"/>
      <c r="D8" s="34">
        <f aca="true" t="shared" si="1" ref="D8:D17">B8-C8</f>
        <v>0</v>
      </c>
      <c r="E8" s="35">
        <f t="shared" si="0"/>
        <v>0</v>
      </c>
    </row>
    <row r="9" spans="1:5" s="15" customFormat="1" ht="14.25">
      <c r="A9" s="42" t="s">
        <v>95</v>
      </c>
      <c r="B9" s="32">
        <v>61647998</v>
      </c>
      <c r="C9" s="32">
        <v>53466000</v>
      </c>
      <c r="D9" s="34">
        <f t="shared" si="1"/>
        <v>8181998</v>
      </c>
      <c r="E9" s="35">
        <f t="shared" si="0"/>
        <v>15.303179590767964</v>
      </c>
    </row>
    <row r="10" spans="1:5" s="15" customFormat="1" ht="14.25">
      <c r="A10" s="42" t="s">
        <v>96</v>
      </c>
      <c r="B10" s="32"/>
      <c r="C10" s="32"/>
      <c r="D10" s="34">
        <f t="shared" si="1"/>
        <v>0</v>
      </c>
      <c r="E10" s="35">
        <f t="shared" si="0"/>
        <v>0</v>
      </c>
    </row>
    <row r="11" spans="1:5" s="15" customFormat="1" ht="14.25">
      <c r="A11" s="42" t="s">
        <v>97</v>
      </c>
      <c r="B11" s="32"/>
      <c r="C11" s="32"/>
      <c r="D11" s="34">
        <f t="shared" si="1"/>
        <v>0</v>
      </c>
      <c r="E11" s="35">
        <f t="shared" si="0"/>
        <v>0</v>
      </c>
    </row>
    <row r="12" spans="1:5" s="15" customFormat="1" ht="14.25">
      <c r="A12" s="42" t="s">
        <v>98</v>
      </c>
      <c r="B12" s="32"/>
      <c r="C12" s="32"/>
      <c r="D12" s="34">
        <f t="shared" si="1"/>
        <v>0</v>
      </c>
      <c r="E12" s="35">
        <f t="shared" si="0"/>
        <v>0</v>
      </c>
    </row>
    <row r="13" spans="1:5" s="15" customFormat="1" ht="14.25">
      <c r="A13" s="42" t="s">
        <v>99</v>
      </c>
      <c r="B13" s="32"/>
      <c r="C13" s="32"/>
      <c r="D13" s="34">
        <f t="shared" si="1"/>
        <v>0</v>
      </c>
      <c r="E13" s="35">
        <f t="shared" si="0"/>
        <v>0</v>
      </c>
    </row>
    <row r="14" spans="1:5" s="15" customFormat="1" ht="14.25">
      <c r="A14" s="42" t="s">
        <v>100</v>
      </c>
      <c r="B14" s="32"/>
      <c r="C14" s="32"/>
      <c r="D14" s="34">
        <f t="shared" si="1"/>
        <v>0</v>
      </c>
      <c r="E14" s="35">
        <f t="shared" si="0"/>
        <v>0</v>
      </c>
    </row>
    <row r="15" spans="1:5" s="15" customFormat="1" ht="14.25">
      <c r="A15" s="42" t="s">
        <v>101</v>
      </c>
      <c r="B15" s="32"/>
      <c r="C15" s="32"/>
      <c r="D15" s="34">
        <f t="shared" si="1"/>
        <v>0</v>
      </c>
      <c r="E15" s="35">
        <f t="shared" si="0"/>
        <v>0</v>
      </c>
    </row>
    <row r="16" spans="1:5" s="15" customFormat="1" ht="14.25">
      <c r="A16" s="42" t="s">
        <v>102</v>
      </c>
      <c r="B16" s="32"/>
      <c r="C16" s="32"/>
      <c r="D16" s="34">
        <f t="shared" si="1"/>
        <v>0</v>
      </c>
      <c r="E16" s="35">
        <f t="shared" si="0"/>
        <v>0</v>
      </c>
    </row>
    <row r="17" spans="1:5" s="15" customFormat="1" ht="14.25">
      <c r="A17" s="42" t="s">
        <v>103</v>
      </c>
      <c r="B17" s="32">
        <v>10961388</v>
      </c>
      <c r="C17" s="32">
        <v>10210000</v>
      </c>
      <c r="D17" s="34">
        <f t="shared" si="1"/>
        <v>751388</v>
      </c>
      <c r="E17" s="35">
        <f t="shared" si="0"/>
        <v>7.359333986287952</v>
      </c>
    </row>
    <row r="18" spans="1:5" s="17" customFormat="1" ht="24" customHeight="1">
      <c r="A18" s="16" t="s">
        <v>104</v>
      </c>
      <c r="B18" s="27">
        <f>SUM(B19:B31)</f>
        <v>66053199</v>
      </c>
      <c r="C18" s="27">
        <f>SUM(C19:C31)</f>
        <v>67635000</v>
      </c>
      <c r="D18" s="28">
        <f>B18-C18</f>
        <v>-1581801</v>
      </c>
      <c r="E18" s="29">
        <f t="shared" si="0"/>
        <v>-2.3387314260368153</v>
      </c>
    </row>
    <row r="19" spans="1:5" s="15" customFormat="1" ht="14.25">
      <c r="A19" s="42" t="s">
        <v>105</v>
      </c>
      <c r="B19" s="32"/>
      <c r="C19" s="32"/>
      <c r="D19" s="34">
        <f aca="true" t="shared" si="2" ref="D19:D40">B19-C19</f>
        <v>0</v>
      </c>
      <c r="E19" s="35">
        <f t="shared" si="0"/>
        <v>0</v>
      </c>
    </row>
    <row r="20" spans="1:5" s="15" customFormat="1" ht="14.25">
      <c r="A20" s="42" t="s">
        <v>106</v>
      </c>
      <c r="B20" s="32">
        <v>47884394</v>
      </c>
      <c r="C20" s="32">
        <v>45792000</v>
      </c>
      <c r="D20" s="34">
        <f t="shared" si="2"/>
        <v>2092394</v>
      </c>
      <c r="E20" s="35">
        <f t="shared" si="0"/>
        <v>4.569343990216631</v>
      </c>
    </row>
    <row r="21" spans="1:5" s="15" customFormat="1" ht="14.25">
      <c r="A21" s="42" t="s">
        <v>107</v>
      </c>
      <c r="B21" s="32"/>
      <c r="C21" s="32"/>
      <c r="D21" s="34">
        <f t="shared" si="2"/>
        <v>0</v>
      </c>
      <c r="E21" s="35">
        <f t="shared" si="0"/>
        <v>0</v>
      </c>
    </row>
    <row r="22" spans="1:5" s="15" customFormat="1" ht="14.25">
      <c r="A22" s="42" t="s">
        <v>108</v>
      </c>
      <c r="B22" s="32"/>
      <c r="C22" s="32"/>
      <c r="D22" s="34">
        <f t="shared" si="2"/>
        <v>0</v>
      </c>
      <c r="E22" s="35">
        <f t="shared" si="0"/>
        <v>0</v>
      </c>
    </row>
    <row r="23" spans="1:5" s="15" customFormat="1" ht="14.25">
      <c r="A23" s="42" t="s">
        <v>109</v>
      </c>
      <c r="B23" s="32"/>
      <c r="C23" s="32"/>
      <c r="D23" s="34">
        <f t="shared" si="2"/>
        <v>0</v>
      </c>
      <c r="E23" s="35">
        <f t="shared" si="0"/>
        <v>0</v>
      </c>
    </row>
    <row r="24" spans="1:5" s="15" customFormat="1" ht="14.25">
      <c r="A24" s="42" t="s">
        <v>110</v>
      </c>
      <c r="B24" s="32"/>
      <c r="C24" s="32"/>
      <c r="D24" s="34">
        <f t="shared" si="2"/>
        <v>0</v>
      </c>
      <c r="E24" s="35">
        <f t="shared" si="0"/>
        <v>0</v>
      </c>
    </row>
    <row r="25" spans="1:5" s="15" customFormat="1" ht="14.25">
      <c r="A25" s="42" t="s">
        <v>111</v>
      </c>
      <c r="B25" s="32"/>
      <c r="C25" s="32"/>
      <c r="D25" s="34">
        <f t="shared" si="2"/>
        <v>0</v>
      </c>
      <c r="E25" s="35">
        <f t="shared" si="0"/>
        <v>0</v>
      </c>
    </row>
    <row r="26" spans="1:5" s="15" customFormat="1" ht="14.25">
      <c r="A26" s="42" t="s">
        <v>112</v>
      </c>
      <c r="B26" s="32">
        <v>8430218</v>
      </c>
      <c r="C26" s="32">
        <v>8618000</v>
      </c>
      <c r="D26" s="34">
        <f t="shared" si="2"/>
        <v>-187782</v>
      </c>
      <c r="E26" s="35">
        <f t="shared" si="0"/>
        <v>-2.1789510327222095</v>
      </c>
    </row>
    <row r="27" spans="1:5" s="15" customFormat="1" ht="14.25">
      <c r="A27" s="42" t="s">
        <v>113</v>
      </c>
      <c r="B27" s="32">
        <v>7120489</v>
      </c>
      <c r="C27" s="32">
        <v>9547000</v>
      </c>
      <c r="D27" s="34">
        <f t="shared" si="2"/>
        <v>-2426511</v>
      </c>
      <c r="E27" s="35">
        <f t="shared" si="0"/>
        <v>-25.416476380014664</v>
      </c>
    </row>
    <row r="28" spans="1:5" s="15" customFormat="1" ht="14.25">
      <c r="A28" s="42" t="s">
        <v>114</v>
      </c>
      <c r="B28" s="32">
        <v>2618098</v>
      </c>
      <c r="C28" s="32">
        <v>3678000</v>
      </c>
      <c r="D28" s="34">
        <f t="shared" si="2"/>
        <v>-1059902</v>
      </c>
      <c r="E28" s="35">
        <f t="shared" si="0"/>
        <v>-28.817346383904297</v>
      </c>
    </row>
    <row r="29" spans="1:5" s="15" customFormat="1" ht="14.25">
      <c r="A29" s="42" t="s">
        <v>115</v>
      </c>
      <c r="B29" s="32"/>
      <c r="C29" s="32"/>
      <c r="D29" s="34">
        <f t="shared" si="2"/>
        <v>0</v>
      </c>
      <c r="E29" s="35">
        <f t="shared" si="0"/>
        <v>0</v>
      </c>
    </row>
    <row r="30" spans="1:5" s="15" customFormat="1" ht="14.25">
      <c r="A30" s="42" t="s">
        <v>116</v>
      </c>
      <c r="B30" s="32"/>
      <c r="C30" s="32"/>
      <c r="D30" s="34">
        <f t="shared" si="2"/>
        <v>0</v>
      </c>
      <c r="E30" s="35">
        <f t="shared" si="0"/>
        <v>0</v>
      </c>
    </row>
    <row r="31" spans="1:5" s="15" customFormat="1" ht="14.25">
      <c r="A31" s="42" t="s">
        <v>117</v>
      </c>
      <c r="B31" s="32"/>
      <c r="C31" s="32"/>
      <c r="D31" s="34">
        <f t="shared" si="2"/>
        <v>0</v>
      </c>
      <c r="E31" s="35">
        <f t="shared" si="0"/>
        <v>0</v>
      </c>
    </row>
    <row r="32" spans="1:5" s="17" customFormat="1" ht="28.5" customHeight="1">
      <c r="A32" s="16" t="s">
        <v>152</v>
      </c>
      <c r="B32" s="27">
        <f>B7-B18</f>
        <v>6556187</v>
      </c>
      <c r="C32" s="27">
        <f>C7-C18</f>
        <v>-3959000</v>
      </c>
      <c r="D32" s="28">
        <f t="shared" si="2"/>
        <v>10515187</v>
      </c>
      <c r="E32" s="29">
        <f t="shared" si="0"/>
        <v>-265.60209648901235</v>
      </c>
    </row>
    <row r="33" spans="1:5" s="17" customFormat="1" ht="25.5" customHeight="1">
      <c r="A33" s="16" t="s">
        <v>118</v>
      </c>
      <c r="B33" s="27">
        <f>SUM(B34:B35)</f>
        <v>6036832</v>
      </c>
      <c r="C33" s="27">
        <f>SUM(C34:C35)</f>
        <v>4407000</v>
      </c>
      <c r="D33" s="28">
        <f t="shared" si="2"/>
        <v>1629832</v>
      </c>
      <c r="E33" s="29">
        <f t="shared" si="0"/>
        <v>36.9828000907647</v>
      </c>
    </row>
    <row r="34" spans="1:5" s="15" customFormat="1" ht="14.25">
      <c r="A34" s="42" t="s">
        <v>119</v>
      </c>
      <c r="B34" s="32">
        <v>5113667</v>
      </c>
      <c r="C34" s="32">
        <v>4043000</v>
      </c>
      <c r="D34" s="34">
        <f t="shared" si="2"/>
        <v>1070667</v>
      </c>
      <c r="E34" s="35">
        <f t="shared" si="0"/>
        <v>26.481993569131834</v>
      </c>
    </row>
    <row r="35" spans="1:5" s="15" customFormat="1" ht="14.25">
      <c r="A35" s="42" t="s">
        <v>120</v>
      </c>
      <c r="B35" s="32">
        <v>923165</v>
      </c>
      <c r="C35" s="32">
        <v>364000</v>
      </c>
      <c r="D35" s="34">
        <f t="shared" si="2"/>
        <v>559165</v>
      </c>
      <c r="E35" s="35">
        <f t="shared" si="0"/>
        <v>153.61675824175825</v>
      </c>
    </row>
    <row r="36" spans="1:5" s="17" customFormat="1" ht="27.75" customHeight="1">
      <c r="A36" s="16" t="s">
        <v>121</v>
      </c>
      <c r="B36" s="27">
        <f>SUM(B37:B38)</f>
        <v>1167843</v>
      </c>
      <c r="C36" s="27">
        <f>SUM(C37:C38)</f>
        <v>962000</v>
      </c>
      <c r="D36" s="28">
        <f t="shared" si="2"/>
        <v>205843</v>
      </c>
      <c r="E36" s="29">
        <f t="shared" si="0"/>
        <v>21.39740124740125</v>
      </c>
    </row>
    <row r="37" spans="1:5" s="15" customFormat="1" ht="14.25">
      <c r="A37" s="42" t="s">
        <v>122</v>
      </c>
      <c r="B37" s="32"/>
      <c r="C37" s="32"/>
      <c r="D37" s="34">
        <f t="shared" si="2"/>
        <v>0</v>
      </c>
      <c r="E37" s="35">
        <f t="shared" si="0"/>
        <v>0</v>
      </c>
    </row>
    <row r="38" spans="1:5" s="15" customFormat="1" ht="14.25">
      <c r="A38" s="42" t="s">
        <v>123</v>
      </c>
      <c r="B38" s="32">
        <v>1167843</v>
      </c>
      <c r="C38" s="32">
        <v>962000</v>
      </c>
      <c r="D38" s="34">
        <f t="shared" si="2"/>
        <v>205843</v>
      </c>
      <c r="E38" s="35">
        <f t="shared" si="0"/>
        <v>21.39740124740125</v>
      </c>
    </row>
    <row r="39" spans="1:5" s="17" customFormat="1" ht="27.75" customHeight="1">
      <c r="A39" s="16" t="s">
        <v>153</v>
      </c>
      <c r="B39" s="27">
        <f>B33-B36</f>
        <v>4868989</v>
      </c>
      <c r="C39" s="27">
        <f>C33-C36</f>
        <v>3445000</v>
      </c>
      <c r="D39" s="28">
        <f t="shared" si="2"/>
        <v>1423989</v>
      </c>
      <c r="E39" s="29">
        <f t="shared" si="0"/>
        <v>41.33494920174166</v>
      </c>
    </row>
    <row r="40" spans="1:5" s="17" customFormat="1" ht="27.75" customHeight="1">
      <c r="A40" s="16" t="s">
        <v>154</v>
      </c>
      <c r="B40" s="30"/>
      <c r="C40" s="30"/>
      <c r="D40" s="28">
        <f t="shared" si="2"/>
        <v>0</v>
      </c>
      <c r="E40" s="29">
        <f t="shared" si="0"/>
        <v>0</v>
      </c>
    </row>
    <row r="41" spans="1:5" s="17" customFormat="1" ht="14.25" customHeight="1">
      <c r="A41" s="16"/>
      <c r="B41" s="27"/>
      <c r="C41" s="27"/>
      <c r="D41" s="28"/>
      <c r="E41" s="29"/>
    </row>
    <row r="42" spans="1:5" s="17" customFormat="1" ht="14.25" customHeight="1">
      <c r="A42" s="16"/>
      <c r="B42" s="27"/>
      <c r="C42" s="27"/>
      <c r="D42" s="28"/>
      <c r="E42" s="29"/>
    </row>
    <row r="43" spans="1:5" s="17" customFormat="1" ht="14.25" customHeight="1">
      <c r="A43" s="16"/>
      <c r="B43" s="27"/>
      <c r="C43" s="27"/>
      <c r="D43" s="28"/>
      <c r="E43" s="29"/>
    </row>
    <row r="44" spans="1:5" s="17" customFormat="1" ht="27" customHeight="1" thickBot="1">
      <c r="A44" s="18" t="s">
        <v>155</v>
      </c>
      <c r="B44" s="31">
        <f>B32+B39+B40</f>
        <v>11425176</v>
      </c>
      <c r="C44" s="31">
        <f>C32+C39+C40</f>
        <v>-514000</v>
      </c>
      <c r="D44" s="25">
        <f>B44-C44</f>
        <v>11939176</v>
      </c>
      <c r="E44" s="26">
        <f>IF(C44=0,0,(D44/C44)*100)</f>
        <v>-2322.796887159533</v>
      </c>
    </row>
    <row r="45" s="15" customFormat="1" ht="14.25"/>
    <row r="46" s="15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5905511811023623" bottom="0.5905511811023623" header="0.5118110236220472" footer="0.5118110236220472"/>
  <pageSetup horizontalDpi="300" verticalDpi="300" orientation="portrait" paperSize="9" r:id="rId2"/>
  <headerFooter alignWithMargins="0">
    <oddFooter>&amp;C&amp;"Times New Roman,標準"94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3"/>
  <dimension ref="A1:E44"/>
  <sheetViews>
    <sheetView workbookViewId="0" topLeftCell="A1">
      <pane xSplit="1" ySplit="6" topLeftCell="B7" activePane="bottomRight" state="frozen"/>
      <selection pane="topLeft" activeCell="C44" sqref="C44"/>
      <selection pane="topRight" activeCell="C44" sqref="C44"/>
      <selection pane="bottomLeft" activeCell="C44" sqref="C44"/>
      <selection pane="bottomRight" activeCell="C44" sqref="C44"/>
    </sheetView>
  </sheetViews>
  <sheetFormatPr defaultColWidth="9.00390625" defaultRowHeight="16.5"/>
  <cols>
    <col min="1" max="1" width="20.25390625" style="7" customWidth="1"/>
    <col min="2" max="2" width="20.375" style="7" customWidth="1"/>
    <col min="3" max="3" width="20.625" style="7" customWidth="1"/>
    <col min="4" max="4" width="19.375" style="7" customWidth="1"/>
    <col min="5" max="5" width="8.125" style="7" customWidth="1"/>
    <col min="6" max="16384" width="9.00390625" style="7" customWidth="1"/>
  </cols>
  <sheetData>
    <row r="1" spans="1:5" s="1" customFormat="1" ht="27.75">
      <c r="A1" s="101" t="s">
        <v>159</v>
      </c>
      <c r="B1" s="102"/>
      <c r="C1" s="102"/>
      <c r="D1" s="102"/>
      <c r="E1" s="102"/>
    </row>
    <row r="2" spans="1:5" s="1" customFormat="1" ht="27.75">
      <c r="A2" s="93" t="s">
        <v>147</v>
      </c>
      <c r="B2" s="93"/>
      <c r="C2" s="93"/>
      <c r="D2" s="93"/>
      <c r="E2" s="93"/>
    </row>
    <row r="3" spans="1:5" s="1" customFormat="1" ht="13.5" customHeight="1">
      <c r="A3" s="95"/>
      <c r="B3" s="95"/>
      <c r="C3" s="95"/>
      <c r="D3" s="95"/>
      <c r="E3" s="95"/>
    </row>
    <row r="4" spans="1:5" s="1" customFormat="1" ht="17.25" thickBot="1">
      <c r="A4" s="2"/>
      <c r="B4" s="2" t="s">
        <v>148</v>
      </c>
      <c r="C4" s="2"/>
      <c r="D4" s="2"/>
      <c r="E4" s="3" t="s">
        <v>90</v>
      </c>
    </row>
    <row r="5" spans="1:5" s="1" customFormat="1" ht="16.5">
      <c r="A5" s="96" t="s">
        <v>91</v>
      </c>
      <c r="B5" s="98" t="s">
        <v>149</v>
      </c>
      <c r="C5" s="98" t="s">
        <v>92</v>
      </c>
      <c r="D5" s="98" t="s">
        <v>150</v>
      </c>
      <c r="E5" s="100"/>
    </row>
    <row r="6" spans="1:5" s="1" customFormat="1" ht="16.5">
      <c r="A6" s="97"/>
      <c r="B6" s="99"/>
      <c r="C6" s="99"/>
      <c r="D6" s="4" t="s">
        <v>151</v>
      </c>
      <c r="E6" s="5" t="s">
        <v>76</v>
      </c>
    </row>
    <row r="7" spans="1:5" s="14" customFormat="1" ht="30" customHeight="1">
      <c r="A7" s="13" t="s">
        <v>93</v>
      </c>
      <c r="B7" s="27">
        <f>SUM(B8:B17)</f>
        <v>12329222792</v>
      </c>
      <c r="C7" s="27">
        <f>SUM(C8:C17)</f>
        <v>13247680000</v>
      </c>
      <c r="D7" s="28">
        <f>B7-C7</f>
        <v>-918457208</v>
      </c>
      <c r="E7" s="29">
        <f aca="true" t="shared" si="0" ref="E7:E40">IF(C7=0,0,(D7/C7)*100)</f>
        <v>-6.932966436387352</v>
      </c>
    </row>
    <row r="8" spans="1:5" s="15" customFormat="1" ht="14.25">
      <c r="A8" s="42" t="s">
        <v>94</v>
      </c>
      <c r="B8" s="32"/>
      <c r="C8" s="32"/>
      <c r="D8" s="34">
        <f aca="true" t="shared" si="1" ref="D8:D17">B8-C8</f>
        <v>0</v>
      </c>
      <c r="E8" s="35">
        <f t="shared" si="0"/>
        <v>0</v>
      </c>
    </row>
    <row r="9" spans="1:5" s="15" customFormat="1" ht="14.25">
      <c r="A9" s="42" t="s">
        <v>95</v>
      </c>
      <c r="B9" s="32"/>
      <c r="C9" s="32"/>
      <c r="D9" s="34">
        <f t="shared" si="1"/>
        <v>0</v>
      </c>
      <c r="E9" s="35">
        <f t="shared" si="0"/>
        <v>0</v>
      </c>
    </row>
    <row r="10" spans="1:5" s="15" customFormat="1" ht="14.25">
      <c r="A10" s="42" t="s">
        <v>96</v>
      </c>
      <c r="B10" s="32"/>
      <c r="C10" s="32"/>
      <c r="D10" s="34">
        <f t="shared" si="1"/>
        <v>0</v>
      </c>
      <c r="E10" s="35">
        <f t="shared" si="0"/>
        <v>0</v>
      </c>
    </row>
    <row r="11" spans="1:5" s="15" customFormat="1" ht="14.25">
      <c r="A11" s="42" t="s">
        <v>97</v>
      </c>
      <c r="B11" s="32"/>
      <c r="C11" s="32"/>
      <c r="D11" s="34">
        <f t="shared" si="1"/>
        <v>0</v>
      </c>
      <c r="E11" s="35">
        <f t="shared" si="0"/>
        <v>0</v>
      </c>
    </row>
    <row r="12" spans="1:5" s="15" customFormat="1" ht="14.25">
      <c r="A12" s="42" t="s">
        <v>98</v>
      </c>
      <c r="B12" s="32"/>
      <c r="C12" s="32"/>
      <c r="D12" s="34">
        <f t="shared" si="1"/>
        <v>0</v>
      </c>
      <c r="E12" s="35">
        <f t="shared" si="0"/>
        <v>0</v>
      </c>
    </row>
    <row r="13" spans="1:5" s="15" customFormat="1" ht="14.25">
      <c r="A13" s="42" t="s">
        <v>99</v>
      </c>
      <c r="B13" s="32">
        <v>9654419878</v>
      </c>
      <c r="C13" s="32">
        <v>10445477000</v>
      </c>
      <c r="D13" s="34">
        <f t="shared" si="1"/>
        <v>-791057122</v>
      </c>
      <c r="E13" s="35">
        <f t="shared" si="0"/>
        <v>-7.573202468398523</v>
      </c>
    </row>
    <row r="14" spans="1:5" s="15" customFormat="1" ht="14.25">
      <c r="A14" s="42" t="s">
        <v>100</v>
      </c>
      <c r="B14" s="32"/>
      <c r="C14" s="32"/>
      <c r="D14" s="34">
        <f t="shared" si="1"/>
        <v>0</v>
      </c>
      <c r="E14" s="35">
        <f t="shared" si="0"/>
        <v>0</v>
      </c>
    </row>
    <row r="15" spans="1:5" s="15" customFormat="1" ht="14.25">
      <c r="A15" s="42" t="s">
        <v>101</v>
      </c>
      <c r="B15" s="32"/>
      <c r="C15" s="32"/>
      <c r="D15" s="34">
        <f t="shared" si="1"/>
        <v>0</v>
      </c>
      <c r="E15" s="35">
        <f t="shared" si="0"/>
        <v>0</v>
      </c>
    </row>
    <row r="16" spans="1:5" s="15" customFormat="1" ht="14.25">
      <c r="A16" s="42" t="s">
        <v>102</v>
      </c>
      <c r="B16" s="32"/>
      <c r="C16" s="32"/>
      <c r="D16" s="34">
        <f t="shared" si="1"/>
        <v>0</v>
      </c>
      <c r="E16" s="35">
        <f t="shared" si="0"/>
        <v>0</v>
      </c>
    </row>
    <row r="17" spans="1:5" s="15" customFormat="1" ht="14.25">
      <c r="A17" s="42" t="s">
        <v>103</v>
      </c>
      <c r="B17" s="32">
        <v>2674802914</v>
      </c>
      <c r="C17" s="32">
        <v>2802203000</v>
      </c>
      <c r="D17" s="34">
        <f t="shared" si="1"/>
        <v>-127400086</v>
      </c>
      <c r="E17" s="35">
        <f t="shared" si="0"/>
        <v>-4.54642600839411</v>
      </c>
    </row>
    <row r="18" spans="1:5" s="17" customFormat="1" ht="24" customHeight="1">
      <c r="A18" s="16" t="s">
        <v>104</v>
      </c>
      <c r="B18" s="27">
        <f>SUM(B19:B31)</f>
        <v>12045321978.25</v>
      </c>
      <c r="C18" s="27">
        <f>SUM(C19:C31)</f>
        <v>13101413000</v>
      </c>
      <c r="D18" s="28">
        <f>B18-C18</f>
        <v>-1056091021.75</v>
      </c>
      <c r="E18" s="29">
        <f t="shared" si="0"/>
        <v>-8.060894055854892</v>
      </c>
    </row>
    <row r="19" spans="1:5" s="15" customFormat="1" ht="14.25">
      <c r="A19" s="42" t="s">
        <v>105</v>
      </c>
      <c r="B19" s="32"/>
      <c r="C19" s="32"/>
      <c r="D19" s="34">
        <f aca="true" t="shared" si="2" ref="D19:D40">B19-C19</f>
        <v>0</v>
      </c>
      <c r="E19" s="35">
        <f t="shared" si="0"/>
        <v>0</v>
      </c>
    </row>
    <row r="20" spans="1:5" s="15" customFormat="1" ht="14.25">
      <c r="A20" s="42" t="s">
        <v>106</v>
      </c>
      <c r="B20" s="32"/>
      <c r="C20" s="32"/>
      <c r="D20" s="34">
        <f t="shared" si="2"/>
        <v>0</v>
      </c>
      <c r="E20" s="35">
        <f t="shared" si="0"/>
        <v>0</v>
      </c>
    </row>
    <row r="21" spans="1:5" s="15" customFormat="1" ht="14.25">
      <c r="A21" s="42" t="s">
        <v>107</v>
      </c>
      <c r="B21" s="32"/>
      <c r="C21" s="32"/>
      <c r="D21" s="34">
        <f t="shared" si="2"/>
        <v>0</v>
      </c>
      <c r="E21" s="35">
        <f t="shared" si="0"/>
        <v>0</v>
      </c>
    </row>
    <row r="22" spans="1:5" s="15" customFormat="1" ht="14.25">
      <c r="A22" s="42" t="s">
        <v>108</v>
      </c>
      <c r="B22" s="32"/>
      <c r="C22" s="32"/>
      <c r="D22" s="34">
        <f t="shared" si="2"/>
        <v>0</v>
      </c>
      <c r="E22" s="35">
        <f t="shared" si="0"/>
        <v>0</v>
      </c>
    </row>
    <row r="23" spans="1:5" s="15" customFormat="1" ht="14.25">
      <c r="A23" s="42" t="s">
        <v>109</v>
      </c>
      <c r="B23" s="32"/>
      <c r="C23" s="32"/>
      <c r="D23" s="34">
        <f t="shared" si="2"/>
        <v>0</v>
      </c>
      <c r="E23" s="35">
        <f t="shared" si="0"/>
        <v>0</v>
      </c>
    </row>
    <row r="24" spans="1:5" s="15" customFormat="1" ht="14.25">
      <c r="A24" s="42" t="s">
        <v>110</v>
      </c>
      <c r="B24" s="32">
        <v>10882286674.43</v>
      </c>
      <c r="C24" s="32">
        <v>11727838000</v>
      </c>
      <c r="D24" s="34">
        <f t="shared" si="2"/>
        <v>-845551325.5699997</v>
      </c>
      <c r="E24" s="35">
        <f t="shared" si="0"/>
        <v>-7.2097800598030055</v>
      </c>
    </row>
    <row r="25" spans="1:5" s="15" customFormat="1" ht="14.25">
      <c r="A25" s="42" t="s">
        <v>111</v>
      </c>
      <c r="B25" s="32"/>
      <c r="C25" s="32"/>
      <c r="D25" s="34">
        <f t="shared" si="2"/>
        <v>0</v>
      </c>
      <c r="E25" s="35">
        <f t="shared" si="0"/>
        <v>0</v>
      </c>
    </row>
    <row r="26" spans="1:5" s="15" customFormat="1" ht="14.25">
      <c r="A26" s="42" t="s">
        <v>112</v>
      </c>
      <c r="B26" s="32"/>
      <c r="C26" s="32"/>
      <c r="D26" s="34">
        <f t="shared" si="2"/>
        <v>0</v>
      </c>
      <c r="E26" s="35">
        <f t="shared" si="0"/>
        <v>0</v>
      </c>
    </row>
    <row r="27" spans="1:5" s="15" customFormat="1" ht="14.25">
      <c r="A27" s="42" t="s">
        <v>113</v>
      </c>
      <c r="B27" s="32"/>
      <c r="C27" s="32"/>
      <c r="D27" s="34">
        <f t="shared" si="2"/>
        <v>0</v>
      </c>
      <c r="E27" s="35">
        <f t="shared" si="0"/>
        <v>0</v>
      </c>
    </row>
    <row r="28" spans="1:5" s="15" customFormat="1" ht="14.25">
      <c r="A28" s="42" t="s">
        <v>114</v>
      </c>
      <c r="B28" s="32">
        <v>532512912.82</v>
      </c>
      <c r="C28" s="32">
        <v>690570000</v>
      </c>
      <c r="D28" s="34">
        <f t="shared" si="2"/>
        <v>-158057087.18</v>
      </c>
      <c r="E28" s="35">
        <f t="shared" si="0"/>
        <v>-22.887916819439017</v>
      </c>
    </row>
    <row r="29" spans="1:5" s="15" customFormat="1" ht="14.25">
      <c r="A29" s="42" t="s">
        <v>115</v>
      </c>
      <c r="B29" s="32">
        <v>80263178</v>
      </c>
      <c r="C29" s="32">
        <v>133439000</v>
      </c>
      <c r="D29" s="34">
        <f t="shared" si="2"/>
        <v>-53175822</v>
      </c>
      <c r="E29" s="35">
        <f t="shared" si="0"/>
        <v>-39.850285149019406</v>
      </c>
    </row>
    <row r="30" spans="1:5" s="15" customFormat="1" ht="14.25">
      <c r="A30" s="42" t="s">
        <v>116</v>
      </c>
      <c r="B30" s="32"/>
      <c r="C30" s="32"/>
      <c r="D30" s="34">
        <f t="shared" si="2"/>
        <v>0</v>
      </c>
      <c r="E30" s="35">
        <f t="shared" si="0"/>
        <v>0</v>
      </c>
    </row>
    <row r="31" spans="1:5" s="15" customFormat="1" ht="14.25">
      <c r="A31" s="42" t="s">
        <v>117</v>
      </c>
      <c r="B31" s="32">
        <v>550259213</v>
      </c>
      <c r="C31" s="32">
        <v>549566000</v>
      </c>
      <c r="D31" s="34">
        <f t="shared" si="2"/>
        <v>693213</v>
      </c>
      <c r="E31" s="35">
        <f t="shared" si="0"/>
        <v>0.1261382618284246</v>
      </c>
    </row>
    <row r="32" spans="1:5" s="17" customFormat="1" ht="28.5" customHeight="1">
      <c r="A32" s="16" t="s">
        <v>152</v>
      </c>
      <c r="B32" s="27">
        <f>B7-B18</f>
        <v>283900813.75</v>
      </c>
      <c r="C32" s="27">
        <f>C7-C18</f>
        <v>146267000</v>
      </c>
      <c r="D32" s="28">
        <f t="shared" si="2"/>
        <v>137633813.75</v>
      </c>
      <c r="E32" s="29">
        <f t="shared" si="0"/>
        <v>94.09765275147505</v>
      </c>
    </row>
    <row r="33" spans="1:5" s="17" customFormat="1" ht="25.5" customHeight="1">
      <c r="A33" s="16" t="s">
        <v>118</v>
      </c>
      <c r="B33" s="27">
        <f>SUM(B34:B35)</f>
        <v>188307475.49</v>
      </c>
      <c r="C33" s="27">
        <f>SUM(C34:C35)</f>
        <v>254872000</v>
      </c>
      <c r="D33" s="28">
        <f t="shared" si="2"/>
        <v>-66564524.50999999</v>
      </c>
      <c r="E33" s="29">
        <f t="shared" si="0"/>
        <v>-26.116844733827172</v>
      </c>
    </row>
    <row r="34" spans="1:5" s="15" customFormat="1" ht="14.25">
      <c r="A34" s="42" t="s">
        <v>119</v>
      </c>
      <c r="B34" s="32">
        <v>70260594</v>
      </c>
      <c r="C34" s="32">
        <v>73979000</v>
      </c>
      <c r="D34" s="34">
        <f t="shared" si="2"/>
        <v>-3718406</v>
      </c>
      <c r="E34" s="35">
        <f t="shared" si="0"/>
        <v>-5.026299355222428</v>
      </c>
    </row>
    <row r="35" spans="1:5" s="15" customFormat="1" ht="14.25">
      <c r="A35" s="42" t="s">
        <v>120</v>
      </c>
      <c r="B35" s="32">
        <v>118046881.49</v>
      </c>
      <c r="C35" s="32">
        <v>180893000</v>
      </c>
      <c r="D35" s="34">
        <f t="shared" si="2"/>
        <v>-62846118.510000005</v>
      </c>
      <c r="E35" s="35">
        <f t="shared" si="0"/>
        <v>-34.74215061389883</v>
      </c>
    </row>
    <row r="36" spans="1:5" s="17" customFormat="1" ht="27.75" customHeight="1">
      <c r="A36" s="16" t="s">
        <v>121</v>
      </c>
      <c r="B36" s="27">
        <f>SUM(B37:B38)</f>
        <v>114148034.76</v>
      </c>
      <c r="C36" s="27">
        <f>SUM(C37:C38)</f>
        <v>200220000</v>
      </c>
      <c r="D36" s="28">
        <f t="shared" si="2"/>
        <v>-86071965.24</v>
      </c>
      <c r="E36" s="29">
        <f t="shared" si="0"/>
        <v>-42.98869505543902</v>
      </c>
    </row>
    <row r="37" spans="1:5" s="15" customFormat="1" ht="14.25">
      <c r="A37" s="42" t="s">
        <v>122</v>
      </c>
      <c r="B37" s="32"/>
      <c r="C37" s="32"/>
      <c r="D37" s="34">
        <f t="shared" si="2"/>
        <v>0</v>
      </c>
      <c r="E37" s="35">
        <f t="shared" si="0"/>
        <v>0</v>
      </c>
    </row>
    <row r="38" spans="1:5" s="15" customFormat="1" ht="14.25">
      <c r="A38" s="42" t="s">
        <v>123</v>
      </c>
      <c r="B38" s="32">
        <v>114148034.76</v>
      </c>
      <c r="C38" s="32">
        <v>200220000</v>
      </c>
      <c r="D38" s="34">
        <f t="shared" si="2"/>
        <v>-86071965.24</v>
      </c>
      <c r="E38" s="35">
        <f t="shared" si="0"/>
        <v>-42.98869505543902</v>
      </c>
    </row>
    <row r="39" spans="1:5" s="17" customFormat="1" ht="27.75" customHeight="1">
      <c r="A39" s="16" t="s">
        <v>153</v>
      </c>
      <c r="B39" s="27">
        <f>B33-B36</f>
        <v>74159440.73</v>
      </c>
      <c r="C39" s="27">
        <f>C33-C36</f>
        <v>54652000</v>
      </c>
      <c r="D39" s="28">
        <f t="shared" si="2"/>
        <v>19507440.730000004</v>
      </c>
      <c r="E39" s="29">
        <f t="shared" si="0"/>
        <v>35.693919216131164</v>
      </c>
    </row>
    <row r="40" spans="1:5" s="17" customFormat="1" ht="27.75" customHeight="1">
      <c r="A40" s="16" t="s">
        <v>154</v>
      </c>
      <c r="B40" s="30"/>
      <c r="C40" s="30"/>
      <c r="D40" s="28">
        <f t="shared" si="2"/>
        <v>0</v>
      </c>
      <c r="E40" s="29">
        <f t="shared" si="0"/>
        <v>0</v>
      </c>
    </row>
    <row r="41" spans="1:5" s="17" customFormat="1" ht="14.25" customHeight="1">
      <c r="A41" s="16"/>
      <c r="B41" s="27"/>
      <c r="C41" s="27"/>
      <c r="D41" s="28"/>
      <c r="E41" s="29"/>
    </row>
    <row r="42" spans="1:5" s="17" customFormat="1" ht="14.25" customHeight="1">
      <c r="A42" s="16"/>
      <c r="B42" s="27"/>
      <c r="C42" s="27"/>
      <c r="D42" s="28"/>
      <c r="E42" s="29"/>
    </row>
    <row r="43" spans="1:5" s="17" customFormat="1" ht="14.25" customHeight="1">
      <c r="A43" s="16"/>
      <c r="B43" s="27"/>
      <c r="C43" s="27"/>
      <c r="D43" s="28"/>
      <c r="E43" s="29"/>
    </row>
    <row r="44" spans="1:5" s="17" customFormat="1" ht="27" customHeight="1" thickBot="1">
      <c r="A44" s="18" t="s">
        <v>155</v>
      </c>
      <c r="B44" s="31">
        <f>B32+B39+B40</f>
        <v>358060254.48</v>
      </c>
      <c r="C44" s="31">
        <f>C32+C39+C40</f>
        <v>200919000</v>
      </c>
      <c r="D44" s="25">
        <f>B44-C44</f>
        <v>157141254.48000002</v>
      </c>
      <c r="E44" s="26">
        <f>IF(C44=0,0,(D44/C44)*100)</f>
        <v>78.21124656204739</v>
      </c>
    </row>
    <row r="45" s="15" customFormat="1" ht="14.25"/>
    <row r="46" s="15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5905511811023623" bottom="0.5905511811023623" header="0.5118110236220472" footer="0.5118110236220472"/>
  <pageSetup horizontalDpi="300" verticalDpi="300" orientation="portrait" paperSize="9" r:id="rId1"/>
  <headerFooter alignWithMargins="0">
    <oddFooter>&amp;C&amp;"Times New Roman,標準"96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E44"/>
  <sheetViews>
    <sheetView workbookViewId="0" topLeftCell="A1">
      <selection activeCell="C44" sqref="C44"/>
    </sheetView>
  </sheetViews>
  <sheetFormatPr defaultColWidth="9.00390625" defaultRowHeight="16.5"/>
  <cols>
    <col min="1" max="1" width="20.25390625" style="7" customWidth="1"/>
    <col min="2" max="2" width="20.375" style="7" customWidth="1"/>
    <col min="3" max="3" width="19.50390625" style="7" customWidth="1"/>
    <col min="4" max="4" width="18.50390625" style="7" customWidth="1"/>
    <col min="5" max="5" width="9.75390625" style="7" customWidth="1"/>
    <col min="6" max="16384" width="9.00390625" style="7" customWidth="1"/>
  </cols>
  <sheetData>
    <row r="1" spans="1:5" s="1" customFormat="1" ht="27.75">
      <c r="A1" s="101" t="s">
        <v>176</v>
      </c>
      <c r="B1" s="102"/>
      <c r="C1" s="102"/>
      <c r="D1" s="102"/>
      <c r="E1" s="102"/>
    </row>
    <row r="2" spans="1:5" s="1" customFormat="1" ht="27.75">
      <c r="A2" s="93" t="s">
        <v>147</v>
      </c>
      <c r="B2" s="93"/>
      <c r="C2" s="93"/>
      <c r="D2" s="93"/>
      <c r="E2" s="93"/>
    </row>
    <row r="3" spans="1:5" s="1" customFormat="1" ht="13.5" customHeight="1">
      <c r="A3" s="95"/>
      <c r="B3" s="95"/>
      <c r="C3" s="95"/>
      <c r="D3" s="95"/>
      <c r="E3" s="95"/>
    </row>
    <row r="4" spans="1:5" s="1" customFormat="1" ht="17.25" thickBot="1">
      <c r="A4" s="2"/>
      <c r="B4" s="2" t="s">
        <v>148</v>
      </c>
      <c r="C4" s="2"/>
      <c r="D4" s="2"/>
      <c r="E4" s="3" t="s">
        <v>90</v>
      </c>
    </row>
    <row r="5" spans="1:5" s="1" customFormat="1" ht="16.5">
      <c r="A5" s="96" t="s">
        <v>91</v>
      </c>
      <c r="B5" s="98" t="s">
        <v>149</v>
      </c>
      <c r="C5" s="98" t="s">
        <v>92</v>
      </c>
      <c r="D5" s="98" t="s">
        <v>150</v>
      </c>
      <c r="E5" s="100"/>
    </row>
    <row r="6" spans="1:5" s="1" customFormat="1" ht="16.5">
      <c r="A6" s="97"/>
      <c r="B6" s="99"/>
      <c r="C6" s="99"/>
      <c r="D6" s="4" t="s">
        <v>151</v>
      </c>
      <c r="E6" s="5" t="s">
        <v>76</v>
      </c>
    </row>
    <row r="7" spans="1:5" s="14" customFormat="1" ht="30" customHeight="1">
      <c r="A7" s="13" t="s">
        <v>93</v>
      </c>
      <c r="B7" s="27">
        <f>SUM(B8:B17)</f>
        <v>119267847</v>
      </c>
      <c r="C7" s="27">
        <f>SUM(C8:C17)</f>
        <v>78227000</v>
      </c>
      <c r="D7" s="28">
        <f>B7-C7</f>
        <v>41040847</v>
      </c>
      <c r="E7" s="29">
        <f aca="true" t="shared" si="0" ref="E7:E40">IF(C7=0,0,(D7/C7)*100)</f>
        <v>52.46378743911948</v>
      </c>
    </row>
    <row r="8" spans="1:5" s="15" customFormat="1" ht="14.25">
      <c r="A8" s="42" t="s">
        <v>94</v>
      </c>
      <c r="B8" s="32"/>
      <c r="C8" s="32"/>
      <c r="D8" s="28">
        <f aca="true" t="shared" si="1" ref="D8:D17">B8-C8</f>
        <v>0</v>
      </c>
      <c r="E8" s="35">
        <f t="shared" si="0"/>
        <v>0</v>
      </c>
    </row>
    <row r="9" spans="1:5" s="15" customFormat="1" ht="14.25">
      <c r="A9" s="42" t="s">
        <v>95</v>
      </c>
      <c r="B9" s="32"/>
      <c r="C9" s="32"/>
      <c r="D9" s="28">
        <f t="shared" si="1"/>
        <v>0</v>
      </c>
      <c r="E9" s="35">
        <f t="shared" si="0"/>
        <v>0</v>
      </c>
    </row>
    <row r="10" spans="1:5" s="15" customFormat="1" ht="14.25">
      <c r="A10" s="42" t="s">
        <v>96</v>
      </c>
      <c r="B10" s="32"/>
      <c r="C10" s="32"/>
      <c r="D10" s="28">
        <f t="shared" si="1"/>
        <v>0</v>
      </c>
      <c r="E10" s="35">
        <f t="shared" si="0"/>
        <v>0</v>
      </c>
    </row>
    <row r="11" spans="1:5" s="15" customFormat="1" ht="14.25">
      <c r="A11" s="42" t="s">
        <v>97</v>
      </c>
      <c r="B11" s="32"/>
      <c r="C11" s="32"/>
      <c r="D11" s="28">
        <f t="shared" si="1"/>
        <v>0</v>
      </c>
      <c r="E11" s="35">
        <f t="shared" si="0"/>
        <v>0</v>
      </c>
    </row>
    <row r="12" spans="1:5" s="15" customFormat="1" ht="14.25">
      <c r="A12" s="42" t="s">
        <v>98</v>
      </c>
      <c r="B12" s="32">
        <v>119267847</v>
      </c>
      <c r="C12" s="32">
        <v>78227000</v>
      </c>
      <c r="D12" s="34">
        <f t="shared" si="1"/>
        <v>41040847</v>
      </c>
      <c r="E12" s="35">
        <f t="shared" si="0"/>
        <v>52.46378743911948</v>
      </c>
    </row>
    <row r="13" spans="1:5" s="15" customFormat="1" ht="14.25">
      <c r="A13" s="42" t="s">
        <v>99</v>
      </c>
      <c r="B13" s="32"/>
      <c r="C13" s="32"/>
      <c r="D13" s="28">
        <f t="shared" si="1"/>
        <v>0</v>
      </c>
      <c r="E13" s="35">
        <f t="shared" si="0"/>
        <v>0</v>
      </c>
    </row>
    <row r="14" spans="1:5" s="15" customFormat="1" ht="14.25">
      <c r="A14" s="42" t="s">
        <v>100</v>
      </c>
      <c r="B14" s="32"/>
      <c r="C14" s="32"/>
      <c r="D14" s="28">
        <f t="shared" si="1"/>
        <v>0</v>
      </c>
      <c r="E14" s="35">
        <f t="shared" si="0"/>
        <v>0</v>
      </c>
    </row>
    <row r="15" spans="1:5" s="15" customFormat="1" ht="14.25">
      <c r="A15" s="42" t="s">
        <v>101</v>
      </c>
      <c r="B15" s="32"/>
      <c r="C15" s="32"/>
      <c r="D15" s="28">
        <f t="shared" si="1"/>
        <v>0</v>
      </c>
      <c r="E15" s="35">
        <f t="shared" si="0"/>
        <v>0</v>
      </c>
    </row>
    <row r="16" spans="1:5" s="15" customFormat="1" ht="14.25">
      <c r="A16" s="42" t="s">
        <v>102</v>
      </c>
      <c r="B16" s="32"/>
      <c r="C16" s="32"/>
      <c r="D16" s="28">
        <f t="shared" si="1"/>
        <v>0</v>
      </c>
      <c r="E16" s="35">
        <f t="shared" si="0"/>
        <v>0</v>
      </c>
    </row>
    <row r="17" spans="1:5" s="15" customFormat="1" ht="14.25">
      <c r="A17" s="42" t="s">
        <v>103</v>
      </c>
      <c r="B17" s="32"/>
      <c r="C17" s="32"/>
      <c r="D17" s="28">
        <f t="shared" si="1"/>
        <v>0</v>
      </c>
      <c r="E17" s="35">
        <f t="shared" si="0"/>
        <v>0</v>
      </c>
    </row>
    <row r="18" spans="1:5" s="17" customFormat="1" ht="24" customHeight="1">
      <c r="A18" s="16" t="s">
        <v>104</v>
      </c>
      <c r="B18" s="27">
        <f>SUM(B19:B31)</f>
        <v>86487008</v>
      </c>
      <c r="C18" s="27">
        <f>SUM(C19:C31)</f>
        <v>142041000</v>
      </c>
      <c r="D18" s="28">
        <f>B18-C18</f>
        <v>-55553992</v>
      </c>
      <c r="E18" s="29">
        <f t="shared" si="0"/>
        <v>-39.11123689638907</v>
      </c>
    </row>
    <row r="19" spans="1:5" s="15" customFormat="1" ht="14.25">
      <c r="A19" s="42" t="s">
        <v>105</v>
      </c>
      <c r="B19" s="32"/>
      <c r="C19" s="32"/>
      <c r="D19" s="28">
        <f aca="true" t="shared" si="2" ref="D19:D40">B19-C19</f>
        <v>0</v>
      </c>
      <c r="E19" s="35">
        <f t="shared" si="0"/>
        <v>0</v>
      </c>
    </row>
    <row r="20" spans="1:5" s="15" customFormat="1" ht="14.25">
      <c r="A20" s="42" t="s">
        <v>106</v>
      </c>
      <c r="B20" s="32"/>
      <c r="C20" s="32"/>
      <c r="D20" s="28">
        <f t="shared" si="2"/>
        <v>0</v>
      </c>
      <c r="E20" s="35">
        <f t="shared" si="0"/>
        <v>0</v>
      </c>
    </row>
    <row r="21" spans="1:5" s="15" customFormat="1" ht="14.25">
      <c r="A21" s="42" t="s">
        <v>107</v>
      </c>
      <c r="B21" s="32"/>
      <c r="C21" s="32"/>
      <c r="D21" s="28">
        <f t="shared" si="2"/>
        <v>0</v>
      </c>
      <c r="E21" s="35">
        <f t="shared" si="0"/>
        <v>0</v>
      </c>
    </row>
    <row r="22" spans="1:5" s="15" customFormat="1" ht="14.25">
      <c r="A22" s="42" t="s">
        <v>108</v>
      </c>
      <c r="B22" s="32"/>
      <c r="C22" s="32"/>
      <c r="D22" s="28">
        <f t="shared" si="2"/>
        <v>0</v>
      </c>
      <c r="E22" s="35">
        <f t="shared" si="0"/>
        <v>0</v>
      </c>
    </row>
    <row r="23" spans="1:5" s="15" customFormat="1" ht="14.25">
      <c r="A23" s="42" t="s">
        <v>109</v>
      </c>
      <c r="B23" s="32">
        <v>4181598</v>
      </c>
      <c r="C23" s="32">
        <v>4849000</v>
      </c>
      <c r="D23" s="34">
        <f t="shared" si="2"/>
        <v>-667402</v>
      </c>
      <c r="E23" s="35">
        <f t="shared" si="0"/>
        <v>-13.76370385646525</v>
      </c>
    </row>
    <row r="24" spans="1:5" s="15" customFormat="1" ht="14.25">
      <c r="A24" s="42" t="s">
        <v>110</v>
      </c>
      <c r="B24" s="32"/>
      <c r="C24" s="32"/>
      <c r="D24" s="34">
        <f t="shared" si="2"/>
        <v>0</v>
      </c>
      <c r="E24" s="35">
        <f t="shared" si="0"/>
        <v>0</v>
      </c>
    </row>
    <row r="25" spans="1:5" s="15" customFormat="1" ht="14.25">
      <c r="A25" s="42" t="s">
        <v>111</v>
      </c>
      <c r="B25" s="32"/>
      <c r="C25" s="32"/>
      <c r="D25" s="34">
        <f t="shared" si="2"/>
        <v>0</v>
      </c>
      <c r="E25" s="35">
        <f t="shared" si="0"/>
        <v>0</v>
      </c>
    </row>
    <row r="26" spans="1:5" s="15" customFormat="1" ht="14.25">
      <c r="A26" s="42" t="s">
        <v>112</v>
      </c>
      <c r="B26" s="32"/>
      <c r="C26" s="32"/>
      <c r="D26" s="34">
        <f t="shared" si="2"/>
        <v>0</v>
      </c>
      <c r="E26" s="35">
        <f t="shared" si="0"/>
        <v>0</v>
      </c>
    </row>
    <row r="27" spans="1:5" s="15" customFormat="1" ht="14.25">
      <c r="A27" s="42" t="s">
        <v>113</v>
      </c>
      <c r="B27" s="32">
        <v>71910792</v>
      </c>
      <c r="C27" s="32">
        <v>126609000</v>
      </c>
      <c r="D27" s="34">
        <f t="shared" si="2"/>
        <v>-54698208</v>
      </c>
      <c r="E27" s="35">
        <f t="shared" si="0"/>
        <v>-43.20246427979054</v>
      </c>
    </row>
    <row r="28" spans="1:5" s="15" customFormat="1" ht="14.25">
      <c r="A28" s="42" t="s">
        <v>114</v>
      </c>
      <c r="B28" s="32">
        <v>10394618</v>
      </c>
      <c r="C28" s="32">
        <v>10583000</v>
      </c>
      <c r="D28" s="34">
        <f t="shared" si="2"/>
        <v>-188382</v>
      </c>
      <c r="E28" s="35">
        <f t="shared" si="0"/>
        <v>-1.7800434659359348</v>
      </c>
    </row>
    <row r="29" spans="1:5" s="15" customFormat="1" ht="14.25">
      <c r="A29" s="42" t="s">
        <v>115</v>
      </c>
      <c r="B29" s="32"/>
      <c r="C29" s="32"/>
      <c r="D29" s="28">
        <f t="shared" si="2"/>
        <v>0</v>
      </c>
      <c r="E29" s="35">
        <f t="shared" si="0"/>
        <v>0</v>
      </c>
    </row>
    <row r="30" spans="1:5" s="15" customFormat="1" ht="14.25">
      <c r="A30" s="42" t="s">
        <v>116</v>
      </c>
      <c r="B30" s="32"/>
      <c r="C30" s="32"/>
      <c r="D30" s="28">
        <f t="shared" si="2"/>
        <v>0</v>
      </c>
      <c r="E30" s="35">
        <f t="shared" si="0"/>
        <v>0</v>
      </c>
    </row>
    <row r="31" spans="1:5" s="15" customFormat="1" ht="14.25">
      <c r="A31" s="42" t="s">
        <v>117</v>
      </c>
      <c r="B31" s="32"/>
      <c r="C31" s="32"/>
      <c r="D31" s="28">
        <f t="shared" si="2"/>
        <v>0</v>
      </c>
      <c r="E31" s="35">
        <f t="shared" si="0"/>
        <v>0</v>
      </c>
    </row>
    <row r="32" spans="1:5" s="17" customFormat="1" ht="28.5" customHeight="1">
      <c r="A32" s="16" t="s">
        <v>152</v>
      </c>
      <c r="B32" s="27">
        <f>B7-B18</f>
        <v>32780839</v>
      </c>
      <c r="C32" s="27">
        <f>C7-C18</f>
        <v>-63814000</v>
      </c>
      <c r="D32" s="28">
        <f t="shared" si="2"/>
        <v>96594839</v>
      </c>
      <c r="E32" s="29">
        <f t="shared" si="0"/>
        <v>-151.369353120005</v>
      </c>
    </row>
    <row r="33" spans="1:5" s="17" customFormat="1" ht="25.5" customHeight="1">
      <c r="A33" s="16" t="s">
        <v>118</v>
      </c>
      <c r="B33" s="27">
        <f>SUM(B34:B35)</f>
        <v>81974922</v>
      </c>
      <c r="C33" s="27">
        <f>SUM(C34:C35)</f>
        <v>54311000</v>
      </c>
      <c r="D33" s="28">
        <f t="shared" si="2"/>
        <v>27663922</v>
      </c>
      <c r="E33" s="29">
        <f t="shared" si="0"/>
        <v>50.936130802231595</v>
      </c>
    </row>
    <row r="34" spans="1:5" s="15" customFormat="1" ht="14.25">
      <c r="A34" s="42" t="s">
        <v>119</v>
      </c>
      <c r="B34" s="32">
        <v>60646233</v>
      </c>
      <c r="C34" s="32">
        <v>54311000</v>
      </c>
      <c r="D34" s="34">
        <f t="shared" si="2"/>
        <v>6335233</v>
      </c>
      <c r="E34" s="35">
        <f t="shared" si="0"/>
        <v>11.664732742906594</v>
      </c>
    </row>
    <row r="35" spans="1:5" s="15" customFormat="1" ht="14.25">
      <c r="A35" s="42" t="s">
        <v>120</v>
      </c>
      <c r="B35" s="32">
        <v>21328689</v>
      </c>
      <c r="C35" s="32">
        <v>0</v>
      </c>
      <c r="D35" s="34">
        <f t="shared" si="2"/>
        <v>21328689</v>
      </c>
      <c r="E35" s="35">
        <f t="shared" si="0"/>
        <v>0</v>
      </c>
    </row>
    <row r="36" spans="1:5" s="17" customFormat="1" ht="27.75" customHeight="1">
      <c r="A36" s="16" t="s">
        <v>121</v>
      </c>
      <c r="B36" s="27">
        <f>SUM(B37:B38)</f>
        <v>4968</v>
      </c>
      <c r="C36" s="27">
        <f>SUM(C37:C38)</f>
        <v>5000</v>
      </c>
      <c r="D36" s="28">
        <f t="shared" si="2"/>
        <v>-32</v>
      </c>
      <c r="E36" s="29">
        <f t="shared" si="0"/>
        <v>-0.64</v>
      </c>
    </row>
    <row r="37" spans="1:5" s="15" customFormat="1" ht="14.25">
      <c r="A37" s="42" t="s">
        <v>122</v>
      </c>
      <c r="B37" s="32"/>
      <c r="C37" s="32"/>
      <c r="D37" s="28">
        <f t="shared" si="2"/>
        <v>0</v>
      </c>
      <c r="E37" s="35">
        <f t="shared" si="0"/>
        <v>0</v>
      </c>
    </row>
    <row r="38" spans="1:5" s="15" customFormat="1" ht="14.25">
      <c r="A38" s="42" t="s">
        <v>123</v>
      </c>
      <c r="B38" s="32">
        <v>4968</v>
      </c>
      <c r="C38" s="32">
        <v>5000</v>
      </c>
      <c r="D38" s="34">
        <f t="shared" si="2"/>
        <v>-32</v>
      </c>
      <c r="E38" s="35">
        <f t="shared" si="0"/>
        <v>-0.64</v>
      </c>
    </row>
    <row r="39" spans="1:5" s="17" customFormat="1" ht="27.75" customHeight="1">
      <c r="A39" s="16" t="s">
        <v>153</v>
      </c>
      <c r="B39" s="27">
        <f>B33-B36</f>
        <v>81969954</v>
      </c>
      <c r="C39" s="27">
        <f>C33-C36</f>
        <v>54306000</v>
      </c>
      <c r="D39" s="28">
        <f t="shared" si="2"/>
        <v>27663954</v>
      </c>
      <c r="E39" s="29">
        <f t="shared" si="0"/>
        <v>50.94087946083305</v>
      </c>
    </row>
    <row r="40" spans="1:5" s="17" customFormat="1" ht="27.75" customHeight="1">
      <c r="A40" s="16" t="s">
        <v>154</v>
      </c>
      <c r="B40" s="30"/>
      <c r="C40" s="30"/>
      <c r="D40" s="28">
        <f t="shared" si="2"/>
        <v>0</v>
      </c>
      <c r="E40" s="29">
        <f t="shared" si="0"/>
        <v>0</v>
      </c>
    </row>
    <row r="41" spans="1:5" s="17" customFormat="1" ht="14.25" customHeight="1">
      <c r="A41" s="16"/>
      <c r="B41" s="27"/>
      <c r="C41" s="27"/>
      <c r="D41" s="28"/>
      <c r="E41" s="29"/>
    </row>
    <row r="42" spans="1:5" s="17" customFormat="1" ht="14.25" customHeight="1">
      <c r="A42" s="16"/>
      <c r="B42" s="27"/>
      <c r="C42" s="27"/>
      <c r="D42" s="28"/>
      <c r="E42" s="29"/>
    </row>
    <row r="43" spans="1:5" s="17" customFormat="1" ht="14.25" customHeight="1">
      <c r="A43" s="16"/>
      <c r="B43" s="27"/>
      <c r="C43" s="27"/>
      <c r="D43" s="28"/>
      <c r="E43" s="29"/>
    </row>
    <row r="44" spans="1:5" s="17" customFormat="1" ht="27" customHeight="1" thickBot="1">
      <c r="A44" s="18" t="s">
        <v>155</v>
      </c>
      <c r="B44" s="31">
        <f>B32+B39+B40</f>
        <v>114750793</v>
      </c>
      <c r="C44" s="31">
        <f>C32+C39+C40</f>
        <v>-9508000</v>
      </c>
      <c r="D44" s="25">
        <f>B44-C44</f>
        <v>124258793</v>
      </c>
      <c r="E44" s="26">
        <f>IF(C44=0,0,(D44/C44)*100)</f>
        <v>-1306.8867585191417</v>
      </c>
    </row>
    <row r="45" s="15" customFormat="1" ht="14.25"/>
    <row r="46" s="15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5905511811023623" bottom="0.5905511811023623" header="0.5118110236220472" footer="0.5118110236220472"/>
  <pageSetup horizontalDpi="300" verticalDpi="300" orientation="portrait" paperSize="9" r:id="rId1"/>
  <headerFooter alignWithMargins="0">
    <oddFooter>&amp;C&amp;"Times New Roman,標準"14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4"/>
  <dimension ref="A1:E44"/>
  <sheetViews>
    <sheetView workbookViewId="0" topLeftCell="A1">
      <pane xSplit="1" ySplit="6" topLeftCell="B7" activePane="bottomRight" state="frozen"/>
      <selection pane="topLeft" activeCell="C44" sqref="C44"/>
      <selection pane="topRight" activeCell="C44" sqref="C44"/>
      <selection pane="bottomLeft" activeCell="C44" sqref="C44"/>
      <selection pane="bottomRight" activeCell="C44" sqref="C44"/>
    </sheetView>
  </sheetViews>
  <sheetFormatPr defaultColWidth="9.00390625" defaultRowHeight="16.5"/>
  <cols>
    <col min="1" max="1" width="20.25390625" style="7" customWidth="1"/>
    <col min="2" max="2" width="20.375" style="7" customWidth="1"/>
    <col min="3" max="3" width="20.625" style="7" customWidth="1"/>
    <col min="4" max="4" width="19.375" style="7" customWidth="1"/>
    <col min="5" max="5" width="8.125" style="7" customWidth="1"/>
    <col min="6" max="16384" width="9.00390625" style="7" customWidth="1"/>
  </cols>
  <sheetData>
    <row r="1" spans="1:5" s="1" customFormat="1" ht="27.75">
      <c r="A1" s="101" t="s">
        <v>158</v>
      </c>
      <c r="B1" s="102"/>
      <c r="C1" s="102"/>
      <c r="D1" s="102"/>
      <c r="E1" s="102"/>
    </row>
    <row r="2" spans="1:5" s="1" customFormat="1" ht="27.75">
      <c r="A2" s="93" t="s">
        <v>147</v>
      </c>
      <c r="B2" s="93"/>
      <c r="C2" s="93"/>
      <c r="D2" s="93"/>
      <c r="E2" s="93"/>
    </row>
    <row r="3" spans="1:5" s="1" customFormat="1" ht="13.5" customHeight="1">
      <c r="A3" s="95"/>
      <c r="B3" s="95"/>
      <c r="C3" s="95"/>
      <c r="D3" s="95"/>
      <c r="E3" s="95"/>
    </row>
    <row r="4" spans="1:5" s="1" customFormat="1" ht="17.25" thickBot="1">
      <c r="A4" s="2"/>
      <c r="B4" s="2" t="s">
        <v>148</v>
      </c>
      <c r="C4" s="2"/>
      <c r="D4" s="2"/>
      <c r="E4" s="3" t="s">
        <v>90</v>
      </c>
    </row>
    <row r="5" spans="1:5" s="1" customFormat="1" ht="16.5">
      <c r="A5" s="96" t="s">
        <v>91</v>
      </c>
      <c r="B5" s="98" t="s">
        <v>149</v>
      </c>
      <c r="C5" s="98" t="s">
        <v>92</v>
      </c>
      <c r="D5" s="98" t="s">
        <v>150</v>
      </c>
      <c r="E5" s="100"/>
    </row>
    <row r="6" spans="1:5" s="1" customFormat="1" ht="16.5">
      <c r="A6" s="97"/>
      <c r="B6" s="99"/>
      <c r="C6" s="99"/>
      <c r="D6" s="4" t="s">
        <v>151</v>
      </c>
      <c r="E6" s="5" t="s">
        <v>76</v>
      </c>
    </row>
    <row r="7" spans="1:5" s="14" customFormat="1" ht="30" customHeight="1">
      <c r="A7" s="13" t="s">
        <v>93</v>
      </c>
      <c r="B7" s="27">
        <f>SUM(B8:B17)</f>
        <v>216937830</v>
      </c>
      <c r="C7" s="27">
        <f>SUM(C8:C17)</f>
        <v>200209000</v>
      </c>
      <c r="D7" s="28">
        <f>B7-C7</f>
        <v>16728830</v>
      </c>
      <c r="E7" s="29">
        <f aca="true" t="shared" si="0" ref="E7:E40">IF(C7=0,0,(D7/C7)*100)</f>
        <v>8.355683310940067</v>
      </c>
    </row>
    <row r="8" spans="1:5" s="15" customFormat="1" ht="14.25">
      <c r="A8" s="42" t="s">
        <v>94</v>
      </c>
      <c r="B8" s="32"/>
      <c r="C8" s="32"/>
      <c r="D8" s="34">
        <f aca="true" t="shared" si="1" ref="D8:D17">B8-C8</f>
        <v>0</v>
      </c>
      <c r="E8" s="35">
        <f t="shared" si="0"/>
        <v>0</v>
      </c>
    </row>
    <row r="9" spans="1:5" s="15" customFormat="1" ht="14.25">
      <c r="A9" s="42" t="s">
        <v>95</v>
      </c>
      <c r="B9" s="32">
        <v>216937830</v>
      </c>
      <c r="C9" s="32">
        <v>200209000</v>
      </c>
      <c r="D9" s="34">
        <f t="shared" si="1"/>
        <v>16728830</v>
      </c>
      <c r="E9" s="35">
        <f t="shared" si="0"/>
        <v>8.355683310940067</v>
      </c>
    </row>
    <row r="10" spans="1:5" s="15" customFormat="1" ht="14.25">
      <c r="A10" s="42" t="s">
        <v>96</v>
      </c>
      <c r="B10" s="32"/>
      <c r="C10" s="32"/>
      <c r="D10" s="34">
        <f t="shared" si="1"/>
        <v>0</v>
      </c>
      <c r="E10" s="35">
        <f t="shared" si="0"/>
        <v>0</v>
      </c>
    </row>
    <row r="11" spans="1:5" s="15" customFormat="1" ht="14.25">
      <c r="A11" s="42" t="s">
        <v>97</v>
      </c>
      <c r="B11" s="32"/>
      <c r="C11" s="32"/>
      <c r="D11" s="34">
        <f t="shared" si="1"/>
        <v>0</v>
      </c>
      <c r="E11" s="35">
        <f t="shared" si="0"/>
        <v>0</v>
      </c>
    </row>
    <row r="12" spans="1:5" s="15" customFormat="1" ht="14.25">
      <c r="A12" s="42" t="s">
        <v>98</v>
      </c>
      <c r="B12" s="32"/>
      <c r="C12" s="32"/>
      <c r="D12" s="34">
        <f t="shared" si="1"/>
        <v>0</v>
      </c>
      <c r="E12" s="35">
        <f t="shared" si="0"/>
        <v>0</v>
      </c>
    </row>
    <row r="13" spans="1:5" s="15" customFormat="1" ht="14.25">
      <c r="A13" s="42" t="s">
        <v>99</v>
      </c>
      <c r="B13" s="32"/>
      <c r="C13" s="32"/>
      <c r="D13" s="34">
        <f t="shared" si="1"/>
        <v>0</v>
      </c>
      <c r="E13" s="35">
        <f t="shared" si="0"/>
        <v>0</v>
      </c>
    </row>
    <row r="14" spans="1:5" s="15" customFormat="1" ht="14.25">
      <c r="A14" s="42" t="s">
        <v>100</v>
      </c>
      <c r="B14" s="32"/>
      <c r="C14" s="32"/>
      <c r="D14" s="34">
        <f t="shared" si="1"/>
        <v>0</v>
      </c>
      <c r="E14" s="35">
        <f t="shared" si="0"/>
        <v>0</v>
      </c>
    </row>
    <row r="15" spans="1:5" s="15" customFormat="1" ht="14.25">
      <c r="A15" s="42" t="s">
        <v>101</v>
      </c>
      <c r="B15" s="32"/>
      <c r="C15" s="32"/>
      <c r="D15" s="34">
        <f t="shared" si="1"/>
        <v>0</v>
      </c>
      <c r="E15" s="35">
        <f t="shared" si="0"/>
        <v>0</v>
      </c>
    </row>
    <row r="16" spans="1:5" s="15" customFormat="1" ht="14.25">
      <c r="A16" s="42" t="s">
        <v>102</v>
      </c>
      <c r="B16" s="32"/>
      <c r="C16" s="32"/>
      <c r="D16" s="34">
        <f t="shared" si="1"/>
        <v>0</v>
      </c>
      <c r="E16" s="35">
        <f t="shared" si="0"/>
        <v>0</v>
      </c>
    </row>
    <row r="17" spans="1:5" s="15" customFormat="1" ht="14.25">
      <c r="A17" s="42" t="s">
        <v>103</v>
      </c>
      <c r="B17" s="32"/>
      <c r="C17" s="32"/>
      <c r="D17" s="34">
        <f t="shared" si="1"/>
        <v>0</v>
      </c>
      <c r="E17" s="35">
        <f t="shared" si="0"/>
        <v>0</v>
      </c>
    </row>
    <row r="18" spans="1:5" s="17" customFormat="1" ht="24" customHeight="1">
      <c r="A18" s="16" t="s">
        <v>104</v>
      </c>
      <c r="B18" s="27">
        <f>SUM(B19:B31)</f>
        <v>141625343.22</v>
      </c>
      <c r="C18" s="27">
        <f>SUM(C19:C31)</f>
        <v>135880000</v>
      </c>
      <c r="D18" s="28">
        <f>B18-C18</f>
        <v>5745343.219999999</v>
      </c>
      <c r="E18" s="29">
        <f t="shared" si="0"/>
        <v>4.228247880482778</v>
      </c>
    </row>
    <row r="19" spans="1:5" s="15" customFormat="1" ht="14.25">
      <c r="A19" s="42" t="s">
        <v>105</v>
      </c>
      <c r="B19" s="32"/>
      <c r="C19" s="32"/>
      <c r="D19" s="34">
        <f aca="true" t="shared" si="2" ref="D19:D40">B19-C19</f>
        <v>0</v>
      </c>
      <c r="E19" s="35">
        <f t="shared" si="0"/>
        <v>0</v>
      </c>
    </row>
    <row r="20" spans="1:5" s="15" customFormat="1" ht="14.25">
      <c r="A20" s="42" t="s">
        <v>106</v>
      </c>
      <c r="B20" s="32">
        <v>138628384</v>
      </c>
      <c r="C20" s="32">
        <v>132127000</v>
      </c>
      <c r="D20" s="34">
        <f t="shared" si="2"/>
        <v>6501384</v>
      </c>
      <c r="E20" s="35">
        <f t="shared" si="0"/>
        <v>4.92055673707872</v>
      </c>
    </row>
    <row r="21" spans="1:5" s="15" customFormat="1" ht="14.25">
      <c r="A21" s="42" t="s">
        <v>107</v>
      </c>
      <c r="B21" s="32"/>
      <c r="C21" s="32"/>
      <c r="D21" s="34">
        <f t="shared" si="2"/>
        <v>0</v>
      </c>
      <c r="E21" s="35">
        <f t="shared" si="0"/>
        <v>0</v>
      </c>
    </row>
    <row r="22" spans="1:5" s="15" customFormat="1" ht="14.25">
      <c r="A22" s="42" t="s">
        <v>108</v>
      </c>
      <c r="B22" s="32"/>
      <c r="C22" s="32"/>
      <c r="D22" s="34">
        <f t="shared" si="2"/>
        <v>0</v>
      </c>
      <c r="E22" s="35">
        <f t="shared" si="0"/>
        <v>0</v>
      </c>
    </row>
    <row r="23" spans="1:5" s="15" customFormat="1" ht="14.25">
      <c r="A23" s="42" t="s">
        <v>109</v>
      </c>
      <c r="B23" s="32"/>
      <c r="C23" s="32"/>
      <c r="D23" s="34">
        <f t="shared" si="2"/>
        <v>0</v>
      </c>
      <c r="E23" s="35">
        <f t="shared" si="0"/>
        <v>0</v>
      </c>
    </row>
    <row r="24" spans="1:5" s="15" customFormat="1" ht="14.25">
      <c r="A24" s="42" t="s">
        <v>110</v>
      </c>
      <c r="B24" s="32"/>
      <c r="C24" s="32"/>
      <c r="D24" s="34">
        <f t="shared" si="2"/>
        <v>0</v>
      </c>
      <c r="E24" s="35">
        <f t="shared" si="0"/>
        <v>0</v>
      </c>
    </row>
    <row r="25" spans="1:5" s="15" customFormat="1" ht="14.25">
      <c r="A25" s="42" t="s">
        <v>111</v>
      </c>
      <c r="B25" s="32"/>
      <c r="C25" s="32"/>
      <c r="D25" s="34">
        <f t="shared" si="2"/>
        <v>0</v>
      </c>
      <c r="E25" s="35">
        <f t="shared" si="0"/>
        <v>0</v>
      </c>
    </row>
    <row r="26" spans="1:5" s="15" customFormat="1" ht="14.25">
      <c r="A26" s="42" t="s">
        <v>112</v>
      </c>
      <c r="B26" s="32"/>
      <c r="C26" s="32"/>
      <c r="D26" s="34">
        <f t="shared" si="2"/>
        <v>0</v>
      </c>
      <c r="E26" s="35">
        <f t="shared" si="0"/>
        <v>0</v>
      </c>
    </row>
    <row r="27" spans="1:5" s="15" customFormat="1" ht="14.25">
      <c r="A27" s="42" t="s">
        <v>113</v>
      </c>
      <c r="B27" s="32">
        <v>1861469.22</v>
      </c>
      <c r="C27" s="32">
        <v>2447000</v>
      </c>
      <c r="D27" s="34">
        <f t="shared" si="2"/>
        <v>-585530.78</v>
      </c>
      <c r="E27" s="35">
        <f t="shared" si="0"/>
        <v>-23.92851573355129</v>
      </c>
    </row>
    <row r="28" spans="1:5" s="15" customFormat="1" ht="14.25">
      <c r="A28" s="42" t="s">
        <v>114</v>
      </c>
      <c r="B28" s="32">
        <v>143944</v>
      </c>
      <c r="C28" s="32">
        <v>206000</v>
      </c>
      <c r="D28" s="34">
        <f t="shared" si="2"/>
        <v>-62056</v>
      </c>
      <c r="E28" s="35">
        <f t="shared" si="0"/>
        <v>-30.124271844660193</v>
      </c>
    </row>
    <row r="29" spans="1:5" s="15" customFormat="1" ht="14.25">
      <c r="A29" s="42" t="s">
        <v>115</v>
      </c>
      <c r="B29" s="32">
        <v>991546</v>
      </c>
      <c r="C29" s="32">
        <v>1100000</v>
      </c>
      <c r="D29" s="34">
        <f t="shared" si="2"/>
        <v>-108454</v>
      </c>
      <c r="E29" s="35">
        <f t="shared" si="0"/>
        <v>-9.859454545454545</v>
      </c>
    </row>
    <row r="30" spans="1:5" s="15" customFormat="1" ht="14.25">
      <c r="A30" s="42" t="s">
        <v>116</v>
      </c>
      <c r="B30" s="32"/>
      <c r="C30" s="32"/>
      <c r="D30" s="34">
        <f t="shared" si="2"/>
        <v>0</v>
      </c>
      <c r="E30" s="35">
        <f t="shared" si="0"/>
        <v>0</v>
      </c>
    </row>
    <row r="31" spans="1:5" s="15" customFormat="1" ht="14.25">
      <c r="A31" s="42" t="s">
        <v>117</v>
      </c>
      <c r="B31" s="32"/>
      <c r="C31" s="32"/>
      <c r="D31" s="34">
        <f t="shared" si="2"/>
        <v>0</v>
      </c>
      <c r="E31" s="35">
        <f t="shared" si="0"/>
        <v>0</v>
      </c>
    </row>
    <row r="32" spans="1:5" s="17" customFormat="1" ht="28.5" customHeight="1">
      <c r="A32" s="16" t="s">
        <v>152</v>
      </c>
      <c r="B32" s="27">
        <f>B7-B18</f>
        <v>75312486.78</v>
      </c>
      <c r="C32" s="27">
        <f>C7-C18</f>
        <v>64329000</v>
      </c>
      <c r="D32" s="28">
        <f t="shared" si="2"/>
        <v>10983486.780000001</v>
      </c>
      <c r="E32" s="29">
        <f t="shared" si="0"/>
        <v>17.07392743552675</v>
      </c>
    </row>
    <row r="33" spans="1:5" s="17" customFormat="1" ht="25.5" customHeight="1">
      <c r="A33" s="16" t="s">
        <v>118</v>
      </c>
      <c r="B33" s="27">
        <f>SUM(B34:B35)</f>
        <v>1251939.1</v>
      </c>
      <c r="C33" s="27">
        <f>SUM(C34:C35)</f>
        <v>1384000</v>
      </c>
      <c r="D33" s="28">
        <f t="shared" si="2"/>
        <v>-132060.8999999999</v>
      </c>
      <c r="E33" s="29">
        <f t="shared" si="0"/>
        <v>-9.541972543352594</v>
      </c>
    </row>
    <row r="34" spans="1:5" s="15" customFormat="1" ht="14.25">
      <c r="A34" s="42" t="s">
        <v>119</v>
      </c>
      <c r="B34" s="32">
        <v>1029855</v>
      </c>
      <c r="C34" s="32">
        <v>984000</v>
      </c>
      <c r="D34" s="34">
        <f t="shared" si="2"/>
        <v>45855</v>
      </c>
      <c r="E34" s="35">
        <f t="shared" si="0"/>
        <v>4.660060975609756</v>
      </c>
    </row>
    <row r="35" spans="1:5" s="15" customFormat="1" ht="14.25">
      <c r="A35" s="42" t="s">
        <v>120</v>
      </c>
      <c r="B35" s="32">
        <v>222084.1</v>
      </c>
      <c r="C35" s="32">
        <v>400000</v>
      </c>
      <c r="D35" s="34">
        <f t="shared" si="2"/>
        <v>-177915.9</v>
      </c>
      <c r="E35" s="35">
        <f t="shared" si="0"/>
        <v>-44.478975</v>
      </c>
    </row>
    <row r="36" spans="1:5" s="17" customFormat="1" ht="27.75" customHeight="1">
      <c r="A36" s="16" t="s">
        <v>121</v>
      </c>
      <c r="B36" s="27">
        <f>SUM(B37:B38)</f>
        <v>499108</v>
      </c>
      <c r="C36" s="27">
        <f>SUM(C37:C38)</f>
        <v>549000</v>
      </c>
      <c r="D36" s="28">
        <f t="shared" si="2"/>
        <v>-49892</v>
      </c>
      <c r="E36" s="29">
        <f t="shared" si="0"/>
        <v>-9.087795992714026</v>
      </c>
    </row>
    <row r="37" spans="1:5" s="15" customFormat="1" ht="14.25">
      <c r="A37" s="42" t="s">
        <v>122</v>
      </c>
      <c r="B37" s="32"/>
      <c r="C37" s="32"/>
      <c r="D37" s="34">
        <f t="shared" si="2"/>
        <v>0</v>
      </c>
      <c r="E37" s="35">
        <f t="shared" si="0"/>
        <v>0</v>
      </c>
    </row>
    <row r="38" spans="1:5" s="15" customFormat="1" ht="14.25">
      <c r="A38" s="42" t="s">
        <v>123</v>
      </c>
      <c r="B38" s="32">
        <v>499108</v>
      </c>
      <c r="C38" s="32">
        <v>549000</v>
      </c>
      <c r="D38" s="34">
        <f t="shared" si="2"/>
        <v>-49892</v>
      </c>
      <c r="E38" s="35">
        <f t="shared" si="0"/>
        <v>-9.087795992714026</v>
      </c>
    </row>
    <row r="39" spans="1:5" s="17" customFormat="1" ht="27.75" customHeight="1">
      <c r="A39" s="16" t="s">
        <v>153</v>
      </c>
      <c r="B39" s="27">
        <f>B33-B36</f>
        <v>752831.1000000001</v>
      </c>
      <c r="C39" s="27">
        <f>C33-C36</f>
        <v>835000</v>
      </c>
      <c r="D39" s="28">
        <f t="shared" si="2"/>
        <v>-82168.8999999999</v>
      </c>
      <c r="E39" s="29">
        <f t="shared" si="0"/>
        <v>-9.840586826347295</v>
      </c>
    </row>
    <row r="40" spans="1:5" s="17" customFormat="1" ht="27.75" customHeight="1">
      <c r="A40" s="16" t="s">
        <v>154</v>
      </c>
      <c r="B40" s="30"/>
      <c r="C40" s="30"/>
      <c r="D40" s="28">
        <f t="shared" si="2"/>
        <v>0</v>
      </c>
      <c r="E40" s="29">
        <f t="shared" si="0"/>
        <v>0</v>
      </c>
    </row>
    <row r="41" spans="1:5" s="17" customFormat="1" ht="14.25" customHeight="1">
      <c r="A41" s="16"/>
      <c r="B41" s="27"/>
      <c r="C41" s="27"/>
      <c r="D41" s="28"/>
      <c r="E41" s="29"/>
    </row>
    <row r="42" spans="1:5" s="17" customFormat="1" ht="14.25" customHeight="1">
      <c r="A42" s="16"/>
      <c r="B42" s="27"/>
      <c r="C42" s="27"/>
      <c r="D42" s="28"/>
      <c r="E42" s="29"/>
    </row>
    <row r="43" spans="1:5" s="17" customFormat="1" ht="14.25" customHeight="1">
      <c r="A43" s="16"/>
      <c r="B43" s="27"/>
      <c r="C43" s="27"/>
      <c r="D43" s="28"/>
      <c r="E43" s="29"/>
    </row>
    <row r="44" spans="1:5" s="17" customFormat="1" ht="27" customHeight="1" thickBot="1">
      <c r="A44" s="18" t="s">
        <v>155</v>
      </c>
      <c r="B44" s="31">
        <f>B32+B39+B40</f>
        <v>76065317.88</v>
      </c>
      <c r="C44" s="31">
        <f>C32+C39+C40</f>
        <v>65164000</v>
      </c>
      <c r="D44" s="25">
        <f>B44-C44</f>
        <v>10901317.879999995</v>
      </c>
      <c r="E44" s="26">
        <f>IF(C44=0,0,(D44/C44)*100)</f>
        <v>16.729049597937504</v>
      </c>
    </row>
    <row r="45" s="15" customFormat="1" ht="14.25"/>
    <row r="46" s="15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5905511811023623" bottom="0.5905511811023623" header="0.5118110236220472" footer="0.5118110236220472"/>
  <pageSetup horizontalDpi="300" verticalDpi="300" orientation="portrait" paperSize="9" r:id="rId1"/>
  <headerFooter alignWithMargins="0">
    <oddFooter>&amp;C&amp;"Times New Roman,標準"98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5"/>
  <dimension ref="A1:E44"/>
  <sheetViews>
    <sheetView workbookViewId="0" topLeftCell="A1">
      <pane xSplit="1" ySplit="6" topLeftCell="B7" activePane="bottomRight" state="frozen"/>
      <selection pane="topLeft" activeCell="C44" sqref="C44"/>
      <selection pane="topRight" activeCell="C44" sqref="C44"/>
      <selection pane="bottomLeft" activeCell="C44" sqref="C44"/>
      <selection pane="bottomRight" activeCell="C44" sqref="C44"/>
    </sheetView>
  </sheetViews>
  <sheetFormatPr defaultColWidth="9.00390625" defaultRowHeight="16.5"/>
  <cols>
    <col min="1" max="1" width="20.25390625" style="7" customWidth="1"/>
    <col min="2" max="2" width="20.375" style="7" customWidth="1"/>
    <col min="3" max="3" width="20.625" style="7" customWidth="1"/>
    <col min="4" max="4" width="19.375" style="7" customWidth="1"/>
    <col min="5" max="5" width="8.125" style="7" customWidth="1"/>
    <col min="6" max="16384" width="9.00390625" style="7" customWidth="1"/>
  </cols>
  <sheetData>
    <row r="1" spans="1:5" s="1" customFormat="1" ht="27.75">
      <c r="A1" s="102" t="s">
        <v>177</v>
      </c>
      <c r="B1" s="102"/>
      <c r="C1" s="102"/>
      <c r="D1" s="102"/>
      <c r="E1" s="102"/>
    </row>
    <row r="2" spans="1:5" s="1" customFormat="1" ht="27.75">
      <c r="A2" s="93" t="s">
        <v>147</v>
      </c>
      <c r="B2" s="93"/>
      <c r="C2" s="93"/>
      <c r="D2" s="93"/>
      <c r="E2" s="93"/>
    </row>
    <row r="3" spans="1:5" s="1" customFormat="1" ht="13.5" customHeight="1">
      <c r="A3" s="95"/>
      <c r="B3" s="95"/>
      <c r="C3" s="95"/>
      <c r="D3" s="95"/>
      <c r="E3" s="95"/>
    </row>
    <row r="4" spans="1:5" s="1" customFormat="1" ht="17.25" thickBot="1">
      <c r="A4" s="2"/>
      <c r="B4" s="2" t="s">
        <v>148</v>
      </c>
      <c r="C4" s="2"/>
      <c r="D4" s="2"/>
      <c r="E4" s="3" t="s">
        <v>90</v>
      </c>
    </row>
    <row r="5" spans="1:5" s="1" customFormat="1" ht="16.5">
      <c r="A5" s="96" t="s">
        <v>91</v>
      </c>
      <c r="B5" s="98" t="s">
        <v>149</v>
      </c>
      <c r="C5" s="98" t="s">
        <v>92</v>
      </c>
      <c r="D5" s="98" t="s">
        <v>150</v>
      </c>
      <c r="E5" s="100"/>
    </row>
    <row r="6" spans="1:5" s="1" customFormat="1" ht="16.5">
      <c r="A6" s="97"/>
      <c r="B6" s="99"/>
      <c r="C6" s="99"/>
      <c r="D6" s="4" t="s">
        <v>151</v>
      </c>
      <c r="E6" s="5" t="s">
        <v>76</v>
      </c>
    </row>
    <row r="7" spans="1:5" s="14" customFormat="1" ht="30" customHeight="1">
      <c r="A7" s="13" t="s">
        <v>93</v>
      </c>
      <c r="B7" s="27">
        <f>SUM(B8:B17)</f>
        <v>755739386</v>
      </c>
      <c r="C7" s="27">
        <f>SUM(C8:C17)</f>
        <v>400320000</v>
      </c>
      <c r="D7" s="28">
        <f>B7-C7</f>
        <v>355419386</v>
      </c>
      <c r="E7" s="29">
        <f aca="true" t="shared" si="0" ref="E7:E40">IF(C7=0,0,(D7/C7)*100)</f>
        <v>88.78381944444445</v>
      </c>
    </row>
    <row r="8" spans="1:5" s="15" customFormat="1" ht="14.25">
      <c r="A8" s="42" t="s">
        <v>94</v>
      </c>
      <c r="B8" s="32"/>
      <c r="C8" s="32"/>
      <c r="D8" s="28">
        <f aca="true" t="shared" si="1" ref="D8:D17">B8-C8</f>
        <v>0</v>
      </c>
      <c r="E8" s="35">
        <f t="shared" si="0"/>
        <v>0</v>
      </c>
    </row>
    <row r="9" spans="1:5" s="15" customFormat="1" ht="14.25">
      <c r="A9" s="42" t="s">
        <v>95</v>
      </c>
      <c r="B9" s="32">
        <v>507651664</v>
      </c>
      <c r="C9" s="32">
        <v>160200000</v>
      </c>
      <c r="D9" s="34">
        <f t="shared" si="1"/>
        <v>347451664</v>
      </c>
      <c r="E9" s="35">
        <f t="shared" si="0"/>
        <v>216.8861822721598</v>
      </c>
    </row>
    <row r="10" spans="1:5" s="15" customFormat="1" ht="14.25">
      <c r="A10" s="42" t="s">
        <v>96</v>
      </c>
      <c r="B10" s="32"/>
      <c r="C10" s="32"/>
      <c r="D10" s="34">
        <f t="shared" si="1"/>
        <v>0</v>
      </c>
      <c r="E10" s="35">
        <f t="shared" si="0"/>
        <v>0</v>
      </c>
    </row>
    <row r="11" spans="1:5" s="15" customFormat="1" ht="14.25">
      <c r="A11" s="42" t="s">
        <v>97</v>
      </c>
      <c r="B11" s="32"/>
      <c r="C11" s="32"/>
      <c r="D11" s="34">
        <f t="shared" si="1"/>
        <v>0</v>
      </c>
      <c r="E11" s="35">
        <f t="shared" si="0"/>
        <v>0</v>
      </c>
    </row>
    <row r="12" spans="1:5" s="15" customFormat="1" ht="14.25">
      <c r="A12" s="42" t="s">
        <v>98</v>
      </c>
      <c r="B12" s="32">
        <v>248087722</v>
      </c>
      <c r="C12" s="32">
        <v>240120000</v>
      </c>
      <c r="D12" s="34">
        <f t="shared" si="1"/>
        <v>7967722</v>
      </c>
      <c r="E12" s="35">
        <f t="shared" si="0"/>
        <v>3.318225054139597</v>
      </c>
    </row>
    <row r="13" spans="1:5" s="15" customFormat="1" ht="14.25">
      <c r="A13" s="42" t="s">
        <v>99</v>
      </c>
      <c r="B13" s="32"/>
      <c r="C13" s="32"/>
      <c r="D13" s="28">
        <f t="shared" si="1"/>
        <v>0</v>
      </c>
      <c r="E13" s="35">
        <f t="shared" si="0"/>
        <v>0</v>
      </c>
    </row>
    <row r="14" spans="1:5" s="15" customFormat="1" ht="14.25">
      <c r="A14" s="42" t="s">
        <v>100</v>
      </c>
      <c r="B14" s="32"/>
      <c r="C14" s="32"/>
      <c r="D14" s="28">
        <f t="shared" si="1"/>
        <v>0</v>
      </c>
      <c r="E14" s="35">
        <f t="shared" si="0"/>
        <v>0</v>
      </c>
    </row>
    <row r="15" spans="1:5" s="15" customFormat="1" ht="14.25">
      <c r="A15" s="42" t="s">
        <v>101</v>
      </c>
      <c r="B15" s="32"/>
      <c r="C15" s="32"/>
      <c r="D15" s="28">
        <f t="shared" si="1"/>
        <v>0</v>
      </c>
      <c r="E15" s="35">
        <f t="shared" si="0"/>
        <v>0</v>
      </c>
    </row>
    <row r="16" spans="1:5" s="15" customFormat="1" ht="14.25">
      <c r="A16" s="42" t="s">
        <v>102</v>
      </c>
      <c r="B16" s="32"/>
      <c r="C16" s="32"/>
      <c r="D16" s="28">
        <f t="shared" si="1"/>
        <v>0</v>
      </c>
      <c r="E16" s="35">
        <f t="shared" si="0"/>
        <v>0</v>
      </c>
    </row>
    <row r="17" spans="1:5" s="15" customFormat="1" ht="14.25">
      <c r="A17" s="42" t="s">
        <v>103</v>
      </c>
      <c r="B17" s="32"/>
      <c r="C17" s="32"/>
      <c r="D17" s="28">
        <f t="shared" si="1"/>
        <v>0</v>
      </c>
      <c r="E17" s="35">
        <f t="shared" si="0"/>
        <v>0</v>
      </c>
    </row>
    <row r="18" spans="1:5" s="17" customFormat="1" ht="24" customHeight="1">
      <c r="A18" s="16" t="s">
        <v>104</v>
      </c>
      <c r="B18" s="27">
        <f>SUM(B19:B31)</f>
        <v>950679297</v>
      </c>
      <c r="C18" s="27">
        <f>SUM(C19:C31)</f>
        <v>893724000</v>
      </c>
      <c r="D18" s="28">
        <f>B18-C18</f>
        <v>56955297</v>
      </c>
      <c r="E18" s="29">
        <f t="shared" si="0"/>
        <v>6.372806034077634</v>
      </c>
    </row>
    <row r="19" spans="1:5" s="15" customFormat="1" ht="14.25">
      <c r="A19" s="42" t="s">
        <v>105</v>
      </c>
      <c r="B19" s="32"/>
      <c r="C19" s="32"/>
      <c r="D19" s="28">
        <f aca="true" t="shared" si="2" ref="D19:D40">B19-C19</f>
        <v>0</v>
      </c>
      <c r="E19" s="35">
        <f t="shared" si="0"/>
        <v>0</v>
      </c>
    </row>
    <row r="20" spans="1:5" s="15" customFormat="1" ht="14.25">
      <c r="A20" s="42" t="s">
        <v>106</v>
      </c>
      <c r="B20" s="32">
        <v>368814495</v>
      </c>
      <c r="C20" s="32">
        <v>146442000</v>
      </c>
      <c r="D20" s="34">
        <f t="shared" si="2"/>
        <v>222372495</v>
      </c>
      <c r="E20" s="35">
        <f t="shared" si="0"/>
        <v>151.8502171508174</v>
      </c>
    </row>
    <row r="21" spans="1:5" s="15" customFormat="1" ht="14.25">
      <c r="A21" s="42" t="s">
        <v>107</v>
      </c>
      <c r="B21" s="32"/>
      <c r="C21" s="32"/>
      <c r="D21" s="34">
        <f t="shared" si="2"/>
        <v>0</v>
      </c>
      <c r="E21" s="35">
        <f t="shared" si="0"/>
        <v>0</v>
      </c>
    </row>
    <row r="22" spans="1:5" s="15" customFormat="1" ht="14.25">
      <c r="A22" s="42" t="s">
        <v>108</v>
      </c>
      <c r="B22" s="32"/>
      <c r="C22" s="32"/>
      <c r="D22" s="34">
        <f t="shared" si="2"/>
        <v>0</v>
      </c>
      <c r="E22" s="35">
        <f t="shared" si="0"/>
        <v>0</v>
      </c>
    </row>
    <row r="23" spans="1:5" s="15" customFormat="1" ht="14.25">
      <c r="A23" s="42" t="s">
        <v>109</v>
      </c>
      <c r="B23" s="32">
        <v>101630688</v>
      </c>
      <c r="C23" s="32">
        <v>100824000</v>
      </c>
      <c r="D23" s="34">
        <f t="shared" si="2"/>
        <v>806688</v>
      </c>
      <c r="E23" s="35">
        <f t="shared" si="0"/>
        <v>0.8000952154248989</v>
      </c>
    </row>
    <row r="24" spans="1:5" s="15" customFormat="1" ht="14.25">
      <c r="A24" s="42" t="s">
        <v>110</v>
      </c>
      <c r="B24" s="32"/>
      <c r="C24" s="32"/>
      <c r="D24" s="34">
        <f t="shared" si="2"/>
        <v>0</v>
      </c>
      <c r="E24" s="35">
        <f t="shared" si="0"/>
        <v>0</v>
      </c>
    </row>
    <row r="25" spans="1:5" s="15" customFormat="1" ht="14.25">
      <c r="A25" s="42" t="s">
        <v>111</v>
      </c>
      <c r="B25" s="32"/>
      <c r="C25" s="32"/>
      <c r="D25" s="34">
        <f t="shared" si="2"/>
        <v>0</v>
      </c>
      <c r="E25" s="35">
        <f t="shared" si="0"/>
        <v>0</v>
      </c>
    </row>
    <row r="26" spans="1:5" s="15" customFormat="1" ht="14.25">
      <c r="A26" s="42" t="s">
        <v>112</v>
      </c>
      <c r="B26" s="32"/>
      <c r="C26" s="32"/>
      <c r="D26" s="34">
        <f t="shared" si="2"/>
        <v>0</v>
      </c>
      <c r="E26" s="35">
        <f t="shared" si="0"/>
        <v>0</v>
      </c>
    </row>
    <row r="27" spans="1:5" s="15" customFormat="1" ht="14.25">
      <c r="A27" s="42" t="s">
        <v>113</v>
      </c>
      <c r="B27" s="32">
        <v>392724698</v>
      </c>
      <c r="C27" s="32">
        <v>506724000</v>
      </c>
      <c r="D27" s="34">
        <f t="shared" si="2"/>
        <v>-113999302</v>
      </c>
      <c r="E27" s="35">
        <f t="shared" si="0"/>
        <v>-22.497316487871107</v>
      </c>
    </row>
    <row r="28" spans="1:5" s="15" customFormat="1" ht="14.25">
      <c r="A28" s="42" t="s">
        <v>114</v>
      </c>
      <c r="B28" s="32">
        <v>140235</v>
      </c>
      <c r="C28" s="32">
        <v>432000</v>
      </c>
      <c r="D28" s="34">
        <f t="shared" si="2"/>
        <v>-291765</v>
      </c>
      <c r="E28" s="35">
        <f t="shared" si="0"/>
        <v>-67.53819444444444</v>
      </c>
    </row>
    <row r="29" spans="1:5" s="15" customFormat="1" ht="14.25">
      <c r="A29" s="42" t="s">
        <v>115</v>
      </c>
      <c r="B29" s="32"/>
      <c r="C29" s="32"/>
      <c r="D29" s="34">
        <f t="shared" si="2"/>
        <v>0</v>
      </c>
      <c r="E29" s="35">
        <f t="shared" si="0"/>
        <v>0</v>
      </c>
    </row>
    <row r="30" spans="1:5" s="15" customFormat="1" ht="14.25">
      <c r="A30" s="42" t="s">
        <v>116</v>
      </c>
      <c r="B30" s="32"/>
      <c r="C30" s="32"/>
      <c r="D30" s="34">
        <f t="shared" si="2"/>
        <v>0</v>
      </c>
      <c r="E30" s="35">
        <f t="shared" si="0"/>
        <v>0</v>
      </c>
    </row>
    <row r="31" spans="1:5" s="15" customFormat="1" ht="14.25">
      <c r="A31" s="42" t="s">
        <v>117</v>
      </c>
      <c r="B31" s="32">
        <v>87369181</v>
      </c>
      <c r="C31" s="32">
        <v>139302000</v>
      </c>
      <c r="D31" s="34">
        <f t="shared" si="2"/>
        <v>-51932819</v>
      </c>
      <c r="E31" s="35">
        <f t="shared" si="0"/>
        <v>-37.28074184146674</v>
      </c>
    </row>
    <row r="32" spans="1:5" s="17" customFormat="1" ht="28.5" customHeight="1">
      <c r="A32" s="16" t="s">
        <v>152</v>
      </c>
      <c r="B32" s="27">
        <f>B7-B18</f>
        <v>-194939911</v>
      </c>
      <c r="C32" s="27">
        <f>C7-C18</f>
        <v>-493404000</v>
      </c>
      <c r="D32" s="28">
        <f t="shared" si="2"/>
        <v>298464089</v>
      </c>
      <c r="E32" s="29">
        <f t="shared" si="0"/>
        <v>-60.49081259981678</v>
      </c>
    </row>
    <row r="33" spans="1:5" s="17" customFormat="1" ht="25.5" customHeight="1">
      <c r="A33" s="16" t="s">
        <v>118</v>
      </c>
      <c r="B33" s="27">
        <f>SUM(B34:B35)</f>
        <v>10439358</v>
      </c>
      <c r="C33" s="27">
        <f>SUM(C34:C35)</f>
        <v>2058000</v>
      </c>
      <c r="D33" s="28">
        <f t="shared" si="2"/>
        <v>8381358</v>
      </c>
      <c r="E33" s="29">
        <f t="shared" si="0"/>
        <v>407.2574344023324</v>
      </c>
    </row>
    <row r="34" spans="1:5" s="15" customFormat="1" ht="14.25">
      <c r="A34" s="42" t="s">
        <v>119</v>
      </c>
      <c r="B34" s="32">
        <v>6322363</v>
      </c>
      <c r="C34" s="32">
        <v>1962000</v>
      </c>
      <c r="D34" s="34">
        <f t="shared" si="2"/>
        <v>4360363</v>
      </c>
      <c r="E34" s="35">
        <f t="shared" si="0"/>
        <v>222.2407237512742</v>
      </c>
    </row>
    <row r="35" spans="1:5" s="15" customFormat="1" ht="14.25">
      <c r="A35" s="42" t="s">
        <v>120</v>
      </c>
      <c r="B35" s="32">
        <v>4116995</v>
      </c>
      <c r="C35" s="32">
        <v>96000</v>
      </c>
      <c r="D35" s="34">
        <f t="shared" si="2"/>
        <v>4020995</v>
      </c>
      <c r="E35" s="35">
        <f t="shared" si="0"/>
        <v>4188.536458333333</v>
      </c>
    </row>
    <row r="36" spans="1:5" s="17" customFormat="1" ht="27.75" customHeight="1">
      <c r="A36" s="16" t="s">
        <v>121</v>
      </c>
      <c r="B36" s="27">
        <f>SUM(B37:B38)</f>
        <v>9834930</v>
      </c>
      <c r="C36" s="27">
        <f>SUM(C37:C38)</f>
        <v>0</v>
      </c>
      <c r="D36" s="28">
        <f t="shared" si="2"/>
        <v>9834930</v>
      </c>
      <c r="E36" s="29">
        <f t="shared" si="0"/>
        <v>0</v>
      </c>
    </row>
    <row r="37" spans="1:5" s="15" customFormat="1" ht="14.25">
      <c r="A37" s="42" t="s">
        <v>122</v>
      </c>
      <c r="B37" s="32"/>
      <c r="C37" s="32"/>
      <c r="D37" s="28">
        <f t="shared" si="2"/>
        <v>0</v>
      </c>
      <c r="E37" s="35">
        <f t="shared" si="0"/>
        <v>0</v>
      </c>
    </row>
    <row r="38" spans="1:5" s="15" customFormat="1" ht="14.25">
      <c r="A38" s="42" t="s">
        <v>123</v>
      </c>
      <c r="B38" s="32">
        <v>9834930</v>
      </c>
      <c r="C38" s="32"/>
      <c r="D38" s="34">
        <f t="shared" si="2"/>
        <v>9834930</v>
      </c>
      <c r="E38" s="35">
        <f t="shared" si="0"/>
        <v>0</v>
      </c>
    </row>
    <row r="39" spans="1:5" s="17" customFormat="1" ht="27.75" customHeight="1">
      <c r="A39" s="16" t="s">
        <v>153</v>
      </c>
      <c r="B39" s="27">
        <f>B33-B36</f>
        <v>604428</v>
      </c>
      <c r="C39" s="27">
        <f>C33-C36</f>
        <v>2058000</v>
      </c>
      <c r="D39" s="28">
        <f t="shared" si="2"/>
        <v>-1453572</v>
      </c>
      <c r="E39" s="29">
        <f t="shared" si="0"/>
        <v>-70.63032069970846</v>
      </c>
    </row>
    <row r="40" spans="1:5" s="17" customFormat="1" ht="27.75" customHeight="1">
      <c r="A40" s="16" t="s">
        <v>154</v>
      </c>
      <c r="B40" s="30"/>
      <c r="C40" s="30"/>
      <c r="D40" s="28">
        <f t="shared" si="2"/>
        <v>0</v>
      </c>
      <c r="E40" s="29">
        <f t="shared" si="0"/>
        <v>0</v>
      </c>
    </row>
    <row r="41" spans="1:5" s="17" customFormat="1" ht="14.25" customHeight="1">
      <c r="A41" s="16"/>
      <c r="B41" s="27"/>
      <c r="C41" s="27"/>
      <c r="D41" s="28"/>
      <c r="E41" s="29"/>
    </row>
    <row r="42" spans="1:5" s="17" customFormat="1" ht="14.25" customHeight="1">
      <c r="A42" s="16"/>
      <c r="B42" s="27"/>
      <c r="C42" s="27"/>
      <c r="D42" s="28"/>
      <c r="E42" s="29"/>
    </row>
    <row r="43" spans="1:5" s="17" customFormat="1" ht="14.25" customHeight="1">
      <c r="A43" s="16"/>
      <c r="B43" s="27"/>
      <c r="C43" s="27"/>
      <c r="D43" s="28"/>
      <c r="E43" s="29"/>
    </row>
    <row r="44" spans="1:5" s="17" customFormat="1" ht="27" customHeight="1" thickBot="1">
      <c r="A44" s="18" t="s">
        <v>155</v>
      </c>
      <c r="B44" s="31">
        <f>B32+B39+B40</f>
        <v>-194335483</v>
      </c>
      <c r="C44" s="31">
        <f>C32+C39+C40</f>
        <v>-491346000</v>
      </c>
      <c r="D44" s="25">
        <f>B44-C44</f>
        <v>297010517</v>
      </c>
      <c r="E44" s="26">
        <f>IF(C44=0,0,(D44/C44)*100)</f>
        <v>-60.44834332629145</v>
      </c>
    </row>
    <row r="45" s="15" customFormat="1" ht="14.25"/>
    <row r="46" s="15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5905511811023623" bottom="0.5905511811023623" header="0.5118110236220472" footer="0.5118110236220472"/>
  <pageSetup horizontalDpi="300" verticalDpi="300" orientation="portrait" paperSize="9" r:id="rId1"/>
  <headerFooter alignWithMargins="0">
    <oddFooter>&amp;C&amp;"Times New Roman,標準"100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6"/>
  <dimension ref="A1:E44"/>
  <sheetViews>
    <sheetView workbookViewId="0" topLeftCell="A1">
      <pane xSplit="1" ySplit="6" topLeftCell="B7" activePane="bottomRight" state="frozen"/>
      <selection pane="topLeft" activeCell="C44" sqref="C44"/>
      <selection pane="topRight" activeCell="C44" sqref="C44"/>
      <selection pane="bottomLeft" activeCell="C44" sqref="C44"/>
      <selection pane="bottomRight" activeCell="D9" sqref="D9"/>
    </sheetView>
  </sheetViews>
  <sheetFormatPr defaultColWidth="9.00390625" defaultRowHeight="16.5"/>
  <cols>
    <col min="1" max="1" width="20.25390625" style="7" customWidth="1"/>
    <col min="2" max="2" width="20.375" style="7" customWidth="1"/>
    <col min="3" max="3" width="19.50390625" style="7" customWidth="1"/>
    <col min="4" max="4" width="19.375" style="7" customWidth="1"/>
    <col min="5" max="16384" width="9.00390625" style="7" customWidth="1"/>
  </cols>
  <sheetData>
    <row r="1" spans="1:5" s="1" customFormat="1" ht="27.75">
      <c r="A1" s="101" t="s">
        <v>157</v>
      </c>
      <c r="B1" s="102"/>
      <c r="C1" s="102"/>
      <c r="D1" s="102"/>
      <c r="E1" s="102"/>
    </row>
    <row r="2" spans="1:5" s="1" customFormat="1" ht="27.75">
      <c r="A2" s="93" t="s">
        <v>147</v>
      </c>
      <c r="B2" s="93"/>
      <c r="C2" s="93"/>
      <c r="D2" s="93"/>
      <c r="E2" s="93"/>
    </row>
    <row r="3" spans="1:5" s="1" customFormat="1" ht="13.5" customHeight="1">
      <c r="A3" s="95"/>
      <c r="B3" s="95"/>
      <c r="C3" s="95"/>
      <c r="D3" s="95"/>
      <c r="E3" s="95"/>
    </row>
    <row r="4" spans="1:5" s="1" customFormat="1" ht="17.25" thickBot="1">
      <c r="A4" s="2"/>
      <c r="B4" s="2" t="s">
        <v>148</v>
      </c>
      <c r="C4" s="2"/>
      <c r="D4" s="2"/>
      <c r="E4" s="3" t="s">
        <v>90</v>
      </c>
    </row>
    <row r="5" spans="1:5" s="1" customFormat="1" ht="16.5">
      <c r="A5" s="96" t="s">
        <v>91</v>
      </c>
      <c r="B5" s="98" t="s">
        <v>149</v>
      </c>
      <c r="C5" s="98" t="s">
        <v>92</v>
      </c>
      <c r="D5" s="98" t="s">
        <v>150</v>
      </c>
      <c r="E5" s="100"/>
    </row>
    <row r="6" spans="1:5" s="1" customFormat="1" ht="16.5">
      <c r="A6" s="97"/>
      <c r="B6" s="99"/>
      <c r="C6" s="99"/>
      <c r="D6" s="4" t="s">
        <v>151</v>
      </c>
      <c r="E6" s="5" t="s">
        <v>76</v>
      </c>
    </row>
    <row r="7" spans="1:5" s="14" customFormat="1" ht="30" customHeight="1">
      <c r="A7" s="13" t="s">
        <v>93</v>
      </c>
      <c r="B7" s="27">
        <f>SUM(B8:B17)</f>
        <v>49214265</v>
      </c>
      <c r="C7" s="27">
        <f>SUM(C8:C17)</f>
        <v>41645000</v>
      </c>
      <c r="D7" s="28">
        <f>B7-C7</f>
        <v>7569265</v>
      </c>
      <c r="E7" s="29">
        <f aca="true" t="shared" si="0" ref="E7:E40">IF(C7=0,0,(D7/C7)*100)</f>
        <v>18.17568735742586</v>
      </c>
    </row>
    <row r="8" spans="1:5" s="15" customFormat="1" ht="14.25">
      <c r="A8" s="42" t="s">
        <v>94</v>
      </c>
      <c r="B8" s="32"/>
      <c r="C8" s="32"/>
      <c r="D8" s="28">
        <f aca="true" t="shared" si="1" ref="D8:D17">B8-C8</f>
        <v>0</v>
      </c>
      <c r="E8" s="35">
        <f t="shared" si="0"/>
        <v>0</v>
      </c>
    </row>
    <row r="9" spans="1:5" s="15" customFormat="1" ht="14.25">
      <c r="A9" s="42" t="s">
        <v>95</v>
      </c>
      <c r="B9" s="32">
        <v>49214265</v>
      </c>
      <c r="C9" s="32">
        <v>41645000</v>
      </c>
      <c r="D9" s="34">
        <f t="shared" si="1"/>
        <v>7569265</v>
      </c>
      <c r="E9" s="35">
        <f t="shared" si="0"/>
        <v>18.17568735742586</v>
      </c>
    </row>
    <row r="10" spans="1:5" s="15" customFormat="1" ht="14.25">
      <c r="A10" s="42" t="s">
        <v>96</v>
      </c>
      <c r="B10" s="32"/>
      <c r="C10" s="32"/>
      <c r="D10" s="28">
        <f t="shared" si="1"/>
        <v>0</v>
      </c>
      <c r="E10" s="35">
        <f t="shared" si="0"/>
        <v>0</v>
      </c>
    </row>
    <row r="11" spans="1:5" s="15" customFormat="1" ht="14.25">
      <c r="A11" s="42" t="s">
        <v>97</v>
      </c>
      <c r="B11" s="32"/>
      <c r="C11" s="32"/>
      <c r="D11" s="28">
        <f t="shared" si="1"/>
        <v>0</v>
      </c>
      <c r="E11" s="35">
        <f t="shared" si="0"/>
        <v>0</v>
      </c>
    </row>
    <row r="12" spans="1:5" s="15" customFormat="1" ht="14.25">
      <c r="A12" s="42" t="s">
        <v>98</v>
      </c>
      <c r="B12" s="32"/>
      <c r="C12" s="32"/>
      <c r="D12" s="28">
        <f t="shared" si="1"/>
        <v>0</v>
      </c>
      <c r="E12" s="35">
        <f t="shared" si="0"/>
        <v>0</v>
      </c>
    </row>
    <row r="13" spans="1:5" s="15" customFormat="1" ht="14.25">
      <c r="A13" s="42" t="s">
        <v>99</v>
      </c>
      <c r="B13" s="32"/>
      <c r="C13" s="32"/>
      <c r="D13" s="28">
        <f t="shared" si="1"/>
        <v>0</v>
      </c>
      <c r="E13" s="35">
        <f t="shared" si="0"/>
        <v>0</v>
      </c>
    </row>
    <row r="14" spans="1:5" s="15" customFormat="1" ht="14.25">
      <c r="A14" s="42" t="s">
        <v>100</v>
      </c>
      <c r="B14" s="32"/>
      <c r="C14" s="32"/>
      <c r="D14" s="28">
        <f t="shared" si="1"/>
        <v>0</v>
      </c>
      <c r="E14" s="35">
        <f t="shared" si="0"/>
        <v>0</v>
      </c>
    </row>
    <row r="15" spans="1:5" s="15" customFormat="1" ht="14.25">
      <c r="A15" s="42" t="s">
        <v>101</v>
      </c>
      <c r="B15" s="32"/>
      <c r="C15" s="32"/>
      <c r="D15" s="28">
        <f t="shared" si="1"/>
        <v>0</v>
      </c>
      <c r="E15" s="35">
        <f t="shared" si="0"/>
        <v>0</v>
      </c>
    </row>
    <row r="16" spans="1:5" s="15" customFormat="1" ht="14.25">
      <c r="A16" s="42" t="s">
        <v>102</v>
      </c>
      <c r="B16" s="32"/>
      <c r="C16" s="32"/>
      <c r="D16" s="28">
        <f t="shared" si="1"/>
        <v>0</v>
      </c>
      <c r="E16" s="35">
        <f t="shared" si="0"/>
        <v>0</v>
      </c>
    </row>
    <row r="17" spans="1:5" s="15" customFormat="1" ht="14.25">
      <c r="A17" s="42" t="s">
        <v>103</v>
      </c>
      <c r="B17" s="32"/>
      <c r="C17" s="32"/>
      <c r="D17" s="28">
        <f t="shared" si="1"/>
        <v>0</v>
      </c>
      <c r="E17" s="35">
        <f t="shared" si="0"/>
        <v>0</v>
      </c>
    </row>
    <row r="18" spans="1:5" s="17" customFormat="1" ht="24" customHeight="1">
      <c r="A18" s="16" t="s">
        <v>104</v>
      </c>
      <c r="B18" s="27">
        <f>SUM(B19:B31)</f>
        <v>35121149.91</v>
      </c>
      <c r="C18" s="27">
        <f>SUM(C19:C31)</f>
        <v>31966000</v>
      </c>
      <c r="D18" s="28">
        <f>B18-C18</f>
        <v>3155149.9099999964</v>
      </c>
      <c r="E18" s="29">
        <f t="shared" si="0"/>
        <v>9.870330695113546</v>
      </c>
    </row>
    <row r="19" spans="1:5" s="15" customFormat="1" ht="14.25">
      <c r="A19" s="42" t="s">
        <v>105</v>
      </c>
      <c r="B19" s="32"/>
      <c r="C19" s="32"/>
      <c r="D19" s="34">
        <f aca="true" t="shared" si="2" ref="D19:D40">B19-C19</f>
        <v>0</v>
      </c>
      <c r="E19" s="35">
        <f t="shared" si="0"/>
        <v>0</v>
      </c>
    </row>
    <row r="20" spans="1:5" s="15" customFormat="1" ht="14.25">
      <c r="A20" s="42" t="s">
        <v>106</v>
      </c>
      <c r="B20" s="32">
        <v>32770408.83</v>
      </c>
      <c r="C20" s="32">
        <v>28152000</v>
      </c>
      <c r="D20" s="34">
        <f t="shared" si="2"/>
        <v>4618408.829999998</v>
      </c>
      <c r="E20" s="35">
        <f t="shared" si="0"/>
        <v>16.405260123614656</v>
      </c>
    </row>
    <row r="21" spans="1:5" s="15" customFormat="1" ht="14.25">
      <c r="A21" s="42" t="s">
        <v>107</v>
      </c>
      <c r="B21" s="32"/>
      <c r="C21" s="32"/>
      <c r="D21" s="34">
        <f t="shared" si="2"/>
        <v>0</v>
      </c>
      <c r="E21" s="35">
        <f t="shared" si="0"/>
        <v>0</v>
      </c>
    </row>
    <row r="22" spans="1:5" s="15" customFormat="1" ht="14.25">
      <c r="A22" s="42" t="s">
        <v>108</v>
      </c>
      <c r="B22" s="32"/>
      <c r="C22" s="32"/>
      <c r="D22" s="34">
        <f t="shared" si="2"/>
        <v>0</v>
      </c>
      <c r="E22" s="35">
        <f t="shared" si="0"/>
        <v>0</v>
      </c>
    </row>
    <row r="23" spans="1:5" s="15" customFormat="1" ht="14.25">
      <c r="A23" s="42" t="s">
        <v>109</v>
      </c>
      <c r="B23" s="32"/>
      <c r="C23" s="32"/>
      <c r="D23" s="34">
        <f t="shared" si="2"/>
        <v>0</v>
      </c>
      <c r="E23" s="35">
        <f t="shared" si="0"/>
        <v>0</v>
      </c>
    </row>
    <row r="24" spans="1:5" s="15" customFormat="1" ht="14.25">
      <c r="A24" s="42" t="s">
        <v>110</v>
      </c>
      <c r="B24" s="32"/>
      <c r="C24" s="32"/>
      <c r="D24" s="34">
        <f t="shared" si="2"/>
        <v>0</v>
      </c>
      <c r="E24" s="35">
        <f t="shared" si="0"/>
        <v>0</v>
      </c>
    </row>
    <row r="25" spans="1:5" s="15" customFormat="1" ht="14.25">
      <c r="A25" s="42" t="s">
        <v>111</v>
      </c>
      <c r="B25" s="32"/>
      <c r="C25" s="32"/>
      <c r="D25" s="34">
        <f t="shared" si="2"/>
        <v>0</v>
      </c>
      <c r="E25" s="35">
        <f t="shared" si="0"/>
        <v>0</v>
      </c>
    </row>
    <row r="26" spans="1:5" s="15" customFormat="1" ht="14.25">
      <c r="A26" s="42" t="s">
        <v>112</v>
      </c>
      <c r="B26" s="32"/>
      <c r="C26" s="32"/>
      <c r="D26" s="34">
        <f t="shared" si="2"/>
        <v>0</v>
      </c>
      <c r="E26" s="35">
        <f t="shared" si="0"/>
        <v>0</v>
      </c>
    </row>
    <row r="27" spans="1:5" s="15" customFormat="1" ht="14.25">
      <c r="A27" s="42" t="s">
        <v>113</v>
      </c>
      <c r="B27" s="32">
        <v>882338.08</v>
      </c>
      <c r="C27" s="32">
        <v>2312000</v>
      </c>
      <c r="D27" s="34">
        <f t="shared" si="2"/>
        <v>-1429661.92</v>
      </c>
      <c r="E27" s="35">
        <f t="shared" si="0"/>
        <v>-61.83658823529411</v>
      </c>
    </row>
    <row r="28" spans="1:5" s="15" customFormat="1" ht="14.25">
      <c r="A28" s="42" t="s">
        <v>114</v>
      </c>
      <c r="B28" s="32">
        <v>1468403</v>
      </c>
      <c r="C28" s="32">
        <v>1502000</v>
      </c>
      <c r="D28" s="34">
        <f t="shared" si="2"/>
        <v>-33597</v>
      </c>
      <c r="E28" s="35">
        <f t="shared" si="0"/>
        <v>-2.2368175765645804</v>
      </c>
    </row>
    <row r="29" spans="1:5" s="15" customFormat="1" ht="14.25">
      <c r="A29" s="42" t="s">
        <v>115</v>
      </c>
      <c r="B29" s="32"/>
      <c r="C29" s="32"/>
      <c r="D29" s="28">
        <f t="shared" si="2"/>
        <v>0</v>
      </c>
      <c r="E29" s="35">
        <f t="shared" si="0"/>
        <v>0</v>
      </c>
    </row>
    <row r="30" spans="1:5" s="15" customFormat="1" ht="14.25">
      <c r="A30" s="42" t="s">
        <v>116</v>
      </c>
      <c r="B30" s="32"/>
      <c r="C30" s="32"/>
      <c r="D30" s="28">
        <f t="shared" si="2"/>
        <v>0</v>
      </c>
      <c r="E30" s="35">
        <f t="shared" si="0"/>
        <v>0</v>
      </c>
    </row>
    <row r="31" spans="1:5" s="15" customFormat="1" ht="14.25">
      <c r="A31" s="42" t="s">
        <v>117</v>
      </c>
      <c r="B31" s="32"/>
      <c r="C31" s="32"/>
      <c r="D31" s="28">
        <f t="shared" si="2"/>
        <v>0</v>
      </c>
      <c r="E31" s="35">
        <f t="shared" si="0"/>
        <v>0</v>
      </c>
    </row>
    <row r="32" spans="1:5" s="17" customFormat="1" ht="28.5" customHeight="1">
      <c r="A32" s="16" t="s">
        <v>152</v>
      </c>
      <c r="B32" s="27">
        <f>B7-B18</f>
        <v>14093115.090000004</v>
      </c>
      <c r="C32" s="27">
        <f>C7-C18</f>
        <v>9679000</v>
      </c>
      <c r="D32" s="28">
        <f t="shared" si="2"/>
        <v>4414115.090000004</v>
      </c>
      <c r="E32" s="29">
        <f t="shared" si="0"/>
        <v>45.60507376795127</v>
      </c>
    </row>
    <row r="33" spans="1:5" s="17" customFormat="1" ht="25.5" customHeight="1">
      <c r="A33" s="16" t="s">
        <v>118</v>
      </c>
      <c r="B33" s="27">
        <f>SUM(B34:B35)</f>
        <v>1826126</v>
      </c>
      <c r="C33" s="27">
        <f>SUM(C34:C35)</f>
        <v>1472000</v>
      </c>
      <c r="D33" s="28">
        <f t="shared" si="2"/>
        <v>354126</v>
      </c>
      <c r="E33" s="29">
        <f t="shared" si="0"/>
        <v>24.057472826086958</v>
      </c>
    </row>
    <row r="34" spans="1:5" s="15" customFormat="1" ht="14.25">
      <c r="A34" s="42" t="s">
        <v>119</v>
      </c>
      <c r="B34" s="32">
        <v>1676761</v>
      </c>
      <c r="C34" s="32">
        <v>1472000</v>
      </c>
      <c r="D34" s="34">
        <f t="shared" si="2"/>
        <v>204761</v>
      </c>
      <c r="E34" s="35">
        <f t="shared" si="0"/>
        <v>13.910394021739132</v>
      </c>
    </row>
    <row r="35" spans="1:5" s="15" customFormat="1" ht="14.25">
      <c r="A35" s="42" t="s">
        <v>120</v>
      </c>
      <c r="B35" s="32">
        <v>149365</v>
      </c>
      <c r="C35" s="32">
        <v>0</v>
      </c>
      <c r="D35" s="34">
        <f t="shared" si="2"/>
        <v>149365</v>
      </c>
      <c r="E35" s="35">
        <f t="shared" si="0"/>
        <v>0</v>
      </c>
    </row>
    <row r="36" spans="1:5" s="17" customFormat="1" ht="27.75" customHeight="1">
      <c r="A36" s="16" t="s">
        <v>121</v>
      </c>
      <c r="B36" s="27">
        <f>SUM(B37:B38)</f>
        <v>13246.45</v>
      </c>
      <c r="C36" s="27">
        <f>SUM(C37:C38)</f>
        <v>1500000</v>
      </c>
      <c r="D36" s="28">
        <f t="shared" si="2"/>
        <v>-1486753.55</v>
      </c>
      <c r="E36" s="29">
        <f t="shared" si="0"/>
        <v>-99.11690333333334</v>
      </c>
    </row>
    <row r="37" spans="1:5" s="15" customFormat="1" ht="14.25">
      <c r="A37" s="42" t="s">
        <v>122</v>
      </c>
      <c r="B37" s="32"/>
      <c r="C37" s="32"/>
      <c r="D37" s="28">
        <f t="shared" si="2"/>
        <v>0</v>
      </c>
      <c r="E37" s="35">
        <f t="shared" si="0"/>
        <v>0</v>
      </c>
    </row>
    <row r="38" spans="1:5" s="15" customFormat="1" ht="14.25">
      <c r="A38" s="42" t="s">
        <v>123</v>
      </c>
      <c r="B38" s="32">
        <v>13246.45</v>
      </c>
      <c r="C38" s="32">
        <v>1500000</v>
      </c>
      <c r="D38" s="34">
        <f t="shared" si="2"/>
        <v>-1486753.55</v>
      </c>
      <c r="E38" s="35">
        <f t="shared" si="0"/>
        <v>-99.11690333333334</v>
      </c>
    </row>
    <row r="39" spans="1:5" s="17" customFormat="1" ht="27.75" customHeight="1">
      <c r="A39" s="16" t="s">
        <v>153</v>
      </c>
      <c r="B39" s="27">
        <f>B33-B36</f>
        <v>1812879.55</v>
      </c>
      <c r="C39" s="27">
        <f>C33-C36</f>
        <v>-28000</v>
      </c>
      <c r="D39" s="28">
        <f t="shared" si="2"/>
        <v>1840879.55</v>
      </c>
      <c r="E39" s="29">
        <f t="shared" si="0"/>
        <v>-6574.569821428571</v>
      </c>
    </row>
    <row r="40" spans="1:5" s="17" customFormat="1" ht="27.75" customHeight="1">
      <c r="A40" s="16" t="s">
        <v>154</v>
      </c>
      <c r="B40" s="30"/>
      <c r="C40" s="30"/>
      <c r="D40" s="28">
        <f t="shared" si="2"/>
        <v>0</v>
      </c>
      <c r="E40" s="29">
        <f t="shared" si="0"/>
        <v>0</v>
      </c>
    </row>
    <row r="41" spans="1:5" s="17" customFormat="1" ht="14.25" customHeight="1">
      <c r="A41" s="16"/>
      <c r="B41" s="27"/>
      <c r="C41" s="27"/>
      <c r="D41" s="28"/>
      <c r="E41" s="29"/>
    </row>
    <row r="42" spans="1:5" s="17" customFormat="1" ht="14.25" customHeight="1">
      <c r="A42" s="16"/>
      <c r="B42" s="27"/>
      <c r="C42" s="27"/>
      <c r="D42" s="28"/>
      <c r="E42" s="29"/>
    </row>
    <row r="43" spans="1:5" s="17" customFormat="1" ht="14.25" customHeight="1">
      <c r="A43" s="16"/>
      <c r="B43" s="27"/>
      <c r="C43" s="27"/>
      <c r="D43" s="28"/>
      <c r="E43" s="29"/>
    </row>
    <row r="44" spans="1:5" s="17" customFormat="1" ht="27" customHeight="1" thickBot="1">
      <c r="A44" s="18" t="s">
        <v>155</v>
      </c>
      <c r="B44" s="31">
        <f>B32+B39+B40</f>
        <v>15905994.640000004</v>
      </c>
      <c r="C44" s="31">
        <f>C32+C39+C40</f>
        <v>9651000</v>
      </c>
      <c r="D44" s="25">
        <f>B44-C44</f>
        <v>6254994.640000004</v>
      </c>
      <c r="E44" s="26">
        <f>IF(C44=0,0,(D44/C44)*100)</f>
        <v>64.81188104859605</v>
      </c>
    </row>
    <row r="45" s="15" customFormat="1" ht="14.25"/>
    <row r="46" s="15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5905511811023623" bottom="0.5905511811023623" header="0.5118110236220472" footer="0.5118110236220472"/>
  <pageSetup horizontalDpi="300" verticalDpi="300" orientation="portrait" paperSize="9" r:id="rId1"/>
  <headerFooter alignWithMargins="0">
    <oddFooter>&amp;C&amp;"Times New Roman,標準"102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7"/>
  <dimension ref="A1:E44"/>
  <sheetViews>
    <sheetView workbookViewId="0" topLeftCell="A1">
      <pane xSplit="1" ySplit="6" topLeftCell="B7" activePane="bottomRight" state="frozen"/>
      <selection pane="topLeft" activeCell="C44" sqref="C44"/>
      <selection pane="topRight" activeCell="C44" sqref="C44"/>
      <selection pane="bottomLeft" activeCell="C44" sqref="C44"/>
      <selection pane="bottomRight" activeCell="C44" sqref="C44"/>
    </sheetView>
  </sheetViews>
  <sheetFormatPr defaultColWidth="9.00390625" defaultRowHeight="16.5"/>
  <cols>
    <col min="1" max="1" width="20.25390625" style="7" customWidth="1"/>
    <col min="2" max="2" width="20.375" style="7" customWidth="1"/>
    <col min="3" max="3" width="20.625" style="7" customWidth="1"/>
    <col min="4" max="4" width="19.375" style="7" customWidth="1"/>
    <col min="5" max="5" width="8.125" style="7" customWidth="1"/>
    <col min="6" max="16384" width="9.00390625" style="7" customWidth="1"/>
  </cols>
  <sheetData>
    <row r="1" spans="1:5" s="1" customFormat="1" ht="27.75">
      <c r="A1" s="101" t="s">
        <v>156</v>
      </c>
      <c r="B1" s="102"/>
      <c r="C1" s="102"/>
      <c r="D1" s="102"/>
      <c r="E1" s="102"/>
    </row>
    <row r="2" spans="1:5" s="1" customFormat="1" ht="27.75">
      <c r="A2" s="93" t="s">
        <v>147</v>
      </c>
      <c r="B2" s="93"/>
      <c r="C2" s="93"/>
      <c r="D2" s="93"/>
      <c r="E2" s="93"/>
    </row>
    <row r="3" spans="1:5" s="1" customFormat="1" ht="13.5" customHeight="1">
      <c r="A3" s="95"/>
      <c r="B3" s="95"/>
      <c r="C3" s="95"/>
      <c r="D3" s="95"/>
      <c r="E3" s="95"/>
    </row>
    <row r="4" spans="1:5" s="1" customFormat="1" ht="17.25" thickBot="1">
      <c r="A4" s="2"/>
      <c r="B4" s="2" t="s">
        <v>148</v>
      </c>
      <c r="C4" s="2"/>
      <c r="D4" s="2"/>
      <c r="E4" s="3" t="s">
        <v>90</v>
      </c>
    </row>
    <row r="5" spans="1:5" s="1" customFormat="1" ht="16.5">
      <c r="A5" s="96" t="s">
        <v>91</v>
      </c>
      <c r="B5" s="98" t="s">
        <v>149</v>
      </c>
      <c r="C5" s="98" t="s">
        <v>92</v>
      </c>
      <c r="D5" s="98" t="s">
        <v>150</v>
      </c>
      <c r="E5" s="100"/>
    </row>
    <row r="6" spans="1:5" s="1" customFormat="1" ht="16.5">
      <c r="A6" s="97"/>
      <c r="B6" s="99"/>
      <c r="C6" s="99"/>
      <c r="D6" s="4" t="s">
        <v>151</v>
      </c>
      <c r="E6" s="5" t="s">
        <v>76</v>
      </c>
    </row>
    <row r="7" spans="1:5" s="14" customFormat="1" ht="30" customHeight="1">
      <c r="A7" s="13" t="s">
        <v>93</v>
      </c>
      <c r="B7" s="27">
        <f>SUM(B8:B17)</f>
        <v>99715207</v>
      </c>
      <c r="C7" s="27">
        <f>SUM(C8:C17)</f>
        <v>115800000</v>
      </c>
      <c r="D7" s="28">
        <f>B7-C7</f>
        <v>-16084793</v>
      </c>
      <c r="E7" s="29">
        <f aca="true" t="shared" si="0" ref="E7:E40">IF(C7=0,0,(D7/C7)*100)</f>
        <v>-13.8901493955095</v>
      </c>
    </row>
    <row r="8" spans="1:5" s="15" customFormat="1" ht="14.25">
      <c r="A8" s="42" t="s">
        <v>94</v>
      </c>
      <c r="B8" s="32"/>
      <c r="C8" s="32"/>
      <c r="D8" s="34">
        <f aca="true" t="shared" si="1" ref="D8:D17">B8-C8</f>
        <v>0</v>
      </c>
      <c r="E8" s="35">
        <f t="shared" si="0"/>
        <v>0</v>
      </c>
    </row>
    <row r="9" spans="1:5" s="15" customFormat="1" ht="14.25">
      <c r="A9" s="42" t="s">
        <v>95</v>
      </c>
      <c r="B9" s="32"/>
      <c r="C9" s="32"/>
      <c r="D9" s="34">
        <f t="shared" si="1"/>
        <v>0</v>
      </c>
      <c r="E9" s="35">
        <f t="shared" si="0"/>
        <v>0</v>
      </c>
    </row>
    <row r="10" spans="1:5" s="15" customFormat="1" ht="14.25">
      <c r="A10" s="42" t="s">
        <v>96</v>
      </c>
      <c r="B10" s="32"/>
      <c r="C10" s="32"/>
      <c r="D10" s="34">
        <f t="shared" si="1"/>
        <v>0</v>
      </c>
      <c r="E10" s="35">
        <f t="shared" si="0"/>
        <v>0</v>
      </c>
    </row>
    <row r="11" spans="1:5" s="15" customFormat="1" ht="14.25">
      <c r="A11" s="42" t="s">
        <v>97</v>
      </c>
      <c r="B11" s="32"/>
      <c r="C11" s="32"/>
      <c r="D11" s="34">
        <f t="shared" si="1"/>
        <v>0</v>
      </c>
      <c r="E11" s="35">
        <f t="shared" si="0"/>
        <v>0</v>
      </c>
    </row>
    <row r="12" spans="1:5" s="15" customFormat="1" ht="14.25">
      <c r="A12" s="42" t="s">
        <v>98</v>
      </c>
      <c r="B12" s="32">
        <v>16911789</v>
      </c>
      <c r="C12" s="32">
        <v>25800000</v>
      </c>
      <c r="D12" s="34">
        <f t="shared" si="1"/>
        <v>-8888211</v>
      </c>
      <c r="E12" s="35">
        <f t="shared" si="0"/>
        <v>-34.45043023255814</v>
      </c>
    </row>
    <row r="13" spans="1:5" s="15" customFormat="1" ht="14.25">
      <c r="A13" s="42" t="s">
        <v>99</v>
      </c>
      <c r="B13" s="32"/>
      <c r="C13" s="32"/>
      <c r="D13" s="34">
        <f t="shared" si="1"/>
        <v>0</v>
      </c>
      <c r="E13" s="35">
        <f t="shared" si="0"/>
        <v>0</v>
      </c>
    </row>
    <row r="14" spans="1:5" s="15" customFormat="1" ht="14.25">
      <c r="A14" s="42" t="s">
        <v>100</v>
      </c>
      <c r="B14" s="32">
        <v>82803418</v>
      </c>
      <c r="C14" s="32">
        <v>90000000</v>
      </c>
      <c r="D14" s="34">
        <f t="shared" si="1"/>
        <v>-7196582</v>
      </c>
      <c r="E14" s="35">
        <f t="shared" si="0"/>
        <v>-7.996202222222222</v>
      </c>
    </row>
    <row r="15" spans="1:5" s="15" customFormat="1" ht="14.25">
      <c r="A15" s="42" t="s">
        <v>101</v>
      </c>
      <c r="B15" s="32"/>
      <c r="C15" s="32"/>
      <c r="D15" s="34">
        <f t="shared" si="1"/>
        <v>0</v>
      </c>
      <c r="E15" s="35">
        <f t="shared" si="0"/>
        <v>0</v>
      </c>
    </row>
    <row r="16" spans="1:5" s="15" customFormat="1" ht="14.25">
      <c r="A16" s="42" t="s">
        <v>102</v>
      </c>
      <c r="B16" s="32"/>
      <c r="C16" s="32"/>
      <c r="D16" s="34">
        <f t="shared" si="1"/>
        <v>0</v>
      </c>
      <c r="E16" s="35">
        <f t="shared" si="0"/>
        <v>0</v>
      </c>
    </row>
    <row r="17" spans="1:5" s="15" customFormat="1" ht="14.25">
      <c r="A17" s="42" t="s">
        <v>103</v>
      </c>
      <c r="B17" s="32">
        <v>0</v>
      </c>
      <c r="C17" s="32"/>
      <c r="D17" s="34">
        <f t="shared" si="1"/>
        <v>0</v>
      </c>
      <c r="E17" s="35">
        <f t="shared" si="0"/>
        <v>0</v>
      </c>
    </row>
    <row r="18" spans="1:5" s="17" customFormat="1" ht="24" customHeight="1">
      <c r="A18" s="16" t="s">
        <v>104</v>
      </c>
      <c r="B18" s="27">
        <f>SUM(B19:B31)</f>
        <v>23667961</v>
      </c>
      <c r="C18" s="27">
        <f>SUM(C19:C31)</f>
        <v>130792000</v>
      </c>
      <c r="D18" s="28">
        <f>B18-C18</f>
        <v>-107124039</v>
      </c>
      <c r="E18" s="29">
        <f t="shared" si="0"/>
        <v>-81.9041218117316</v>
      </c>
    </row>
    <row r="19" spans="1:5" s="15" customFormat="1" ht="14.25">
      <c r="A19" s="42" t="s">
        <v>105</v>
      </c>
      <c r="B19" s="32"/>
      <c r="C19" s="32"/>
      <c r="D19" s="34">
        <f aca="true" t="shared" si="2" ref="D19:D40">B19-C19</f>
        <v>0</v>
      </c>
      <c r="E19" s="35">
        <f t="shared" si="0"/>
        <v>0</v>
      </c>
    </row>
    <row r="20" spans="1:5" s="15" customFormat="1" ht="14.25">
      <c r="A20" s="42" t="s">
        <v>106</v>
      </c>
      <c r="B20" s="32"/>
      <c r="C20" s="32"/>
      <c r="D20" s="34">
        <f t="shared" si="2"/>
        <v>0</v>
      </c>
      <c r="E20" s="35">
        <f t="shared" si="0"/>
        <v>0</v>
      </c>
    </row>
    <row r="21" spans="1:5" s="15" customFormat="1" ht="14.25">
      <c r="A21" s="42" t="s">
        <v>107</v>
      </c>
      <c r="B21" s="32"/>
      <c r="C21" s="32"/>
      <c r="D21" s="34">
        <f t="shared" si="2"/>
        <v>0</v>
      </c>
      <c r="E21" s="35">
        <f t="shared" si="0"/>
        <v>0</v>
      </c>
    </row>
    <row r="22" spans="1:5" s="15" customFormat="1" ht="14.25">
      <c r="A22" s="42" t="s">
        <v>108</v>
      </c>
      <c r="B22" s="32"/>
      <c r="C22" s="32"/>
      <c r="D22" s="34">
        <f t="shared" si="2"/>
        <v>0</v>
      </c>
      <c r="E22" s="35">
        <f t="shared" si="0"/>
        <v>0</v>
      </c>
    </row>
    <row r="23" spans="1:5" s="15" customFormat="1" ht="14.25">
      <c r="A23" s="42" t="s">
        <v>109</v>
      </c>
      <c r="B23" s="32">
        <v>10945073</v>
      </c>
      <c r="C23" s="32">
        <v>12415000</v>
      </c>
      <c r="D23" s="34">
        <f t="shared" si="2"/>
        <v>-1469927</v>
      </c>
      <c r="E23" s="35">
        <f t="shared" si="0"/>
        <v>-11.839927507047927</v>
      </c>
    </row>
    <row r="24" spans="1:5" s="15" customFormat="1" ht="14.25">
      <c r="A24" s="42" t="s">
        <v>110</v>
      </c>
      <c r="B24" s="32"/>
      <c r="C24" s="32"/>
      <c r="D24" s="34">
        <f t="shared" si="2"/>
        <v>0</v>
      </c>
      <c r="E24" s="35">
        <f t="shared" si="0"/>
        <v>0</v>
      </c>
    </row>
    <row r="25" spans="1:5" s="15" customFormat="1" ht="14.25">
      <c r="A25" s="42" t="s">
        <v>111</v>
      </c>
      <c r="B25" s="32"/>
      <c r="C25" s="32"/>
      <c r="D25" s="34">
        <f t="shared" si="2"/>
        <v>0</v>
      </c>
      <c r="E25" s="35">
        <f t="shared" si="0"/>
        <v>0</v>
      </c>
    </row>
    <row r="26" spans="1:5" s="15" customFormat="1" ht="14.25">
      <c r="A26" s="42" t="s">
        <v>112</v>
      </c>
      <c r="B26" s="32"/>
      <c r="C26" s="32"/>
      <c r="D26" s="34">
        <f t="shared" si="2"/>
        <v>0</v>
      </c>
      <c r="E26" s="35">
        <f t="shared" si="0"/>
        <v>0</v>
      </c>
    </row>
    <row r="27" spans="1:5" s="15" customFormat="1" ht="14.25">
      <c r="A27" s="42" t="s">
        <v>113</v>
      </c>
      <c r="B27" s="32">
        <v>12103448</v>
      </c>
      <c r="C27" s="32">
        <v>117171000</v>
      </c>
      <c r="D27" s="34">
        <f t="shared" si="2"/>
        <v>-105067552</v>
      </c>
      <c r="E27" s="35">
        <f t="shared" si="0"/>
        <v>-89.67026994734192</v>
      </c>
    </row>
    <row r="28" spans="1:5" s="15" customFormat="1" ht="14.25">
      <c r="A28" s="42" t="s">
        <v>114</v>
      </c>
      <c r="B28" s="32">
        <v>619440</v>
      </c>
      <c r="C28" s="32">
        <v>1206000</v>
      </c>
      <c r="D28" s="34">
        <f t="shared" si="2"/>
        <v>-586560</v>
      </c>
      <c r="E28" s="35">
        <f t="shared" si="0"/>
        <v>-48.63681592039801</v>
      </c>
    </row>
    <row r="29" spans="1:5" s="15" customFormat="1" ht="14.25">
      <c r="A29" s="42" t="s">
        <v>115</v>
      </c>
      <c r="B29" s="32"/>
      <c r="C29" s="32"/>
      <c r="D29" s="34">
        <f t="shared" si="2"/>
        <v>0</v>
      </c>
      <c r="E29" s="35">
        <f t="shared" si="0"/>
        <v>0</v>
      </c>
    </row>
    <row r="30" spans="1:5" s="15" customFormat="1" ht="14.25">
      <c r="A30" s="42" t="s">
        <v>116</v>
      </c>
      <c r="B30" s="32"/>
      <c r="C30" s="32"/>
      <c r="D30" s="34">
        <f t="shared" si="2"/>
        <v>0</v>
      </c>
      <c r="E30" s="35">
        <f t="shared" si="0"/>
        <v>0</v>
      </c>
    </row>
    <row r="31" spans="1:5" s="15" customFormat="1" ht="14.25">
      <c r="A31" s="42" t="s">
        <v>117</v>
      </c>
      <c r="B31" s="32"/>
      <c r="C31" s="32"/>
      <c r="D31" s="34">
        <f t="shared" si="2"/>
        <v>0</v>
      </c>
      <c r="E31" s="35">
        <f t="shared" si="0"/>
        <v>0</v>
      </c>
    </row>
    <row r="32" spans="1:5" s="17" customFormat="1" ht="28.5" customHeight="1">
      <c r="A32" s="16" t="s">
        <v>152</v>
      </c>
      <c r="B32" s="27">
        <f>B7-B18</f>
        <v>76047246</v>
      </c>
      <c r="C32" s="27">
        <f>C7-C18</f>
        <v>-14992000</v>
      </c>
      <c r="D32" s="28">
        <f t="shared" si="2"/>
        <v>91039246</v>
      </c>
      <c r="E32" s="29">
        <f t="shared" si="0"/>
        <v>-607.252174493063</v>
      </c>
    </row>
    <row r="33" spans="1:5" s="17" customFormat="1" ht="25.5" customHeight="1">
      <c r="A33" s="16" t="s">
        <v>118</v>
      </c>
      <c r="B33" s="27">
        <f>SUM(B34:B35)</f>
        <v>28220391</v>
      </c>
      <c r="C33" s="27">
        <f>SUM(C34:C35)</f>
        <v>16312000</v>
      </c>
      <c r="D33" s="28">
        <f t="shared" si="2"/>
        <v>11908391</v>
      </c>
      <c r="E33" s="29">
        <f t="shared" si="0"/>
        <v>73.00386831780284</v>
      </c>
    </row>
    <row r="34" spans="1:5" s="15" customFormat="1" ht="14.25">
      <c r="A34" s="42" t="s">
        <v>119</v>
      </c>
      <c r="B34" s="32">
        <v>16347417</v>
      </c>
      <c r="C34" s="32">
        <v>15812000</v>
      </c>
      <c r="D34" s="34">
        <f t="shared" si="2"/>
        <v>535417</v>
      </c>
      <c r="E34" s="35">
        <f t="shared" si="0"/>
        <v>3.3861434353655455</v>
      </c>
    </row>
    <row r="35" spans="1:5" s="15" customFormat="1" ht="14.25">
      <c r="A35" s="42" t="s">
        <v>120</v>
      </c>
      <c r="B35" s="32">
        <v>11872974</v>
      </c>
      <c r="C35" s="32">
        <v>500000</v>
      </c>
      <c r="D35" s="34">
        <f t="shared" si="2"/>
        <v>11372974</v>
      </c>
      <c r="E35" s="35">
        <f t="shared" si="0"/>
        <v>2274.5948</v>
      </c>
    </row>
    <row r="36" spans="1:5" s="17" customFormat="1" ht="27.75" customHeight="1">
      <c r="A36" s="16" t="s">
        <v>121</v>
      </c>
      <c r="B36" s="27">
        <f>SUM(B37:B38)</f>
        <v>203508</v>
      </c>
      <c r="C36" s="27">
        <f>SUM(C37:C38)</f>
        <v>0</v>
      </c>
      <c r="D36" s="28">
        <f t="shared" si="2"/>
        <v>203508</v>
      </c>
      <c r="E36" s="29">
        <f t="shared" si="0"/>
        <v>0</v>
      </c>
    </row>
    <row r="37" spans="1:5" s="15" customFormat="1" ht="14.25">
      <c r="A37" s="42" t="s">
        <v>122</v>
      </c>
      <c r="B37" s="32"/>
      <c r="C37" s="32"/>
      <c r="D37" s="34">
        <f t="shared" si="2"/>
        <v>0</v>
      </c>
      <c r="E37" s="35">
        <f t="shared" si="0"/>
        <v>0</v>
      </c>
    </row>
    <row r="38" spans="1:5" s="15" customFormat="1" ht="14.25">
      <c r="A38" s="42" t="s">
        <v>123</v>
      </c>
      <c r="B38" s="32">
        <v>203508</v>
      </c>
      <c r="C38" s="32"/>
      <c r="D38" s="34">
        <f t="shared" si="2"/>
        <v>203508</v>
      </c>
      <c r="E38" s="35">
        <f t="shared" si="0"/>
        <v>0</v>
      </c>
    </row>
    <row r="39" spans="1:5" s="17" customFormat="1" ht="27.75" customHeight="1">
      <c r="A39" s="16" t="s">
        <v>153</v>
      </c>
      <c r="B39" s="27">
        <f>B33-B36</f>
        <v>28016883</v>
      </c>
      <c r="C39" s="27">
        <f>C33-C36</f>
        <v>16312000</v>
      </c>
      <c r="D39" s="28">
        <f t="shared" si="2"/>
        <v>11704883</v>
      </c>
      <c r="E39" s="29">
        <f t="shared" si="0"/>
        <v>71.75627145659637</v>
      </c>
    </row>
    <row r="40" spans="1:5" s="17" customFormat="1" ht="27.75" customHeight="1">
      <c r="A40" s="16" t="s">
        <v>154</v>
      </c>
      <c r="B40" s="30"/>
      <c r="C40" s="30"/>
      <c r="D40" s="28">
        <f t="shared" si="2"/>
        <v>0</v>
      </c>
      <c r="E40" s="29">
        <f t="shared" si="0"/>
        <v>0</v>
      </c>
    </row>
    <row r="41" spans="1:5" s="17" customFormat="1" ht="14.25" customHeight="1">
      <c r="A41" s="16"/>
      <c r="B41" s="27"/>
      <c r="C41" s="27"/>
      <c r="D41" s="28"/>
      <c r="E41" s="29"/>
    </row>
    <row r="42" spans="1:5" s="17" customFormat="1" ht="14.25" customHeight="1">
      <c r="A42" s="16"/>
      <c r="B42" s="27"/>
      <c r="C42" s="27"/>
      <c r="D42" s="28"/>
      <c r="E42" s="29"/>
    </row>
    <row r="43" spans="1:5" s="17" customFormat="1" ht="14.25" customHeight="1">
      <c r="A43" s="16"/>
      <c r="B43" s="27"/>
      <c r="C43" s="27"/>
      <c r="D43" s="28"/>
      <c r="E43" s="29"/>
    </row>
    <row r="44" spans="1:5" s="17" customFormat="1" ht="27" customHeight="1" thickBot="1">
      <c r="A44" s="18" t="s">
        <v>155</v>
      </c>
      <c r="B44" s="31">
        <f>B32+B39+B40</f>
        <v>104064129</v>
      </c>
      <c r="C44" s="31">
        <f>C32+C39+C40</f>
        <v>1320000</v>
      </c>
      <c r="D44" s="25">
        <f>B44-C44</f>
        <v>102744129</v>
      </c>
      <c r="E44" s="26">
        <f>IF(C44=0,0,(D44/C44)*100)</f>
        <v>7783.646136363636</v>
      </c>
    </row>
    <row r="45" s="15" customFormat="1" ht="14.25"/>
    <row r="46" s="15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5905511811023623" bottom="0.5905511811023623" header="0.5118110236220472" footer="0.5118110236220472"/>
  <pageSetup horizontalDpi="300" verticalDpi="300" orientation="portrait" paperSize="9" r:id="rId1"/>
  <headerFooter alignWithMargins="0">
    <oddFooter>&amp;C&amp;"Times New Roman,標準"104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8"/>
  <dimension ref="A1:BM146"/>
  <sheetViews>
    <sheetView zoomScaleSheetLayoutView="100" workbookViewId="0" topLeftCell="A1">
      <selection activeCell="A8" sqref="A8"/>
    </sheetView>
  </sheetViews>
  <sheetFormatPr defaultColWidth="9.00390625" defaultRowHeight="16.5"/>
  <cols>
    <col min="1" max="27" width="21.625" style="41" customWidth="1"/>
    <col min="28" max="28" width="21.625" style="85" customWidth="1"/>
    <col min="29" max="31" width="21.625" style="41" customWidth="1"/>
    <col min="32" max="32" width="21.625" style="85" customWidth="1"/>
    <col min="33" max="52" width="21.625" style="41" customWidth="1"/>
    <col min="53" max="53" width="21.625" style="85" customWidth="1"/>
    <col min="54" max="60" width="21.625" style="41" customWidth="1"/>
    <col min="61" max="61" width="20.625" style="85" customWidth="1"/>
    <col min="62" max="62" width="21.625" style="41" customWidth="1"/>
    <col min="63" max="63" width="19.625" style="41" customWidth="1"/>
    <col min="64" max="64" width="17.625" style="41" customWidth="1"/>
    <col min="65" max="65" width="9.25390625" style="41" customWidth="1"/>
    <col min="66" max="66" width="10.00390625" style="41" customWidth="1"/>
    <col min="67" max="16384" width="9.00390625" style="41" customWidth="1"/>
  </cols>
  <sheetData>
    <row r="1" spans="1:62" s="36" customFormat="1" ht="27.75">
      <c r="A1" s="46"/>
      <c r="B1" s="63"/>
      <c r="C1" s="63"/>
      <c r="D1" s="46" t="s">
        <v>42</v>
      </c>
      <c r="E1" s="8" t="s">
        <v>43</v>
      </c>
      <c r="I1" s="46"/>
      <c r="J1" s="63"/>
      <c r="K1" s="63"/>
      <c r="L1" s="46" t="s">
        <v>42</v>
      </c>
      <c r="M1" s="8" t="s">
        <v>43</v>
      </c>
      <c r="Q1" s="46"/>
      <c r="R1" s="63"/>
      <c r="S1" s="63"/>
      <c r="T1" s="46" t="s">
        <v>42</v>
      </c>
      <c r="U1" s="8" t="s">
        <v>43</v>
      </c>
      <c r="Y1" s="46"/>
      <c r="AA1" s="63"/>
      <c r="AB1" s="60" t="s">
        <v>42</v>
      </c>
      <c r="AC1" s="8" t="s">
        <v>43</v>
      </c>
      <c r="AD1" s="46"/>
      <c r="AE1" s="8"/>
      <c r="AF1" s="81"/>
      <c r="AG1" s="46"/>
      <c r="AJ1" s="46" t="s">
        <v>42</v>
      </c>
      <c r="AK1" s="8" t="s">
        <v>43</v>
      </c>
      <c r="AL1" s="8"/>
      <c r="AN1" s="46"/>
      <c r="AO1" s="46"/>
      <c r="AP1" s="8"/>
      <c r="AQ1" s="46"/>
      <c r="AR1" s="46" t="s">
        <v>42</v>
      </c>
      <c r="AS1" s="8" t="s">
        <v>43</v>
      </c>
      <c r="AT1" s="63"/>
      <c r="AU1" s="46"/>
      <c r="AV1" s="8"/>
      <c r="AW1" s="46"/>
      <c r="AX1" s="46"/>
      <c r="AY1" s="46"/>
      <c r="AZ1" s="46" t="s">
        <v>42</v>
      </c>
      <c r="BA1" s="68" t="s">
        <v>43</v>
      </c>
      <c r="BB1" s="8"/>
      <c r="BD1" s="46"/>
      <c r="BE1" s="46"/>
      <c r="BF1" s="46"/>
      <c r="BG1" s="8"/>
      <c r="BH1" s="46" t="s">
        <v>42</v>
      </c>
      <c r="BI1" s="68" t="s">
        <v>43</v>
      </c>
      <c r="BJ1" s="8"/>
    </row>
    <row r="2" spans="1:62" s="75" customFormat="1" ht="27" customHeight="1">
      <c r="A2" s="46"/>
      <c r="B2" s="63"/>
      <c r="C2" s="63"/>
      <c r="D2" s="46" t="s">
        <v>127</v>
      </c>
      <c r="E2" s="8" t="s">
        <v>44</v>
      </c>
      <c r="I2" s="46"/>
      <c r="J2" s="63"/>
      <c r="K2" s="63"/>
      <c r="L2" s="46" t="s">
        <v>127</v>
      </c>
      <c r="M2" s="8" t="s">
        <v>44</v>
      </c>
      <c r="Q2" s="46"/>
      <c r="R2" s="63"/>
      <c r="S2" s="63"/>
      <c r="T2" s="46" t="s">
        <v>127</v>
      </c>
      <c r="U2" s="8" t="s">
        <v>44</v>
      </c>
      <c r="Y2" s="46"/>
      <c r="AA2" s="63"/>
      <c r="AB2" s="60" t="s">
        <v>127</v>
      </c>
      <c r="AC2" s="8" t="s">
        <v>44</v>
      </c>
      <c r="AD2" s="46"/>
      <c r="AE2" s="8"/>
      <c r="AF2" s="86"/>
      <c r="AG2" s="46"/>
      <c r="AJ2" s="46" t="s">
        <v>129</v>
      </c>
      <c r="AK2" s="8" t="s">
        <v>44</v>
      </c>
      <c r="AL2" s="8"/>
      <c r="AN2" s="46"/>
      <c r="AO2" s="46"/>
      <c r="AP2" s="8"/>
      <c r="AQ2" s="46"/>
      <c r="AR2" s="46" t="s">
        <v>127</v>
      </c>
      <c r="AS2" s="8" t="s">
        <v>44</v>
      </c>
      <c r="AT2" s="63"/>
      <c r="AU2" s="46"/>
      <c r="AV2" s="8"/>
      <c r="AW2" s="46"/>
      <c r="AX2" s="46"/>
      <c r="AY2" s="46"/>
      <c r="AZ2" s="46" t="s">
        <v>127</v>
      </c>
      <c r="BA2" s="68" t="s">
        <v>44</v>
      </c>
      <c r="BB2" s="8"/>
      <c r="BD2" s="46"/>
      <c r="BE2" s="46"/>
      <c r="BF2" s="46"/>
      <c r="BG2" s="8"/>
      <c r="BH2" s="46" t="s">
        <v>127</v>
      </c>
      <c r="BI2" s="68" t="s">
        <v>44</v>
      </c>
      <c r="BJ2" s="8"/>
    </row>
    <row r="3" spans="23:61" s="36" customFormat="1" ht="12.75" customHeight="1">
      <c r="W3" s="79"/>
      <c r="AB3" s="81"/>
      <c r="AD3" s="79"/>
      <c r="AF3" s="81"/>
      <c r="BA3" s="81"/>
      <c r="BI3" s="81"/>
    </row>
    <row r="4" spans="4:65" s="36" customFormat="1" ht="18" customHeight="1" thickBot="1">
      <c r="D4" s="3" t="s">
        <v>136</v>
      </c>
      <c r="E4" s="9" t="s">
        <v>137</v>
      </c>
      <c r="H4" s="3" t="s">
        <v>45</v>
      </c>
      <c r="L4" s="3" t="s">
        <v>136</v>
      </c>
      <c r="M4" s="9" t="s">
        <v>137</v>
      </c>
      <c r="P4" s="3" t="s">
        <v>45</v>
      </c>
      <c r="T4" s="3" t="s">
        <v>136</v>
      </c>
      <c r="U4" s="9" t="s">
        <v>137</v>
      </c>
      <c r="X4" s="3" t="s">
        <v>45</v>
      </c>
      <c r="Z4" s="3"/>
      <c r="AB4" s="59" t="s">
        <v>136</v>
      </c>
      <c r="AC4" s="9" t="s">
        <v>137</v>
      </c>
      <c r="AD4" s="3"/>
      <c r="AE4" s="9"/>
      <c r="AF4" s="59" t="s">
        <v>45</v>
      </c>
      <c r="AI4" s="3"/>
      <c r="AJ4" s="3" t="s">
        <v>136</v>
      </c>
      <c r="AK4" s="9" t="s">
        <v>137</v>
      </c>
      <c r="AL4" s="9"/>
      <c r="AM4" s="3"/>
      <c r="AN4" s="3" t="s">
        <v>45</v>
      </c>
      <c r="AP4" s="9"/>
      <c r="AQ4" s="3"/>
      <c r="AR4" s="3" t="s">
        <v>136</v>
      </c>
      <c r="AS4" s="9" t="s">
        <v>137</v>
      </c>
      <c r="AU4" s="3"/>
      <c r="AV4" s="3" t="s">
        <v>45</v>
      </c>
      <c r="AW4" s="3"/>
      <c r="AX4" s="3"/>
      <c r="AY4" s="3"/>
      <c r="AZ4" s="3" t="s">
        <v>136</v>
      </c>
      <c r="BA4" s="82" t="s">
        <v>137</v>
      </c>
      <c r="BB4" s="3"/>
      <c r="BC4" s="3"/>
      <c r="BD4" s="3" t="s">
        <v>45</v>
      </c>
      <c r="BF4" s="3"/>
      <c r="BG4" s="9"/>
      <c r="BH4" s="3" t="s">
        <v>136</v>
      </c>
      <c r="BI4" s="82" t="s">
        <v>137</v>
      </c>
      <c r="BJ4" s="9"/>
      <c r="BM4" s="3" t="s">
        <v>45</v>
      </c>
    </row>
    <row r="5" spans="1:65" s="37" customFormat="1" ht="23.25" customHeight="1">
      <c r="A5" s="105" t="s">
        <v>36</v>
      </c>
      <c r="B5" s="11" t="s">
        <v>33</v>
      </c>
      <c r="C5" s="11" t="s">
        <v>35</v>
      </c>
      <c r="D5" s="12" t="s">
        <v>37</v>
      </c>
      <c r="E5" s="10" t="s">
        <v>38</v>
      </c>
      <c r="F5" s="11" t="s">
        <v>39</v>
      </c>
      <c r="G5" s="11" t="s">
        <v>40</v>
      </c>
      <c r="H5" s="12" t="s">
        <v>41</v>
      </c>
      <c r="I5" s="105" t="s">
        <v>36</v>
      </c>
      <c r="J5" s="11" t="s">
        <v>46</v>
      </c>
      <c r="K5" s="11" t="s">
        <v>72</v>
      </c>
      <c r="L5" s="12" t="s">
        <v>51</v>
      </c>
      <c r="M5" s="10" t="s">
        <v>47</v>
      </c>
      <c r="N5" s="11" t="s">
        <v>48</v>
      </c>
      <c r="O5" s="11" t="s">
        <v>49</v>
      </c>
      <c r="P5" s="12" t="s">
        <v>50</v>
      </c>
      <c r="Q5" s="105" t="s">
        <v>36</v>
      </c>
      <c r="R5" s="11" t="s">
        <v>52</v>
      </c>
      <c r="S5" s="11" t="s">
        <v>53</v>
      </c>
      <c r="T5" s="12" t="s">
        <v>79</v>
      </c>
      <c r="U5" s="10" t="s">
        <v>80</v>
      </c>
      <c r="V5" s="11" t="s">
        <v>81</v>
      </c>
      <c r="W5" s="11" t="s">
        <v>138</v>
      </c>
      <c r="X5" s="48" t="s">
        <v>59</v>
      </c>
      <c r="Y5" s="105" t="s">
        <v>36</v>
      </c>
      <c r="Z5" s="48" t="s">
        <v>57</v>
      </c>
      <c r="AA5" s="47" t="s">
        <v>56</v>
      </c>
      <c r="AB5" s="12" t="s">
        <v>139</v>
      </c>
      <c r="AC5" s="10" t="s">
        <v>73</v>
      </c>
      <c r="AD5" s="11" t="s">
        <v>128</v>
      </c>
      <c r="AE5" s="47" t="s">
        <v>55</v>
      </c>
      <c r="AF5" s="48" t="s">
        <v>78</v>
      </c>
      <c r="AG5" s="105" t="s">
        <v>36</v>
      </c>
      <c r="AH5" s="47" t="s">
        <v>58</v>
      </c>
      <c r="AI5" s="12" t="s">
        <v>54</v>
      </c>
      <c r="AJ5" s="48" t="s">
        <v>178</v>
      </c>
      <c r="AK5" s="87" t="s">
        <v>141</v>
      </c>
      <c r="AL5" s="88" t="s">
        <v>83</v>
      </c>
      <c r="AM5" s="88" t="s">
        <v>130</v>
      </c>
      <c r="AN5" s="61" t="s">
        <v>87</v>
      </c>
      <c r="AO5" s="105" t="s">
        <v>36</v>
      </c>
      <c r="AP5" s="11" t="s">
        <v>84</v>
      </c>
      <c r="AQ5" s="12" t="s">
        <v>88</v>
      </c>
      <c r="AR5" s="61" t="s">
        <v>89</v>
      </c>
      <c r="AS5" s="83" t="s">
        <v>144</v>
      </c>
      <c r="AT5" s="11" t="s">
        <v>85</v>
      </c>
      <c r="AU5" s="48" t="s">
        <v>86</v>
      </c>
      <c r="AV5" s="12" t="s">
        <v>60</v>
      </c>
      <c r="AW5" s="105" t="s">
        <v>36</v>
      </c>
      <c r="AX5" s="67" t="s">
        <v>131</v>
      </c>
      <c r="AY5" s="12" t="s">
        <v>61</v>
      </c>
      <c r="AZ5" s="12" t="s">
        <v>82</v>
      </c>
      <c r="BA5" s="91" t="s">
        <v>146</v>
      </c>
      <c r="BB5" s="12" t="s">
        <v>62</v>
      </c>
      <c r="BC5" s="48" t="s">
        <v>63</v>
      </c>
      <c r="BD5" s="48" t="s">
        <v>142</v>
      </c>
      <c r="BE5" s="105" t="s">
        <v>36</v>
      </c>
      <c r="BF5" s="61" t="s">
        <v>143</v>
      </c>
      <c r="BG5" s="80" t="s">
        <v>132</v>
      </c>
      <c r="BH5" s="89" t="s">
        <v>133</v>
      </c>
      <c r="BI5" s="90" t="s">
        <v>145</v>
      </c>
      <c r="BJ5" s="66" t="s">
        <v>140</v>
      </c>
      <c r="BK5" s="108" t="s">
        <v>64</v>
      </c>
      <c r="BL5" s="98" t="s">
        <v>74</v>
      </c>
      <c r="BM5" s="107"/>
    </row>
    <row r="6" spans="1:65" s="74" customFormat="1" ht="20.25" customHeight="1">
      <c r="A6" s="106"/>
      <c r="B6" s="64" t="s">
        <v>34</v>
      </c>
      <c r="C6" s="64" t="s">
        <v>34</v>
      </c>
      <c r="D6" s="65" t="s">
        <v>34</v>
      </c>
      <c r="E6" s="69" t="s">
        <v>34</v>
      </c>
      <c r="F6" s="64" t="s">
        <v>34</v>
      </c>
      <c r="G6" s="64" t="s">
        <v>34</v>
      </c>
      <c r="H6" s="65" t="s">
        <v>34</v>
      </c>
      <c r="I6" s="106"/>
      <c r="J6" s="64" t="s">
        <v>34</v>
      </c>
      <c r="K6" s="64" t="s">
        <v>34</v>
      </c>
      <c r="L6" s="65" t="s">
        <v>34</v>
      </c>
      <c r="M6" s="69" t="s">
        <v>34</v>
      </c>
      <c r="N6" s="64" t="s">
        <v>34</v>
      </c>
      <c r="O6" s="64" t="s">
        <v>34</v>
      </c>
      <c r="P6" s="65" t="s">
        <v>34</v>
      </c>
      <c r="Q6" s="106"/>
      <c r="R6" s="64" t="s">
        <v>34</v>
      </c>
      <c r="S6" s="64" t="s">
        <v>34</v>
      </c>
      <c r="T6" s="65" t="s">
        <v>34</v>
      </c>
      <c r="U6" s="69" t="s">
        <v>34</v>
      </c>
      <c r="V6" s="64" t="s">
        <v>34</v>
      </c>
      <c r="W6" s="64" t="s">
        <v>34</v>
      </c>
      <c r="X6" s="65" t="s">
        <v>34</v>
      </c>
      <c r="Y6" s="106"/>
      <c r="Z6" s="65" t="s">
        <v>34</v>
      </c>
      <c r="AA6" s="64" t="s">
        <v>34</v>
      </c>
      <c r="AB6" s="65" t="s">
        <v>34</v>
      </c>
      <c r="AC6" s="69" t="s">
        <v>34</v>
      </c>
      <c r="AD6" s="64" t="s">
        <v>34</v>
      </c>
      <c r="AE6" s="64" t="s">
        <v>34</v>
      </c>
      <c r="AF6" s="65" t="s">
        <v>34</v>
      </c>
      <c r="AG6" s="106"/>
      <c r="AH6" s="64" t="s">
        <v>34</v>
      </c>
      <c r="AI6" s="65" t="s">
        <v>34</v>
      </c>
      <c r="AJ6" s="65" t="s">
        <v>34</v>
      </c>
      <c r="AK6" s="69" t="s">
        <v>34</v>
      </c>
      <c r="AL6" s="65" t="s">
        <v>34</v>
      </c>
      <c r="AM6" s="64" t="s">
        <v>34</v>
      </c>
      <c r="AN6" s="65" t="s">
        <v>34</v>
      </c>
      <c r="AO6" s="106"/>
      <c r="AP6" s="64" t="s">
        <v>34</v>
      </c>
      <c r="AQ6" s="65" t="s">
        <v>34</v>
      </c>
      <c r="AR6" s="65" t="s">
        <v>34</v>
      </c>
      <c r="AS6" s="69" t="s">
        <v>34</v>
      </c>
      <c r="AT6" s="64" t="s">
        <v>34</v>
      </c>
      <c r="AU6" s="65" t="s">
        <v>34</v>
      </c>
      <c r="AV6" s="65" t="s">
        <v>34</v>
      </c>
      <c r="AW6" s="106"/>
      <c r="AX6" s="65" t="s">
        <v>34</v>
      </c>
      <c r="AY6" s="65" t="s">
        <v>34</v>
      </c>
      <c r="AZ6" s="65" t="s">
        <v>34</v>
      </c>
      <c r="BA6" s="70" t="s">
        <v>34</v>
      </c>
      <c r="BB6" s="65" t="s">
        <v>34</v>
      </c>
      <c r="BC6" s="65" t="s">
        <v>34</v>
      </c>
      <c r="BD6" s="65" t="s">
        <v>34</v>
      </c>
      <c r="BE6" s="106"/>
      <c r="BF6" s="65" t="s">
        <v>34</v>
      </c>
      <c r="BG6" s="64" t="s">
        <v>34</v>
      </c>
      <c r="BH6" s="65" t="s">
        <v>34</v>
      </c>
      <c r="BI6" s="70" t="s">
        <v>34</v>
      </c>
      <c r="BJ6" s="71" t="s">
        <v>77</v>
      </c>
      <c r="BK6" s="109"/>
      <c r="BL6" s="72" t="s">
        <v>134</v>
      </c>
      <c r="BM6" s="73" t="s">
        <v>75</v>
      </c>
    </row>
    <row r="7" spans="1:65" s="38" customFormat="1" ht="31.5" customHeight="1">
      <c r="A7" s="13" t="s">
        <v>31</v>
      </c>
      <c r="B7" s="43">
        <f aca="true" t="shared" si="0" ref="B7:H7">SUM(B8:B17)</f>
        <v>3299793613.8</v>
      </c>
      <c r="C7" s="43">
        <f t="shared" si="0"/>
        <v>1207186175</v>
      </c>
      <c r="D7" s="55">
        <f t="shared" si="0"/>
        <v>948740272</v>
      </c>
      <c r="E7" s="27">
        <f t="shared" si="0"/>
        <v>1109819899</v>
      </c>
      <c r="F7" s="43">
        <f t="shared" si="0"/>
        <v>1978124262</v>
      </c>
      <c r="G7" s="43">
        <f t="shared" si="0"/>
        <v>1041641412</v>
      </c>
      <c r="H7" s="55">
        <f t="shared" si="0"/>
        <v>990357155</v>
      </c>
      <c r="I7" s="13" t="s">
        <v>31</v>
      </c>
      <c r="J7" s="43">
        <f aca="true" t="shared" si="1" ref="J7:P7">SUM(J8:J17)</f>
        <v>841155458</v>
      </c>
      <c r="K7" s="43">
        <f t="shared" si="1"/>
        <v>784048092</v>
      </c>
      <c r="L7" s="55">
        <f t="shared" si="1"/>
        <v>614370849</v>
      </c>
      <c r="M7" s="27">
        <f t="shared" si="1"/>
        <v>499191726</v>
      </c>
      <c r="N7" s="43">
        <f t="shared" si="1"/>
        <v>427121853</v>
      </c>
      <c r="O7" s="43">
        <f t="shared" si="1"/>
        <v>358438231</v>
      </c>
      <c r="P7" s="55">
        <f t="shared" si="1"/>
        <v>596058911</v>
      </c>
      <c r="Q7" s="13" t="s">
        <v>31</v>
      </c>
      <c r="R7" s="43">
        <f aca="true" t="shared" si="2" ref="R7:Z7">SUM(R8:R17)</f>
        <v>800809247</v>
      </c>
      <c r="S7" s="43">
        <f t="shared" si="2"/>
        <v>267566624</v>
      </c>
      <c r="T7" s="57">
        <f t="shared" si="2"/>
        <v>269316966</v>
      </c>
      <c r="U7" s="27">
        <f t="shared" si="2"/>
        <v>391391664</v>
      </c>
      <c r="V7" s="43">
        <f t="shared" si="2"/>
        <v>318415462</v>
      </c>
      <c r="W7" s="43">
        <f>SUM(W8:W17)</f>
        <v>337533677</v>
      </c>
      <c r="X7" s="57">
        <f t="shared" si="2"/>
        <v>1033590875</v>
      </c>
      <c r="Y7" s="13" t="s">
        <v>31</v>
      </c>
      <c r="Z7" s="57">
        <f t="shared" si="2"/>
        <v>504342882</v>
      </c>
      <c r="AA7" s="43">
        <f aca="true" t="shared" si="3" ref="AA7:AJ7">SUM(AA8:AA17)</f>
        <v>459411385</v>
      </c>
      <c r="AB7" s="57">
        <f t="shared" si="3"/>
        <v>260123026</v>
      </c>
      <c r="AC7" s="27">
        <f t="shared" si="3"/>
        <v>304897936</v>
      </c>
      <c r="AD7" s="43">
        <f>SUM(AD8:AD17)</f>
        <v>183492060</v>
      </c>
      <c r="AE7" s="43">
        <f t="shared" si="3"/>
        <v>243956134</v>
      </c>
      <c r="AF7" s="57">
        <f t="shared" si="3"/>
        <v>604029996</v>
      </c>
      <c r="AG7" s="13" t="s">
        <v>31</v>
      </c>
      <c r="AH7" s="43">
        <f t="shared" si="3"/>
        <v>646246646</v>
      </c>
      <c r="AI7" s="55">
        <f t="shared" si="3"/>
        <v>527475406</v>
      </c>
      <c r="AJ7" s="57">
        <f t="shared" si="3"/>
        <v>510268495</v>
      </c>
      <c r="AK7" s="27">
        <f aca="true" t="shared" si="4" ref="AK7:AR7">SUM(AK8:AK17)</f>
        <v>446739575</v>
      </c>
      <c r="AL7" s="43">
        <f t="shared" si="4"/>
        <v>560910544</v>
      </c>
      <c r="AM7" s="43">
        <f t="shared" si="4"/>
        <v>378349683</v>
      </c>
      <c r="AN7" s="57">
        <f>SUM(AN8:AN17)</f>
        <v>653136342</v>
      </c>
      <c r="AO7" s="13" t="s">
        <v>31</v>
      </c>
      <c r="AP7" s="43">
        <f t="shared" si="4"/>
        <v>238577839</v>
      </c>
      <c r="AQ7" s="57">
        <f t="shared" si="4"/>
        <v>193369312</v>
      </c>
      <c r="AR7" s="57">
        <f t="shared" si="4"/>
        <v>193509939</v>
      </c>
      <c r="AS7" s="27">
        <f aca="true" t="shared" si="5" ref="AS7:AX7">SUM(AS8:AS17)</f>
        <v>446853360</v>
      </c>
      <c r="AT7" s="43">
        <f t="shared" si="5"/>
        <v>593419357</v>
      </c>
      <c r="AU7" s="57">
        <f t="shared" si="5"/>
        <v>470291256</v>
      </c>
      <c r="AV7" s="57">
        <f>SUM(AV8:AV17)</f>
        <v>210887456</v>
      </c>
      <c r="AW7" s="13" t="s">
        <v>31</v>
      </c>
      <c r="AX7" s="57">
        <f t="shared" si="5"/>
        <v>208944165</v>
      </c>
      <c r="AY7" s="57">
        <f aca="true" t="shared" si="6" ref="AY7:BD7">SUM(AY8:AY17)</f>
        <v>156303872</v>
      </c>
      <c r="AZ7" s="57">
        <f t="shared" si="6"/>
        <v>63117044</v>
      </c>
      <c r="BA7" s="53">
        <f t="shared" si="6"/>
        <v>353028212</v>
      </c>
      <c r="BB7" s="57">
        <f t="shared" si="6"/>
        <v>267914494</v>
      </c>
      <c r="BC7" s="57">
        <f t="shared" si="6"/>
        <v>303909435</v>
      </c>
      <c r="BD7" s="57">
        <f t="shared" si="6"/>
        <v>283907376</v>
      </c>
      <c r="BE7" s="13" t="s">
        <v>31</v>
      </c>
      <c r="BF7" s="57">
        <f aca="true" t="shared" si="7" ref="BF7:BK7">SUM(BF8:BF17)</f>
        <v>258832640</v>
      </c>
      <c r="BG7" s="43">
        <f t="shared" si="7"/>
        <v>79972623</v>
      </c>
      <c r="BH7" s="57">
        <f t="shared" si="7"/>
        <v>77087927</v>
      </c>
      <c r="BI7" s="53">
        <f t="shared" si="7"/>
        <v>183658613</v>
      </c>
      <c r="BJ7" s="43">
        <f t="shared" si="7"/>
        <v>28981637453.8</v>
      </c>
      <c r="BK7" s="27">
        <f t="shared" si="7"/>
        <v>28129719453</v>
      </c>
      <c r="BL7" s="28">
        <f>BJ7-BK7</f>
        <v>851918000.7999992</v>
      </c>
      <c r="BM7" s="29">
        <f>IF(BK7=0,0,(BL7/BK7)*100)</f>
        <v>3.0285335842876426</v>
      </c>
    </row>
    <row r="8" spans="1:65" s="40" customFormat="1" ht="14.25">
      <c r="A8" s="42" t="s">
        <v>4</v>
      </c>
      <c r="B8" s="44">
        <v>0</v>
      </c>
      <c r="C8" s="44">
        <v>0</v>
      </c>
      <c r="D8" s="56">
        <v>0</v>
      </c>
      <c r="E8" s="33">
        <v>0</v>
      </c>
      <c r="F8" s="44">
        <v>0</v>
      </c>
      <c r="G8" s="44">
        <v>0</v>
      </c>
      <c r="H8" s="56">
        <v>0</v>
      </c>
      <c r="I8" s="42" t="s">
        <v>4</v>
      </c>
      <c r="J8" s="44">
        <v>0</v>
      </c>
      <c r="K8" s="44">
        <v>0</v>
      </c>
      <c r="L8" s="56">
        <v>0</v>
      </c>
      <c r="M8" s="33">
        <v>0</v>
      </c>
      <c r="N8" s="44">
        <v>0</v>
      </c>
      <c r="O8" s="44">
        <v>0</v>
      </c>
      <c r="P8" s="56">
        <v>0</v>
      </c>
      <c r="Q8" s="42" t="s">
        <v>4</v>
      </c>
      <c r="R8" s="44">
        <v>0</v>
      </c>
      <c r="S8" s="44">
        <v>0</v>
      </c>
      <c r="T8" s="56">
        <v>0</v>
      </c>
      <c r="U8" s="33">
        <v>0</v>
      </c>
      <c r="V8" s="44">
        <v>0</v>
      </c>
      <c r="W8" s="44">
        <v>0</v>
      </c>
      <c r="X8" s="56">
        <v>0</v>
      </c>
      <c r="Y8" s="42" t="s">
        <v>4</v>
      </c>
      <c r="Z8" s="56">
        <v>0</v>
      </c>
      <c r="AA8" s="44">
        <v>0</v>
      </c>
      <c r="AB8" s="56">
        <v>0</v>
      </c>
      <c r="AC8" s="33">
        <v>0</v>
      </c>
      <c r="AD8" s="44">
        <v>0</v>
      </c>
      <c r="AE8" s="44">
        <v>0</v>
      </c>
      <c r="AF8" s="56">
        <v>0</v>
      </c>
      <c r="AG8" s="42" t="s">
        <v>4</v>
      </c>
      <c r="AH8" s="44">
        <v>0</v>
      </c>
      <c r="AI8" s="56">
        <v>0</v>
      </c>
      <c r="AJ8" s="56">
        <v>0</v>
      </c>
      <c r="AK8" s="33">
        <v>0</v>
      </c>
      <c r="AL8" s="44">
        <v>0</v>
      </c>
      <c r="AM8" s="44">
        <v>0</v>
      </c>
      <c r="AN8" s="56">
        <v>0</v>
      </c>
      <c r="AO8" s="42" t="s">
        <v>4</v>
      </c>
      <c r="AP8" s="44">
        <v>0</v>
      </c>
      <c r="AQ8" s="56">
        <v>0</v>
      </c>
      <c r="AR8" s="56">
        <v>0</v>
      </c>
      <c r="AS8" s="33">
        <v>0</v>
      </c>
      <c r="AT8" s="44">
        <v>0</v>
      </c>
      <c r="AU8" s="56">
        <v>0</v>
      </c>
      <c r="AV8" s="56">
        <v>0</v>
      </c>
      <c r="AW8" s="42" t="s">
        <v>4</v>
      </c>
      <c r="AX8" s="56">
        <v>0</v>
      </c>
      <c r="AY8" s="56">
        <v>0</v>
      </c>
      <c r="AZ8" s="56">
        <v>0</v>
      </c>
      <c r="BA8" s="76">
        <v>0</v>
      </c>
      <c r="BB8" s="56">
        <v>0</v>
      </c>
      <c r="BC8" s="56">
        <v>0</v>
      </c>
      <c r="BD8" s="56">
        <v>0</v>
      </c>
      <c r="BE8" s="42" t="s">
        <v>4</v>
      </c>
      <c r="BF8" s="56">
        <v>0</v>
      </c>
      <c r="BG8" s="44">
        <v>0</v>
      </c>
      <c r="BH8" s="56">
        <v>0</v>
      </c>
      <c r="BI8" s="76">
        <v>7575968</v>
      </c>
      <c r="BJ8" s="44">
        <f>SUM(B8:BI8)</f>
        <v>7575968</v>
      </c>
      <c r="BK8" s="44">
        <v>18567000</v>
      </c>
      <c r="BL8" s="34">
        <f aca="true" t="shared" si="8" ref="BL8:BL44">BJ8-BK8</f>
        <v>-10991032</v>
      </c>
      <c r="BM8" s="35">
        <f aca="true" t="shared" si="9" ref="BM8:BM44">IF(BK8=0,0,(BL8/BK8)*100)</f>
        <v>-59.19659611138041</v>
      </c>
    </row>
    <row r="9" spans="1:65" s="40" customFormat="1" ht="14.25">
      <c r="A9" s="42" t="s">
        <v>5</v>
      </c>
      <c r="B9" s="44">
        <v>0</v>
      </c>
      <c r="C9" s="44">
        <v>0</v>
      </c>
      <c r="D9" s="56">
        <v>0</v>
      </c>
      <c r="E9" s="33">
        <v>0</v>
      </c>
      <c r="F9" s="44">
        <v>0</v>
      </c>
      <c r="G9" s="44">
        <v>0</v>
      </c>
      <c r="H9" s="56">
        <v>0</v>
      </c>
      <c r="I9" s="42" t="s">
        <v>5</v>
      </c>
      <c r="J9" s="44">
        <v>0</v>
      </c>
      <c r="K9" s="44">
        <v>0</v>
      </c>
      <c r="L9" s="56">
        <v>0</v>
      </c>
      <c r="M9" s="33">
        <v>0</v>
      </c>
      <c r="N9" s="44">
        <v>0</v>
      </c>
      <c r="O9" s="44">
        <v>0</v>
      </c>
      <c r="P9" s="56">
        <v>0</v>
      </c>
      <c r="Q9" s="42" t="s">
        <v>5</v>
      </c>
      <c r="R9" s="44">
        <v>0</v>
      </c>
      <c r="S9" s="44">
        <v>0</v>
      </c>
      <c r="T9" s="56">
        <v>0</v>
      </c>
      <c r="U9" s="33">
        <v>0</v>
      </c>
      <c r="V9" s="44">
        <v>0</v>
      </c>
      <c r="W9" s="44">
        <v>0</v>
      </c>
      <c r="X9" s="56">
        <v>0</v>
      </c>
      <c r="Y9" s="42" t="s">
        <v>5</v>
      </c>
      <c r="Z9" s="56">
        <v>0</v>
      </c>
      <c r="AA9" s="44">
        <v>0</v>
      </c>
      <c r="AB9" s="56">
        <v>0</v>
      </c>
      <c r="AC9" s="33">
        <v>0</v>
      </c>
      <c r="AD9" s="44">
        <v>0</v>
      </c>
      <c r="AE9" s="44">
        <v>0</v>
      </c>
      <c r="AF9" s="56">
        <v>0</v>
      </c>
      <c r="AG9" s="42" t="s">
        <v>5</v>
      </c>
      <c r="AH9" s="44">
        <v>0</v>
      </c>
      <c r="AI9" s="56">
        <v>0</v>
      </c>
      <c r="AJ9" s="56">
        <v>0</v>
      </c>
      <c r="AK9" s="33">
        <v>0</v>
      </c>
      <c r="AL9" s="44">
        <v>0</v>
      </c>
      <c r="AM9" s="44">
        <v>0</v>
      </c>
      <c r="AN9" s="56">
        <v>0</v>
      </c>
      <c r="AO9" s="42" t="s">
        <v>5</v>
      </c>
      <c r="AP9" s="44">
        <v>0</v>
      </c>
      <c r="AQ9" s="56">
        <v>0</v>
      </c>
      <c r="AR9" s="56">
        <v>0</v>
      </c>
      <c r="AS9" s="33">
        <v>0</v>
      </c>
      <c r="AT9" s="44">
        <v>0</v>
      </c>
      <c r="AU9" s="56">
        <v>0</v>
      </c>
      <c r="AV9" s="56">
        <v>0</v>
      </c>
      <c r="AW9" s="42" t="s">
        <v>5</v>
      </c>
      <c r="AX9" s="56">
        <v>0</v>
      </c>
      <c r="AY9" s="56">
        <v>0</v>
      </c>
      <c r="AZ9" s="56">
        <v>0</v>
      </c>
      <c r="BA9" s="76">
        <v>0</v>
      </c>
      <c r="BB9" s="56">
        <v>0</v>
      </c>
      <c r="BC9" s="56">
        <v>0</v>
      </c>
      <c r="BD9" s="56">
        <v>0</v>
      </c>
      <c r="BE9" s="42" t="s">
        <v>5</v>
      </c>
      <c r="BF9" s="56">
        <v>0</v>
      </c>
      <c r="BG9" s="44">
        <v>0</v>
      </c>
      <c r="BH9" s="56">
        <v>0</v>
      </c>
      <c r="BI9" s="76">
        <v>0</v>
      </c>
      <c r="BJ9" s="44">
        <f aca="true" t="shared" si="10" ref="BJ9:BJ31">SUM(B9:BI9)</f>
        <v>0</v>
      </c>
      <c r="BK9" s="44">
        <v>0</v>
      </c>
      <c r="BL9" s="34">
        <f t="shared" si="8"/>
        <v>0</v>
      </c>
      <c r="BM9" s="35">
        <f t="shared" si="9"/>
        <v>0</v>
      </c>
    </row>
    <row r="10" spans="1:65" s="40" customFormat="1" ht="14.25">
      <c r="A10" s="42" t="s">
        <v>6</v>
      </c>
      <c r="B10" s="44">
        <v>890246696</v>
      </c>
      <c r="C10" s="44">
        <v>416945936</v>
      </c>
      <c r="D10" s="56">
        <v>225586285</v>
      </c>
      <c r="E10" s="33">
        <v>330488744</v>
      </c>
      <c r="F10" s="44">
        <v>578224504</v>
      </c>
      <c r="G10" s="44">
        <v>307762369</v>
      </c>
      <c r="H10" s="56">
        <v>339583348</v>
      </c>
      <c r="I10" s="42" t="s">
        <v>6</v>
      </c>
      <c r="J10" s="44">
        <v>328004113</v>
      </c>
      <c r="K10" s="44">
        <v>239563937</v>
      </c>
      <c r="L10" s="56">
        <v>208267705</v>
      </c>
      <c r="M10" s="33">
        <v>95774532</v>
      </c>
      <c r="N10" s="44">
        <v>131879819</v>
      </c>
      <c r="O10" s="44">
        <v>77658459</v>
      </c>
      <c r="P10" s="56">
        <v>262458819</v>
      </c>
      <c r="Q10" s="42" t="s">
        <v>6</v>
      </c>
      <c r="R10" s="44">
        <v>269040189</v>
      </c>
      <c r="S10" s="44">
        <v>90202730</v>
      </c>
      <c r="T10" s="56">
        <v>76636457</v>
      </c>
      <c r="U10" s="33">
        <v>114198783</v>
      </c>
      <c r="V10" s="44">
        <v>115729817</v>
      </c>
      <c r="W10" s="44">
        <v>106006987</v>
      </c>
      <c r="X10" s="56">
        <v>292362223</v>
      </c>
      <c r="Y10" s="42" t="s">
        <v>6</v>
      </c>
      <c r="Z10" s="56">
        <v>161291456</v>
      </c>
      <c r="AA10" s="44">
        <v>148403798</v>
      </c>
      <c r="AB10" s="56">
        <v>52342101</v>
      </c>
      <c r="AC10" s="33">
        <v>99413223</v>
      </c>
      <c r="AD10" s="44">
        <v>35245497</v>
      </c>
      <c r="AE10" s="44">
        <v>168076134</v>
      </c>
      <c r="AF10" s="56">
        <v>195100222</v>
      </c>
      <c r="AG10" s="42" t="s">
        <v>6</v>
      </c>
      <c r="AH10" s="44">
        <v>210087052</v>
      </c>
      <c r="AI10" s="56">
        <v>204665406</v>
      </c>
      <c r="AJ10" s="56">
        <v>210542853</v>
      </c>
      <c r="AK10" s="33">
        <v>199946945</v>
      </c>
      <c r="AL10" s="44">
        <v>228718474</v>
      </c>
      <c r="AM10" s="44">
        <v>140257189</v>
      </c>
      <c r="AN10" s="56">
        <v>275461258</v>
      </c>
      <c r="AO10" s="42" t="s">
        <v>6</v>
      </c>
      <c r="AP10" s="44">
        <v>68938433</v>
      </c>
      <c r="AQ10" s="56">
        <v>42102912</v>
      </c>
      <c r="AR10" s="56">
        <v>54039919</v>
      </c>
      <c r="AS10" s="33">
        <v>185624406</v>
      </c>
      <c r="AT10" s="44">
        <v>261191741</v>
      </c>
      <c r="AU10" s="56">
        <v>232097256</v>
      </c>
      <c r="AV10" s="56">
        <v>89948111</v>
      </c>
      <c r="AW10" s="42" t="s">
        <v>6</v>
      </c>
      <c r="AX10" s="56">
        <v>63664176</v>
      </c>
      <c r="AY10" s="56">
        <v>40272715</v>
      </c>
      <c r="AZ10" s="56">
        <v>20600237</v>
      </c>
      <c r="BA10" s="76">
        <v>106336173</v>
      </c>
      <c r="BB10" s="56">
        <v>64759144</v>
      </c>
      <c r="BC10" s="56">
        <v>89553098</v>
      </c>
      <c r="BD10" s="56">
        <v>80912454</v>
      </c>
      <c r="BE10" s="42" t="s">
        <v>6</v>
      </c>
      <c r="BF10" s="56">
        <v>63414609</v>
      </c>
      <c r="BG10" s="44">
        <v>21754623</v>
      </c>
      <c r="BH10" s="56">
        <v>21804085</v>
      </c>
      <c r="BI10" s="76">
        <v>4897194</v>
      </c>
      <c r="BJ10" s="44">
        <f t="shared" si="10"/>
        <v>9338085346</v>
      </c>
      <c r="BK10" s="44">
        <v>9081211453</v>
      </c>
      <c r="BL10" s="34">
        <f t="shared" si="8"/>
        <v>256873893</v>
      </c>
      <c r="BM10" s="35">
        <f t="shared" si="9"/>
        <v>2.8286302364993503</v>
      </c>
    </row>
    <row r="11" spans="1:65" s="40" customFormat="1" ht="14.25">
      <c r="A11" s="42" t="s">
        <v>7</v>
      </c>
      <c r="B11" s="44">
        <v>0</v>
      </c>
      <c r="C11" s="44">
        <v>0</v>
      </c>
      <c r="D11" s="56">
        <v>755866</v>
      </c>
      <c r="E11" s="33">
        <v>1478825</v>
      </c>
      <c r="F11" s="44">
        <v>1958247</v>
      </c>
      <c r="G11" s="44">
        <v>6727369</v>
      </c>
      <c r="H11" s="56">
        <v>8969735</v>
      </c>
      <c r="I11" s="42" t="s">
        <v>7</v>
      </c>
      <c r="J11" s="44">
        <v>0</v>
      </c>
      <c r="K11" s="44">
        <v>0</v>
      </c>
      <c r="L11" s="56">
        <v>18000</v>
      </c>
      <c r="M11" s="33">
        <v>0</v>
      </c>
      <c r="N11" s="44">
        <v>0</v>
      </c>
      <c r="O11" s="44">
        <v>0</v>
      </c>
      <c r="P11" s="56">
        <v>0</v>
      </c>
      <c r="Q11" s="42" t="s">
        <v>7</v>
      </c>
      <c r="R11" s="44">
        <v>0</v>
      </c>
      <c r="S11" s="44">
        <v>0</v>
      </c>
      <c r="T11" s="56">
        <v>0</v>
      </c>
      <c r="U11" s="33">
        <v>0</v>
      </c>
      <c r="V11" s="44">
        <v>381680</v>
      </c>
      <c r="W11" s="44">
        <v>0</v>
      </c>
      <c r="X11" s="56">
        <v>0</v>
      </c>
      <c r="Y11" s="42" t="s">
        <v>7</v>
      </c>
      <c r="Z11" s="56">
        <v>0</v>
      </c>
      <c r="AA11" s="44">
        <v>0</v>
      </c>
      <c r="AB11" s="56">
        <v>0</v>
      </c>
      <c r="AC11" s="33">
        <v>0</v>
      </c>
      <c r="AD11" s="44">
        <v>0</v>
      </c>
      <c r="AE11" s="44">
        <v>0</v>
      </c>
      <c r="AF11" s="56">
        <v>794720</v>
      </c>
      <c r="AG11" s="42" t="s">
        <v>7</v>
      </c>
      <c r="AH11" s="44">
        <v>340000</v>
      </c>
      <c r="AI11" s="56">
        <v>0</v>
      </c>
      <c r="AJ11" s="56">
        <v>688000</v>
      </c>
      <c r="AK11" s="33">
        <v>0</v>
      </c>
      <c r="AL11" s="44">
        <v>0</v>
      </c>
      <c r="AM11" s="44">
        <v>0</v>
      </c>
      <c r="AN11" s="56">
        <v>0</v>
      </c>
      <c r="AO11" s="42" t="s">
        <v>7</v>
      </c>
      <c r="AP11" s="44">
        <v>0</v>
      </c>
      <c r="AQ11" s="56">
        <v>0</v>
      </c>
      <c r="AR11" s="56">
        <v>0</v>
      </c>
      <c r="AS11" s="33">
        <v>0</v>
      </c>
      <c r="AT11" s="44">
        <v>0</v>
      </c>
      <c r="AU11" s="56">
        <v>0</v>
      </c>
      <c r="AV11" s="56">
        <v>0</v>
      </c>
      <c r="AW11" s="42" t="s">
        <v>7</v>
      </c>
      <c r="AX11" s="56">
        <v>0</v>
      </c>
      <c r="AY11" s="56">
        <v>0</v>
      </c>
      <c r="AZ11" s="56">
        <v>0</v>
      </c>
      <c r="BA11" s="76">
        <v>0</v>
      </c>
      <c r="BB11" s="56">
        <v>0</v>
      </c>
      <c r="BC11" s="56">
        <v>0</v>
      </c>
      <c r="BD11" s="56">
        <v>0</v>
      </c>
      <c r="BE11" s="42" t="s">
        <v>7</v>
      </c>
      <c r="BF11" s="56">
        <v>0</v>
      </c>
      <c r="BG11" s="44">
        <v>0</v>
      </c>
      <c r="BH11" s="56">
        <v>0</v>
      </c>
      <c r="BI11" s="76">
        <v>0</v>
      </c>
      <c r="BJ11" s="44">
        <f t="shared" si="10"/>
        <v>22112442</v>
      </c>
      <c r="BK11" s="44">
        <v>5783000</v>
      </c>
      <c r="BL11" s="34">
        <f t="shared" si="8"/>
        <v>16329442</v>
      </c>
      <c r="BM11" s="35">
        <f t="shared" si="9"/>
        <v>282.3697388898496</v>
      </c>
    </row>
    <row r="12" spans="1:65" s="40" customFormat="1" ht="14.25">
      <c r="A12" s="42" t="s">
        <v>8</v>
      </c>
      <c r="B12" s="44">
        <v>0</v>
      </c>
      <c r="C12" s="44">
        <v>0</v>
      </c>
      <c r="D12" s="56">
        <v>0</v>
      </c>
      <c r="E12" s="33">
        <v>0</v>
      </c>
      <c r="F12" s="44">
        <v>0</v>
      </c>
      <c r="G12" s="44">
        <v>0</v>
      </c>
      <c r="H12" s="56">
        <v>0</v>
      </c>
      <c r="I12" s="42" t="s">
        <v>8</v>
      </c>
      <c r="J12" s="44">
        <v>0</v>
      </c>
      <c r="K12" s="44">
        <v>0</v>
      </c>
      <c r="L12" s="56">
        <v>0</v>
      </c>
      <c r="M12" s="33">
        <v>0</v>
      </c>
      <c r="N12" s="44">
        <v>0</v>
      </c>
      <c r="O12" s="44">
        <v>0</v>
      </c>
      <c r="P12" s="56">
        <v>0</v>
      </c>
      <c r="Q12" s="42" t="s">
        <v>8</v>
      </c>
      <c r="R12" s="44">
        <v>0</v>
      </c>
      <c r="S12" s="44">
        <v>0</v>
      </c>
      <c r="T12" s="56">
        <v>0</v>
      </c>
      <c r="U12" s="33">
        <v>0</v>
      </c>
      <c r="V12" s="44">
        <v>0</v>
      </c>
      <c r="W12" s="44">
        <v>0</v>
      </c>
      <c r="X12" s="56">
        <v>0</v>
      </c>
      <c r="Y12" s="42" t="s">
        <v>8</v>
      </c>
      <c r="Z12" s="56">
        <v>0</v>
      </c>
      <c r="AA12" s="44">
        <v>0</v>
      </c>
      <c r="AB12" s="56">
        <v>0</v>
      </c>
      <c r="AC12" s="33">
        <v>0</v>
      </c>
      <c r="AD12" s="44">
        <v>0</v>
      </c>
      <c r="AE12" s="44">
        <v>0</v>
      </c>
      <c r="AF12" s="56">
        <v>0</v>
      </c>
      <c r="AG12" s="42" t="s">
        <v>8</v>
      </c>
      <c r="AH12" s="44">
        <v>0</v>
      </c>
      <c r="AI12" s="56">
        <v>0</v>
      </c>
      <c r="AJ12" s="56">
        <v>0</v>
      </c>
      <c r="AK12" s="33">
        <v>0</v>
      </c>
      <c r="AL12" s="44">
        <v>0</v>
      </c>
      <c r="AM12" s="44">
        <v>0</v>
      </c>
      <c r="AN12" s="56">
        <v>0</v>
      </c>
      <c r="AO12" s="42" t="s">
        <v>8</v>
      </c>
      <c r="AP12" s="44">
        <v>0</v>
      </c>
      <c r="AQ12" s="56">
        <v>0</v>
      </c>
      <c r="AR12" s="56">
        <v>0</v>
      </c>
      <c r="AS12" s="33">
        <v>0</v>
      </c>
      <c r="AT12" s="44">
        <v>0</v>
      </c>
      <c r="AU12" s="56">
        <v>0</v>
      </c>
      <c r="AV12" s="56">
        <v>0</v>
      </c>
      <c r="AW12" s="42" t="s">
        <v>8</v>
      </c>
      <c r="AX12" s="56">
        <v>0</v>
      </c>
      <c r="AY12" s="56">
        <v>0</v>
      </c>
      <c r="AZ12" s="56">
        <v>0</v>
      </c>
      <c r="BA12" s="76">
        <v>0</v>
      </c>
      <c r="BB12" s="56">
        <v>0</v>
      </c>
      <c r="BC12" s="56">
        <v>0</v>
      </c>
      <c r="BD12" s="56">
        <v>0</v>
      </c>
      <c r="BE12" s="42" t="s">
        <v>8</v>
      </c>
      <c r="BF12" s="56">
        <v>0</v>
      </c>
      <c r="BG12" s="44">
        <v>0</v>
      </c>
      <c r="BH12" s="56">
        <v>0</v>
      </c>
      <c r="BI12" s="76">
        <v>0</v>
      </c>
      <c r="BJ12" s="44">
        <f t="shared" si="10"/>
        <v>0</v>
      </c>
      <c r="BK12" s="44">
        <v>0</v>
      </c>
      <c r="BL12" s="28">
        <f t="shared" si="8"/>
        <v>0</v>
      </c>
      <c r="BM12" s="29">
        <f t="shared" si="9"/>
        <v>0</v>
      </c>
    </row>
    <row r="13" spans="1:65" s="40" customFormat="1" ht="14.25">
      <c r="A13" s="42" t="s">
        <v>9</v>
      </c>
      <c r="B13" s="44">
        <v>0</v>
      </c>
      <c r="C13" s="44">
        <v>0</v>
      </c>
      <c r="D13" s="56">
        <v>0</v>
      </c>
      <c r="E13" s="33">
        <v>0</v>
      </c>
      <c r="F13" s="44">
        <v>0</v>
      </c>
      <c r="G13" s="44">
        <v>0</v>
      </c>
      <c r="H13" s="56">
        <v>0</v>
      </c>
      <c r="I13" s="42" t="s">
        <v>9</v>
      </c>
      <c r="J13" s="44">
        <v>0</v>
      </c>
      <c r="K13" s="44">
        <v>0</v>
      </c>
      <c r="L13" s="56">
        <v>0</v>
      </c>
      <c r="M13" s="33">
        <v>0</v>
      </c>
      <c r="N13" s="44">
        <v>0</v>
      </c>
      <c r="O13" s="44">
        <v>0</v>
      </c>
      <c r="P13" s="56">
        <v>0</v>
      </c>
      <c r="Q13" s="42" t="s">
        <v>9</v>
      </c>
      <c r="R13" s="44">
        <v>0</v>
      </c>
      <c r="S13" s="44">
        <v>0</v>
      </c>
      <c r="T13" s="56">
        <v>0</v>
      </c>
      <c r="U13" s="33">
        <v>0</v>
      </c>
      <c r="V13" s="44">
        <v>0</v>
      </c>
      <c r="W13" s="44">
        <v>0</v>
      </c>
      <c r="X13" s="56">
        <v>0</v>
      </c>
      <c r="Y13" s="42" t="s">
        <v>9</v>
      </c>
      <c r="Z13" s="56">
        <v>0</v>
      </c>
      <c r="AA13" s="44">
        <v>0</v>
      </c>
      <c r="AB13" s="56">
        <v>0</v>
      </c>
      <c r="AC13" s="33">
        <v>0</v>
      </c>
      <c r="AD13" s="44">
        <v>0</v>
      </c>
      <c r="AE13" s="44">
        <v>0</v>
      </c>
      <c r="AF13" s="56">
        <v>0</v>
      </c>
      <c r="AG13" s="42" t="s">
        <v>9</v>
      </c>
      <c r="AH13" s="44">
        <v>0</v>
      </c>
      <c r="AI13" s="56">
        <v>0</v>
      </c>
      <c r="AJ13" s="56">
        <v>0</v>
      </c>
      <c r="AK13" s="33">
        <v>0</v>
      </c>
      <c r="AL13" s="44">
        <v>0</v>
      </c>
      <c r="AM13" s="44">
        <v>0</v>
      </c>
      <c r="AN13" s="56">
        <v>0</v>
      </c>
      <c r="AO13" s="42" t="s">
        <v>9</v>
      </c>
      <c r="AP13" s="44">
        <v>0</v>
      </c>
      <c r="AQ13" s="56">
        <v>0</v>
      </c>
      <c r="AR13" s="56">
        <v>0</v>
      </c>
      <c r="AS13" s="33">
        <v>0</v>
      </c>
      <c r="AT13" s="44">
        <v>0</v>
      </c>
      <c r="AU13" s="56">
        <v>0</v>
      </c>
      <c r="AV13" s="56">
        <v>0</v>
      </c>
      <c r="AW13" s="42" t="s">
        <v>9</v>
      </c>
      <c r="AX13" s="56">
        <v>0</v>
      </c>
      <c r="AY13" s="56">
        <v>0</v>
      </c>
      <c r="AZ13" s="56">
        <v>0</v>
      </c>
      <c r="BA13" s="76">
        <v>0</v>
      </c>
      <c r="BB13" s="56">
        <v>0</v>
      </c>
      <c r="BC13" s="56">
        <v>0</v>
      </c>
      <c r="BD13" s="56">
        <v>0</v>
      </c>
      <c r="BE13" s="42" t="s">
        <v>9</v>
      </c>
      <c r="BF13" s="56">
        <v>0</v>
      </c>
      <c r="BG13" s="44">
        <v>0</v>
      </c>
      <c r="BH13" s="56">
        <v>0</v>
      </c>
      <c r="BI13" s="76">
        <v>0</v>
      </c>
      <c r="BJ13" s="44">
        <f t="shared" si="10"/>
        <v>0</v>
      </c>
      <c r="BK13" s="44">
        <v>0</v>
      </c>
      <c r="BL13" s="28">
        <f t="shared" si="8"/>
        <v>0</v>
      </c>
      <c r="BM13" s="29">
        <f t="shared" si="9"/>
        <v>0</v>
      </c>
    </row>
    <row r="14" spans="1:65" s="40" customFormat="1" ht="14.25">
      <c r="A14" s="42" t="s">
        <v>10</v>
      </c>
      <c r="B14" s="44">
        <v>0</v>
      </c>
      <c r="C14" s="44">
        <v>0</v>
      </c>
      <c r="D14" s="56">
        <v>0</v>
      </c>
      <c r="E14" s="33">
        <v>0</v>
      </c>
      <c r="F14" s="44">
        <v>0</v>
      </c>
      <c r="G14" s="44">
        <v>0</v>
      </c>
      <c r="H14" s="56">
        <v>0</v>
      </c>
      <c r="I14" s="42" t="s">
        <v>10</v>
      </c>
      <c r="J14" s="44">
        <v>0</v>
      </c>
      <c r="K14" s="44">
        <v>0</v>
      </c>
      <c r="L14" s="56">
        <v>0</v>
      </c>
      <c r="M14" s="33">
        <v>0</v>
      </c>
      <c r="N14" s="44">
        <v>0</v>
      </c>
      <c r="O14" s="44">
        <v>0</v>
      </c>
      <c r="P14" s="56">
        <v>0</v>
      </c>
      <c r="Q14" s="42" t="s">
        <v>10</v>
      </c>
      <c r="R14" s="44">
        <v>0</v>
      </c>
      <c r="S14" s="44">
        <v>0</v>
      </c>
      <c r="T14" s="56">
        <v>0</v>
      </c>
      <c r="U14" s="33">
        <v>0</v>
      </c>
      <c r="V14" s="44">
        <v>0</v>
      </c>
      <c r="W14" s="44">
        <v>0</v>
      </c>
      <c r="X14" s="56">
        <v>0</v>
      </c>
      <c r="Y14" s="42" t="s">
        <v>10</v>
      </c>
      <c r="Z14" s="56">
        <v>0</v>
      </c>
      <c r="AA14" s="44">
        <v>0</v>
      </c>
      <c r="AB14" s="56">
        <v>0</v>
      </c>
      <c r="AC14" s="33">
        <v>0</v>
      </c>
      <c r="AD14" s="44">
        <v>0</v>
      </c>
      <c r="AE14" s="44">
        <v>0</v>
      </c>
      <c r="AF14" s="56">
        <v>0</v>
      </c>
      <c r="AG14" s="42" t="s">
        <v>10</v>
      </c>
      <c r="AH14" s="44">
        <v>0</v>
      </c>
      <c r="AI14" s="56">
        <v>0</v>
      </c>
      <c r="AJ14" s="56">
        <v>0</v>
      </c>
      <c r="AK14" s="33">
        <v>0</v>
      </c>
      <c r="AL14" s="44">
        <v>0</v>
      </c>
      <c r="AM14" s="44">
        <v>0</v>
      </c>
      <c r="AN14" s="56">
        <v>0</v>
      </c>
      <c r="AO14" s="42" t="s">
        <v>10</v>
      </c>
      <c r="AP14" s="44">
        <v>0</v>
      </c>
      <c r="AQ14" s="56">
        <v>0</v>
      </c>
      <c r="AR14" s="56">
        <v>0</v>
      </c>
      <c r="AS14" s="33">
        <v>0</v>
      </c>
      <c r="AT14" s="44">
        <v>0</v>
      </c>
      <c r="AU14" s="56">
        <v>0</v>
      </c>
      <c r="AV14" s="56">
        <v>0</v>
      </c>
      <c r="AW14" s="42" t="s">
        <v>10</v>
      </c>
      <c r="AX14" s="56">
        <v>0</v>
      </c>
      <c r="AY14" s="56">
        <v>0</v>
      </c>
      <c r="AZ14" s="56">
        <v>0</v>
      </c>
      <c r="BA14" s="76">
        <v>0</v>
      </c>
      <c r="BB14" s="56">
        <v>0</v>
      </c>
      <c r="BC14" s="56">
        <v>0</v>
      </c>
      <c r="BD14" s="56">
        <v>0</v>
      </c>
      <c r="BE14" s="42" t="s">
        <v>10</v>
      </c>
      <c r="BF14" s="56">
        <v>0</v>
      </c>
      <c r="BG14" s="44">
        <v>0</v>
      </c>
      <c r="BH14" s="56">
        <v>0</v>
      </c>
      <c r="BI14" s="76">
        <v>0</v>
      </c>
      <c r="BJ14" s="44">
        <f t="shared" si="10"/>
        <v>0</v>
      </c>
      <c r="BK14" s="44">
        <v>0</v>
      </c>
      <c r="BL14" s="28">
        <f t="shared" si="8"/>
        <v>0</v>
      </c>
      <c r="BM14" s="29">
        <f t="shared" si="9"/>
        <v>0</v>
      </c>
    </row>
    <row r="15" spans="1:65" s="40" customFormat="1" ht="14.25">
      <c r="A15" s="42" t="s">
        <v>11</v>
      </c>
      <c r="B15" s="44">
        <v>0</v>
      </c>
      <c r="C15" s="44">
        <v>0</v>
      </c>
      <c r="D15" s="56">
        <v>0</v>
      </c>
      <c r="E15" s="33">
        <v>0</v>
      </c>
      <c r="F15" s="44">
        <v>0</v>
      </c>
      <c r="G15" s="44">
        <v>0</v>
      </c>
      <c r="H15" s="56">
        <v>0</v>
      </c>
      <c r="I15" s="42" t="s">
        <v>11</v>
      </c>
      <c r="J15" s="44">
        <v>0</v>
      </c>
      <c r="K15" s="44">
        <v>0</v>
      </c>
      <c r="L15" s="56">
        <v>0</v>
      </c>
      <c r="M15" s="33">
        <v>0</v>
      </c>
      <c r="N15" s="44">
        <v>0</v>
      </c>
      <c r="O15" s="44">
        <v>0</v>
      </c>
      <c r="P15" s="56">
        <v>0</v>
      </c>
      <c r="Q15" s="42" t="s">
        <v>11</v>
      </c>
      <c r="R15" s="44">
        <v>0</v>
      </c>
      <c r="S15" s="44">
        <v>0</v>
      </c>
      <c r="T15" s="56">
        <v>0</v>
      </c>
      <c r="U15" s="33">
        <v>0</v>
      </c>
      <c r="V15" s="44">
        <v>0</v>
      </c>
      <c r="W15" s="44">
        <v>0</v>
      </c>
      <c r="X15" s="56">
        <v>0</v>
      </c>
      <c r="Y15" s="42" t="s">
        <v>11</v>
      </c>
      <c r="Z15" s="56">
        <v>0</v>
      </c>
      <c r="AA15" s="44">
        <v>0</v>
      </c>
      <c r="AB15" s="56">
        <v>0</v>
      </c>
      <c r="AC15" s="33">
        <v>0</v>
      </c>
      <c r="AD15" s="44">
        <v>0</v>
      </c>
      <c r="AE15" s="44">
        <v>0</v>
      </c>
      <c r="AF15" s="56">
        <v>0</v>
      </c>
      <c r="AG15" s="42" t="s">
        <v>11</v>
      </c>
      <c r="AH15" s="44">
        <v>0</v>
      </c>
      <c r="AI15" s="56">
        <v>0</v>
      </c>
      <c r="AJ15" s="56">
        <v>0</v>
      </c>
      <c r="AK15" s="33">
        <v>0</v>
      </c>
      <c r="AL15" s="44">
        <v>0</v>
      </c>
      <c r="AM15" s="44">
        <v>0</v>
      </c>
      <c r="AN15" s="56">
        <v>0</v>
      </c>
      <c r="AO15" s="42" t="s">
        <v>11</v>
      </c>
      <c r="AP15" s="44">
        <v>0</v>
      </c>
      <c r="AQ15" s="56">
        <v>0</v>
      </c>
      <c r="AR15" s="56">
        <v>0</v>
      </c>
      <c r="AS15" s="33">
        <v>0</v>
      </c>
      <c r="AT15" s="44">
        <v>0</v>
      </c>
      <c r="AU15" s="56">
        <v>0</v>
      </c>
      <c r="AV15" s="56">
        <v>0</v>
      </c>
      <c r="AW15" s="42" t="s">
        <v>11</v>
      </c>
      <c r="AX15" s="56">
        <v>0</v>
      </c>
      <c r="AY15" s="56">
        <v>0</v>
      </c>
      <c r="AZ15" s="56">
        <v>0</v>
      </c>
      <c r="BA15" s="76">
        <v>0</v>
      </c>
      <c r="BB15" s="56">
        <v>0</v>
      </c>
      <c r="BC15" s="56">
        <v>0</v>
      </c>
      <c r="BD15" s="56">
        <v>0</v>
      </c>
      <c r="BE15" s="42" t="s">
        <v>11</v>
      </c>
      <c r="BF15" s="56">
        <v>0</v>
      </c>
      <c r="BG15" s="44">
        <v>0</v>
      </c>
      <c r="BH15" s="56">
        <v>0</v>
      </c>
      <c r="BI15" s="76">
        <v>0</v>
      </c>
      <c r="BJ15" s="44">
        <f t="shared" si="10"/>
        <v>0</v>
      </c>
      <c r="BK15" s="44">
        <v>0</v>
      </c>
      <c r="BL15" s="28">
        <f t="shared" si="8"/>
        <v>0</v>
      </c>
      <c r="BM15" s="29">
        <f t="shared" si="9"/>
        <v>0</v>
      </c>
    </row>
    <row r="16" spans="1:65" s="40" customFormat="1" ht="14.25">
      <c r="A16" s="42" t="s">
        <v>12</v>
      </c>
      <c r="B16" s="44">
        <v>0</v>
      </c>
      <c r="C16" s="44">
        <v>0</v>
      </c>
      <c r="D16" s="56">
        <v>0</v>
      </c>
      <c r="E16" s="33">
        <v>0</v>
      </c>
      <c r="F16" s="44">
        <v>0</v>
      </c>
      <c r="G16" s="44">
        <v>0</v>
      </c>
      <c r="H16" s="56">
        <v>0</v>
      </c>
      <c r="I16" s="42" t="s">
        <v>12</v>
      </c>
      <c r="J16" s="44">
        <v>0</v>
      </c>
      <c r="K16" s="44">
        <v>0</v>
      </c>
      <c r="L16" s="56">
        <v>0</v>
      </c>
      <c r="M16" s="33">
        <v>0</v>
      </c>
      <c r="N16" s="44">
        <v>0</v>
      </c>
      <c r="O16" s="44">
        <v>0</v>
      </c>
      <c r="P16" s="56">
        <v>0</v>
      </c>
      <c r="Q16" s="42" t="s">
        <v>12</v>
      </c>
      <c r="R16" s="44">
        <v>0</v>
      </c>
      <c r="S16" s="44">
        <v>0</v>
      </c>
      <c r="T16" s="56">
        <v>0</v>
      </c>
      <c r="U16" s="33">
        <v>0</v>
      </c>
      <c r="V16" s="44">
        <v>0</v>
      </c>
      <c r="W16" s="44">
        <v>0</v>
      </c>
      <c r="X16" s="56">
        <v>0</v>
      </c>
      <c r="Y16" s="42" t="s">
        <v>12</v>
      </c>
      <c r="Z16" s="56">
        <v>0</v>
      </c>
      <c r="AA16" s="44">
        <v>0</v>
      </c>
      <c r="AB16" s="56">
        <v>0</v>
      </c>
      <c r="AC16" s="33">
        <v>0</v>
      </c>
      <c r="AD16" s="44">
        <v>0</v>
      </c>
      <c r="AE16" s="44">
        <v>0</v>
      </c>
      <c r="AF16" s="56">
        <v>0</v>
      </c>
      <c r="AG16" s="42" t="s">
        <v>12</v>
      </c>
      <c r="AH16" s="44">
        <v>0</v>
      </c>
      <c r="AI16" s="56">
        <v>0</v>
      </c>
      <c r="AJ16" s="56">
        <v>0</v>
      </c>
      <c r="AK16" s="33">
        <v>0</v>
      </c>
      <c r="AL16" s="44">
        <v>0</v>
      </c>
      <c r="AM16" s="44">
        <v>0</v>
      </c>
      <c r="AN16" s="56">
        <v>0</v>
      </c>
      <c r="AO16" s="42" t="s">
        <v>12</v>
      </c>
      <c r="AP16" s="44">
        <v>0</v>
      </c>
      <c r="AQ16" s="56">
        <v>0</v>
      </c>
      <c r="AR16" s="56">
        <v>0</v>
      </c>
      <c r="AS16" s="33">
        <v>0</v>
      </c>
      <c r="AT16" s="44">
        <v>0</v>
      </c>
      <c r="AU16" s="56">
        <v>0</v>
      </c>
      <c r="AV16" s="56">
        <v>0</v>
      </c>
      <c r="AW16" s="42" t="s">
        <v>12</v>
      </c>
      <c r="AX16" s="56">
        <v>0</v>
      </c>
      <c r="AY16" s="56">
        <v>0</v>
      </c>
      <c r="AZ16" s="56">
        <v>0</v>
      </c>
      <c r="BA16" s="76">
        <v>0</v>
      </c>
      <c r="BB16" s="56">
        <v>0</v>
      </c>
      <c r="BC16" s="56">
        <v>0</v>
      </c>
      <c r="BD16" s="56">
        <v>0</v>
      </c>
      <c r="BE16" s="42" t="s">
        <v>12</v>
      </c>
      <c r="BF16" s="56">
        <v>0</v>
      </c>
      <c r="BG16" s="44">
        <v>0</v>
      </c>
      <c r="BH16" s="56">
        <v>0</v>
      </c>
      <c r="BI16" s="76">
        <v>0</v>
      </c>
      <c r="BJ16" s="44">
        <f t="shared" si="10"/>
        <v>0</v>
      </c>
      <c r="BK16" s="44">
        <v>0</v>
      </c>
      <c r="BL16" s="28">
        <f t="shared" si="8"/>
        <v>0</v>
      </c>
      <c r="BM16" s="29">
        <f t="shared" si="9"/>
        <v>0</v>
      </c>
    </row>
    <row r="17" spans="1:65" s="40" customFormat="1" ht="14.25">
      <c r="A17" s="42" t="s">
        <v>13</v>
      </c>
      <c r="B17" s="44">
        <v>2409546917.8</v>
      </c>
      <c r="C17" s="44">
        <v>790240239</v>
      </c>
      <c r="D17" s="56">
        <v>722398121</v>
      </c>
      <c r="E17" s="33">
        <v>777852330</v>
      </c>
      <c r="F17" s="44">
        <v>1397941511</v>
      </c>
      <c r="G17" s="44">
        <v>727151674</v>
      </c>
      <c r="H17" s="56">
        <v>641804072</v>
      </c>
      <c r="I17" s="42" t="s">
        <v>13</v>
      </c>
      <c r="J17" s="44">
        <v>513151345</v>
      </c>
      <c r="K17" s="44">
        <v>544484155</v>
      </c>
      <c r="L17" s="56">
        <v>406085144</v>
      </c>
      <c r="M17" s="33">
        <v>403417194</v>
      </c>
      <c r="N17" s="44">
        <v>295242034</v>
      </c>
      <c r="O17" s="44">
        <v>280779772</v>
      </c>
      <c r="P17" s="56">
        <v>333600092</v>
      </c>
      <c r="Q17" s="42" t="s">
        <v>13</v>
      </c>
      <c r="R17" s="44">
        <v>531769058</v>
      </c>
      <c r="S17" s="44">
        <v>177363894</v>
      </c>
      <c r="T17" s="56">
        <v>192680509</v>
      </c>
      <c r="U17" s="33">
        <v>277192881</v>
      </c>
      <c r="V17" s="44">
        <v>202303965</v>
      </c>
      <c r="W17" s="44">
        <v>231526690</v>
      </c>
      <c r="X17" s="56">
        <v>741228652</v>
      </c>
      <c r="Y17" s="42" t="s">
        <v>13</v>
      </c>
      <c r="Z17" s="56">
        <v>343051426</v>
      </c>
      <c r="AA17" s="44">
        <v>311007587</v>
      </c>
      <c r="AB17" s="56">
        <v>207780925</v>
      </c>
      <c r="AC17" s="33">
        <v>205484713</v>
      </c>
      <c r="AD17" s="44">
        <v>148246563</v>
      </c>
      <c r="AE17" s="44">
        <v>75880000</v>
      </c>
      <c r="AF17" s="56">
        <v>408135054</v>
      </c>
      <c r="AG17" s="42" t="s">
        <v>13</v>
      </c>
      <c r="AH17" s="44">
        <v>435819594</v>
      </c>
      <c r="AI17" s="56">
        <v>322810000</v>
      </c>
      <c r="AJ17" s="56">
        <v>299037642</v>
      </c>
      <c r="AK17" s="33">
        <v>246792630</v>
      </c>
      <c r="AL17" s="44">
        <v>332192070</v>
      </c>
      <c r="AM17" s="44">
        <v>238092494</v>
      </c>
      <c r="AN17" s="56">
        <v>377675084</v>
      </c>
      <c r="AO17" s="42" t="s">
        <v>13</v>
      </c>
      <c r="AP17" s="44">
        <v>169639406</v>
      </c>
      <c r="AQ17" s="56">
        <v>151266400</v>
      </c>
      <c r="AR17" s="56">
        <v>139470020</v>
      </c>
      <c r="AS17" s="33">
        <v>261228954</v>
      </c>
      <c r="AT17" s="44">
        <v>332227616</v>
      </c>
      <c r="AU17" s="56">
        <v>238194000</v>
      </c>
      <c r="AV17" s="56">
        <v>120939345</v>
      </c>
      <c r="AW17" s="42" t="s">
        <v>13</v>
      </c>
      <c r="AX17" s="56">
        <v>145279989</v>
      </c>
      <c r="AY17" s="56">
        <v>116031157</v>
      </c>
      <c r="AZ17" s="56">
        <v>42516807</v>
      </c>
      <c r="BA17" s="76">
        <v>246692039</v>
      </c>
      <c r="BB17" s="56">
        <v>203155350</v>
      </c>
      <c r="BC17" s="56">
        <v>214356337</v>
      </c>
      <c r="BD17" s="56">
        <v>202994922</v>
      </c>
      <c r="BE17" s="42" t="s">
        <v>13</v>
      </c>
      <c r="BF17" s="56">
        <v>195418031</v>
      </c>
      <c r="BG17" s="44">
        <v>58218000</v>
      </c>
      <c r="BH17" s="56">
        <v>55283842</v>
      </c>
      <c r="BI17" s="76">
        <v>171185451</v>
      </c>
      <c r="BJ17" s="44">
        <f t="shared" si="10"/>
        <v>19613863697.8</v>
      </c>
      <c r="BK17" s="44">
        <v>19024158000</v>
      </c>
      <c r="BL17" s="34">
        <f t="shared" si="8"/>
        <v>589705697.7999992</v>
      </c>
      <c r="BM17" s="35">
        <f t="shared" si="9"/>
        <v>3.099772919253505</v>
      </c>
    </row>
    <row r="18" spans="1:65" s="38" customFormat="1" ht="29.25" customHeight="1">
      <c r="A18" s="16" t="s">
        <v>65</v>
      </c>
      <c r="B18" s="43">
        <f aca="true" t="shared" si="11" ref="B18:H18">SUM(B19:B31)</f>
        <v>3442580967.62</v>
      </c>
      <c r="C18" s="43">
        <f t="shared" si="11"/>
        <v>1257795027</v>
      </c>
      <c r="D18" s="57">
        <f t="shared" si="11"/>
        <v>1046587768</v>
      </c>
      <c r="E18" s="27">
        <f t="shared" si="11"/>
        <v>1066147690.08</v>
      </c>
      <c r="F18" s="43">
        <f t="shared" si="11"/>
        <v>2140550834.5</v>
      </c>
      <c r="G18" s="43">
        <f t="shared" si="11"/>
        <v>1372349175</v>
      </c>
      <c r="H18" s="57">
        <f t="shared" si="11"/>
        <v>927738083</v>
      </c>
      <c r="I18" s="16" t="s">
        <v>65</v>
      </c>
      <c r="J18" s="43">
        <f aca="true" t="shared" si="12" ref="J18:P18">SUM(J19:J31)</f>
        <v>790927104</v>
      </c>
      <c r="K18" s="43">
        <f t="shared" si="12"/>
        <v>717154773</v>
      </c>
      <c r="L18" s="57">
        <f t="shared" si="12"/>
        <v>560058120</v>
      </c>
      <c r="M18" s="27">
        <f t="shared" si="12"/>
        <v>515460692</v>
      </c>
      <c r="N18" s="43">
        <f t="shared" si="12"/>
        <v>391268995</v>
      </c>
      <c r="O18" s="43">
        <f t="shared" si="12"/>
        <v>338951003</v>
      </c>
      <c r="P18" s="57">
        <f t="shared" si="12"/>
        <v>483036051</v>
      </c>
      <c r="Q18" s="16" t="s">
        <v>65</v>
      </c>
      <c r="R18" s="43">
        <f aca="true" t="shared" si="13" ref="R18:Z18">SUM(R19:R31)</f>
        <v>729469878</v>
      </c>
      <c r="S18" s="43">
        <f t="shared" si="13"/>
        <v>239079763</v>
      </c>
      <c r="T18" s="57">
        <f t="shared" si="13"/>
        <v>227807695</v>
      </c>
      <c r="U18" s="27">
        <f t="shared" si="13"/>
        <v>338781681</v>
      </c>
      <c r="V18" s="43">
        <f t="shared" si="13"/>
        <v>334158708</v>
      </c>
      <c r="W18" s="43">
        <f>SUM(W19:W31)</f>
        <v>300302406</v>
      </c>
      <c r="X18" s="57">
        <f t="shared" si="13"/>
        <v>1291400044.0900002</v>
      </c>
      <c r="Y18" s="16" t="s">
        <v>65</v>
      </c>
      <c r="Z18" s="57">
        <f t="shared" si="13"/>
        <v>412861967.43</v>
      </c>
      <c r="AA18" s="43">
        <f aca="true" t="shared" si="14" ref="AA18:AJ18">SUM(AA19:AA31)</f>
        <v>443246545.9</v>
      </c>
      <c r="AB18" s="57">
        <f t="shared" si="14"/>
        <v>260758551</v>
      </c>
      <c r="AC18" s="27">
        <f t="shared" si="14"/>
        <v>308213859</v>
      </c>
      <c r="AD18" s="43">
        <f>SUM(AD19:AD31)</f>
        <v>164311079</v>
      </c>
      <c r="AE18" s="43">
        <f t="shared" si="14"/>
        <v>260007699</v>
      </c>
      <c r="AF18" s="57">
        <f t="shared" si="14"/>
        <v>623105126</v>
      </c>
      <c r="AG18" s="16" t="s">
        <v>65</v>
      </c>
      <c r="AH18" s="43">
        <f t="shared" si="14"/>
        <v>600328377.71</v>
      </c>
      <c r="AI18" s="57">
        <f t="shared" si="14"/>
        <v>441188455</v>
      </c>
      <c r="AJ18" s="57">
        <f t="shared" si="14"/>
        <v>425825575</v>
      </c>
      <c r="AK18" s="27">
        <f aca="true" t="shared" si="15" ref="AK18:AR18">SUM(AK19:AK31)</f>
        <v>364293825</v>
      </c>
      <c r="AL18" s="43">
        <f t="shared" si="15"/>
        <v>543502001</v>
      </c>
      <c r="AM18" s="43">
        <f t="shared" si="15"/>
        <v>328558895</v>
      </c>
      <c r="AN18" s="57">
        <f>SUM(AN19:AN31)</f>
        <v>538660288</v>
      </c>
      <c r="AO18" s="16" t="s">
        <v>65</v>
      </c>
      <c r="AP18" s="43">
        <f t="shared" si="15"/>
        <v>226624813</v>
      </c>
      <c r="AQ18" s="57">
        <f t="shared" si="15"/>
        <v>152868909</v>
      </c>
      <c r="AR18" s="57">
        <f t="shared" si="15"/>
        <v>185138896</v>
      </c>
      <c r="AS18" s="27">
        <f aca="true" t="shared" si="16" ref="AS18:AX18">SUM(AS19:AS31)</f>
        <v>400377974</v>
      </c>
      <c r="AT18" s="43">
        <f t="shared" si="16"/>
        <v>493085706</v>
      </c>
      <c r="AU18" s="57">
        <f t="shared" si="16"/>
        <v>328815403</v>
      </c>
      <c r="AV18" s="57">
        <f>SUM(AV19:AV31)</f>
        <v>183289542</v>
      </c>
      <c r="AW18" s="16" t="s">
        <v>65</v>
      </c>
      <c r="AX18" s="57">
        <f t="shared" si="16"/>
        <v>173293928</v>
      </c>
      <c r="AY18" s="57">
        <f aca="true" t="shared" si="17" ref="AY18:BD18">SUM(AY19:AY31)</f>
        <v>149752054</v>
      </c>
      <c r="AZ18" s="57">
        <f t="shared" si="17"/>
        <v>81355501</v>
      </c>
      <c r="BA18" s="53">
        <f t="shared" si="17"/>
        <v>333684253</v>
      </c>
      <c r="BB18" s="57">
        <f t="shared" si="17"/>
        <v>273503185</v>
      </c>
      <c r="BC18" s="57">
        <f t="shared" si="17"/>
        <v>277400961</v>
      </c>
      <c r="BD18" s="57">
        <f t="shared" si="17"/>
        <v>268647923</v>
      </c>
      <c r="BE18" s="16" t="s">
        <v>65</v>
      </c>
      <c r="BF18" s="57">
        <f aca="true" t="shared" si="18" ref="BF18:BK18">SUM(BF19:BF31)</f>
        <v>271657089</v>
      </c>
      <c r="BG18" s="43">
        <f t="shared" si="18"/>
        <v>72042845</v>
      </c>
      <c r="BH18" s="57">
        <f t="shared" si="18"/>
        <v>67175408</v>
      </c>
      <c r="BI18" s="53">
        <f t="shared" si="18"/>
        <v>200326631</v>
      </c>
      <c r="BJ18" s="43">
        <f t="shared" si="18"/>
        <v>28365509723.33</v>
      </c>
      <c r="BK18" s="27">
        <f t="shared" si="18"/>
        <v>28620283320</v>
      </c>
      <c r="BL18" s="28">
        <f t="shared" si="8"/>
        <v>-254773596.66999817</v>
      </c>
      <c r="BM18" s="29">
        <f t="shared" si="9"/>
        <v>-0.8901854458301643</v>
      </c>
    </row>
    <row r="19" spans="1:65" s="40" customFormat="1" ht="14.25">
      <c r="A19" s="42" t="s">
        <v>14</v>
      </c>
      <c r="B19" s="44">
        <v>0</v>
      </c>
      <c r="C19" s="44">
        <v>0</v>
      </c>
      <c r="D19" s="56">
        <v>0</v>
      </c>
      <c r="E19" s="33">
        <v>0</v>
      </c>
      <c r="F19" s="44">
        <v>0</v>
      </c>
      <c r="G19" s="44">
        <v>0</v>
      </c>
      <c r="H19" s="56">
        <v>0</v>
      </c>
      <c r="I19" s="42" t="s">
        <v>14</v>
      </c>
      <c r="J19" s="44">
        <v>0</v>
      </c>
      <c r="K19" s="44">
        <v>0</v>
      </c>
      <c r="L19" s="56">
        <v>0</v>
      </c>
      <c r="M19" s="33">
        <v>0</v>
      </c>
      <c r="N19" s="44">
        <v>0</v>
      </c>
      <c r="O19" s="44">
        <v>0</v>
      </c>
      <c r="P19" s="56">
        <v>0</v>
      </c>
      <c r="Q19" s="42" t="s">
        <v>14</v>
      </c>
      <c r="R19" s="44">
        <v>0</v>
      </c>
      <c r="S19" s="44">
        <v>0</v>
      </c>
      <c r="T19" s="56">
        <v>0</v>
      </c>
      <c r="U19" s="33">
        <v>0</v>
      </c>
      <c r="V19" s="44">
        <v>0</v>
      </c>
      <c r="W19" s="44">
        <v>0</v>
      </c>
      <c r="X19" s="56">
        <v>0</v>
      </c>
      <c r="Y19" s="42" t="s">
        <v>14</v>
      </c>
      <c r="Z19" s="56">
        <v>0</v>
      </c>
      <c r="AA19" s="44">
        <v>0</v>
      </c>
      <c r="AB19" s="56">
        <v>0</v>
      </c>
      <c r="AC19" s="33">
        <v>0</v>
      </c>
      <c r="AD19" s="44">
        <v>0</v>
      </c>
      <c r="AE19" s="44">
        <v>0</v>
      </c>
      <c r="AF19" s="56">
        <v>0</v>
      </c>
      <c r="AG19" s="42" t="s">
        <v>14</v>
      </c>
      <c r="AH19" s="44">
        <v>0</v>
      </c>
      <c r="AI19" s="56">
        <v>0</v>
      </c>
      <c r="AJ19" s="56">
        <v>0</v>
      </c>
      <c r="AK19" s="33">
        <v>0</v>
      </c>
      <c r="AL19" s="44">
        <v>0</v>
      </c>
      <c r="AM19" s="44">
        <v>0</v>
      </c>
      <c r="AN19" s="56">
        <v>0</v>
      </c>
      <c r="AO19" s="42" t="s">
        <v>14</v>
      </c>
      <c r="AP19" s="44">
        <v>0</v>
      </c>
      <c r="AQ19" s="56">
        <v>0</v>
      </c>
      <c r="AR19" s="56">
        <v>0</v>
      </c>
      <c r="AS19" s="33">
        <v>0</v>
      </c>
      <c r="AT19" s="44">
        <v>0</v>
      </c>
      <c r="AU19" s="56">
        <v>0</v>
      </c>
      <c r="AV19" s="56">
        <v>0</v>
      </c>
      <c r="AW19" s="42" t="s">
        <v>14</v>
      </c>
      <c r="AX19" s="56">
        <v>0</v>
      </c>
      <c r="AY19" s="56">
        <v>0</v>
      </c>
      <c r="AZ19" s="56">
        <v>0</v>
      </c>
      <c r="BA19" s="76">
        <v>0</v>
      </c>
      <c r="BB19" s="56">
        <v>0</v>
      </c>
      <c r="BC19" s="56">
        <v>0</v>
      </c>
      <c r="BD19" s="56">
        <v>0</v>
      </c>
      <c r="BE19" s="42" t="s">
        <v>14</v>
      </c>
      <c r="BF19" s="56">
        <v>0</v>
      </c>
      <c r="BG19" s="44">
        <v>0</v>
      </c>
      <c r="BH19" s="56">
        <v>0</v>
      </c>
      <c r="BI19" s="76">
        <v>53117427</v>
      </c>
      <c r="BJ19" s="44">
        <f t="shared" si="10"/>
        <v>53117427</v>
      </c>
      <c r="BK19" s="44">
        <v>53463000</v>
      </c>
      <c r="BL19" s="34">
        <f t="shared" si="8"/>
        <v>-345573</v>
      </c>
      <c r="BM19" s="35">
        <f t="shared" si="9"/>
        <v>-0.6463778688064642</v>
      </c>
    </row>
    <row r="20" spans="1:65" s="40" customFormat="1" ht="14.25">
      <c r="A20" s="42" t="s">
        <v>15</v>
      </c>
      <c r="B20" s="44">
        <v>0</v>
      </c>
      <c r="C20" s="44">
        <v>0</v>
      </c>
      <c r="D20" s="56">
        <v>0</v>
      </c>
      <c r="E20" s="33">
        <v>0</v>
      </c>
      <c r="F20" s="44">
        <v>0</v>
      </c>
      <c r="G20" s="44">
        <v>0</v>
      </c>
      <c r="H20" s="56">
        <v>0</v>
      </c>
      <c r="I20" s="42" t="s">
        <v>15</v>
      </c>
      <c r="J20" s="44">
        <v>0</v>
      </c>
      <c r="K20" s="44">
        <v>0</v>
      </c>
      <c r="L20" s="56">
        <v>0</v>
      </c>
      <c r="M20" s="33">
        <v>0</v>
      </c>
      <c r="N20" s="44">
        <v>0</v>
      </c>
      <c r="O20" s="44">
        <v>0</v>
      </c>
      <c r="P20" s="56">
        <v>0</v>
      </c>
      <c r="Q20" s="42" t="s">
        <v>15</v>
      </c>
      <c r="R20" s="44">
        <v>0</v>
      </c>
      <c r="S20" s="44">
        <v>0</v>
      </c>
      <c r="T20" s="56">
        <v>0</v>
      </c>
      <c r="U20" s="33">
        <v>0</v>
      </c>
      <c r="V20" s="44">
        <v>0</v>
      </c>
      <c r="W20" s="44">
        <v>0</v>
      </c>
      <c r="X20" s="56">
        <v>0</v>
      </c>
      <c r="Y20" s="42" t="s">
        <v>15</v>
      </c>
      <c r="Z20" s="56">
        <v>0</v>
      </c>
      <c r="AA20" s="44">
        <v>0</v>
      </c>
      <c r="AB20" s="56">
        <v>0</v>
      </c>
      <c r="AC20" s="33">
        <v>0</v>
      </c>
      <c r="AD20" s="44">
        <v>0</v>
      </c>
      <c r="AE20" s="44">
        <v>0</v>
      </c>
      <c r="AF20" s="56">
        <v>0</v>
      </c>
      <c r="AG20" s="42" t="s">
        <v>15</v>
      </c>
      <c r="AH20" s="44">
        <v>0</v>
      </c>
      <c r="AI20" s="56">
        <v>0</v>
      </c>
      <c r="AJ20" s="56">
        <v>0</v>
      </c>
      <c r="AK20" s="33">
        <v>0</v>
      </c>
      <c r="AL20" s="44">
        <v>0</v>
      </c>
      <c r="AM20" s="44">
        <v>0</v>
      </c>
      <c r="AN20" s="56">
        <v>0</v>
      </c>
      <c r="AO20" s="42" t="s">
        <v>15</v>
      </c>
      <c r="AP20" s="44">
        <v>0</v>
      </c>
      <c r="AQ20" s="56">
        <v>0</v>
      </c>
      <c r="AR20" s="56">
        <v>0</v>
      </c>
      <c r="AS20" s="33">
        <v>0</v>
      </c>
      <c r="AT20" s="44">
        <v>0</v>
      </c>
      <c r="AU20" s="56">
        <v>0</v>
      </c>
      <c r="AV20" s="56">
        <v>0</v>
      </c>
      <c r="AW20" s="42" t="s">
        <v>15</v>
      </c>
      <c r="AX20" s="56">
        <v>0</v>
      </c>
      <c r="AY20" s="56">
        <v>0</v>
      </c>
      <c r="AZ20" s="56">
        <v>0</v>
      </c>
      <c r="BA20" s="76">
        <v>0</v>
      </c>
      <c r="BB20" s="56">
        <v>0</v>
      </c>
      <c r="BC20" s="56">
        <v>0</v>
      </c>
      <c r="BD20" s="56">
        <v>0</v>
      </c>
      <c r="BE20" s="42" t="s">
        <v>15</v>
      </c>
      <c r="BF20" s="56">
        <v>0</v>
      </c>
      <c r="BG20" s="44">
        <v>0</v>
      </c>
      <c r="BH20" s="56">
        <v>0</v>
      </c>
      <c r="BI20" s="76">
        <v>0</v>
      </c>
      <c r="BJ20" s="44">
        <f t="shared" si="10"/>
        <v>0</v>
      </c>
      <c r="BK20" s="44">
        <v>0</v>
      </c>
      <c r="BL20" s="34">
        <f t="shared" si="8"/>
        <v>0</v>
      </c>
      <c r="BM20" s="35">
        <f t="shared" si="9"/>
        <v>0</v>
      </c>
    </row>
    <row r="21" spans="1:65" s="40" customFormat="1" ht="14.25">
      <c r="A21" s="42" t="s">
        <v>16</v>
      </c>
      <c r="B21" s="44">
        <v>2236358234.12</v>
      </c>
      <c r="C21" s="44">
        <v>876121225</v>
      </c>
      <c r="D21" s="56">
        <v>656466737</v>
      </c>
      <c r="E21" s="33">
        <v>788239295.08</v>
      </c>
      <c r="F21" s="44">
        <v>1420771292.5</v>
      </c>
      <c r="G21" s="44">
        <v>1070553787</v>
      </c>
      <c r="H21" s="56">
        <v>652116063</v>
      </c>
      <c r="I21" s="42" t="s">
        <v>16</v>
      </c>
      <c r="J21" s="44">
        <v>546381981</v>
      </c>
      <c r="K21" s="44">
        <v>368102692</v>
      </c>
      <c r="L21" s="56">
        <v>410103065</v>
      </c>
      <c r="M21" s="33">
        <v>321036336</v>
      </c>
      <c r="N21" s="44">
        <v>239491769</v>
      </c>
      <c r="O21" s="44">
        <v>262097598</v>
      </c>
      <c r="P21" s="56">
        <v>350656530</v>
      </c>
      <c r="Q21" s="42" t="s">
        <v>16</v>
      </c>
      <c r="R21" s="44">
        <v>544966916</v>
      </c>
      <c r="S21" s="44">
        <v>148383734</v>
      </c>
      <c r="T21" s="56">
        <v>171527231</v>
      </c>
      <c r="U21" s="33">
        <v>249975264</v>
      </c>
      <c r="V21" s="44">
        <v>288981751</v>
      </c>
      <c r="W21" s="44">
        <v>225925889</v>
      </c>
      <c r="X21" s="56">
        <v>972462200.09</v>
      </c>
      <c r="Y21" s="42" t="s">
        <v>16</v>
      </c>
      <c r="Z21" s="56">
        <v>338650812.43</v>
      </c>
      <c r="AA21" s="44">
        <v>337970670.9</v>
      </c>
      <c r="AB21" s="56">
        <v>161782570</v>
      </c>
      <c r="AC21" s="33">
        <v>239498497</v>
      </c>
      <c r="AD21" s="44">
        <v>109246225</v>
      </c>
      <c r="AE21" s="44">
        <v>165113276</v>
      </c>
      <c r="AF21" s="56">
        <v>420072747</v>
      </c>
      <c r="AG21" s="42" t="s">
        <v>16</v>
      </c>
      <c r="AH21" s="44">
        <v>425953279.71</v>
      </c>
      <c r="AI21" s="56">
        <v>317293084</v>
      </c>
      <c r="AJ21" s="56">
        <v>321245711</v>
      </c>
      <c r="AK21" s="33">
        <v>231144075</v>
      </c>
      <c r="AL21" s="44">
        <v>434121798</v>
      </c>
      <c r="AM21" s="44">
        <v>251150843</v>
      </c>
      <c r="AN21" s="56">
        <v>360598848</v>
      </c>
      <c r="AO21" s="42" t="s">
        <v>16</v>
      </c>
      <c r="AP21" s="44">
        <v>155531094</v>
      </c>
      <c r="AQ21" s="56">
        <v>84004911</v>
      </c>
      <c r="AR21" s="56">
        <v>125099190</v>
      </c>
      <c r="AS21" s="33">
        <v>297297699</v>
      </c>
      <c r="AT21" s="44">
        <v>393078502</v>
      </c>
      <c r="AU21" s="56">
        <v>265432654</v>
      </c>
      <c r="AV21" s="56">
        <v>134667120</v>
      </c>
      <c r="AW21" s="42" t="s">
        <v>16</v>
      </c>
      <c r="AX21" s="56">
        <v>126442260</v>
      </c>
      <c r="AY21" s="56">
        <v>105062085</v>
      </c>
      <c r="AZ21" s="56">
        <v>60737071</v>
      </c>
      <c r="BA21" s="76">
        <v>249243582</v>
      </c>
      <c r="BB21" s="56">
        <v>208368919</v>
      </c>
      <c r="BC21" s="56">
        <v>211261822</v>
      </c>
      <c r="BD21" s="56">
        <v>206303982</v>
      </c>
      <c r="BE21" s="42" t="s">
        <v>16</v>
      </c>
      <c r="BF21" s="56">
        <v>209642042</v>
      </c>
      <c r="BG21" s="44">
        <v>51572891</v>
      </c>
      <c r="BH21" s="56">
        <v>43207461</v>
      </c>
      <c r="BI21" s="76">
        <v>90120219</v>
      </c>
      <c r="BJ21" s="44">
        <f t="shared" si="10"/>
        <v>19931635530.83</v>
      </c>
      <c r="BK21" s="44">
        <v>20201990000</v>
      </c>
      <c r="BL21" s="34">
        <f t="shared" si="8"/>
        <v>-270354469.16999817</v>
      </c>
      <c r="BM21" s="35">
        <f t="shared" si="9"/>
        <v>-1.3382566230851425</v>
      </c>
    </row>
    <row r="22" spans="1:65" s="40" customFormat="1" ht="14.25">
      <c r="A22" s="42" t="s">
        <v>17</v>
      </c>
      <c r="B22" s="44">
        <v>0</v>
      </c>
      <c r="C22" s="44">
        <v>0</v>
      </c>
      <c r="D22" s="56">
        <v>0</v>
      </c>
      <c r="E22" s="33">
        <v>0</v>
      </c>
      <c r="F22" s="44">
        <v>0</v>
      </c>
      <c r="G22" s="44">
        <v>0</v>
      </c>
      <c r="H22" s="56">
        <v>0</v>
      </c>
      <c r="I22" s="42" t="s">
        <v>17</v>
      </c>
      <c r="J22" s="44">
        <v>0</v>
      </c>
      <c r="K22" s="44">
        <v>0</v>
      </c>
      <c r="L22" s="56">
        <v>0</v>
      </c>
      <c r="M22" s="33">
        <v>0</v>
      </c>
      <c r="N22" s="44">
        <v>0</v>
      </c>
      <c r="O22" s="44">
        <v>0</v>
      </c>
      <c r="P22" s="56">
        <v>0</v>
      </c>
      <c r="Q22" s="42" t="s">
        <v>17</v>
      </c>
      <c r="R22" s="44">
        <v>0</v>
      </c>
      <c r="S22" s="44">
        <v>0</v>
      </c>
      <c r="T22" s="56">
        <v>0</v>
      </c>
      <c r="U22" s="33">
        <v>0</v>
      </c>
      <c r="V22" s="44">
        <v>0</v>
      </c>
      <c r="W22" s="44">
        <v>0</v>
      </c>
      <c r="X22" s="56">
        <v>0</v>
      </c>
      <c r="Y22" s="42" t="s">
        <v>17</v>
      </c>
      <c r="Z22" s="56">
        <v>0</v>
      </c>
      <c r="AA22" s="44">
        <v>0</v>
      </c>
      <c r="AB22" s="56">
        <v>0</v>
      </c>
      <c r="AC22" s="33">
        <v>0</v>
      </c>
      <c r="AD22" s="44">
        <v>0</v>
      </c>
      <c r="AE22" s="44">
        <v>0</v>
      </c>
      <c r="AF22" s="56">
        <v>0</v>
      </c>
      <c r="AG22" s="42" t="s">
        <v>17</v>
      </c>
      <c r="AH22" s="44">
        <v>0</v>
      </c>
      <c r="AI22" s="56">
        <v>0</v>
      </c>
      <c r="AJ22" s="56">
        <v>0</v>
      </c>
      <c r="AK22" s="33">
        <v>0</v>
      </c>
      <c r="AL22" s="44">
        <v>0</v>
      </c>
      <c r="AM22" s="44">
        <v>0</v>
      </c>
      <c r="AN22" s="56">
        <v>0</v>
      </c>
      <c r="AO22" s="42" t="s">
        <v>17</v>
      </c>
      <c r="AP22" s="44">
        <v>0</v>
      </c>
      <c r="AQ22" s="56">
        <v>0</v>
      </c>
      <c r="AR22" s="56">
        <v>0</v>
      </c>
      <c r="AS22" s="33">
        <v>0</v>
      </c>
      <c r="AT22" s="44">
        <v>0</v>
      </c>
      <c r="AU22" s="56">
        <v>0</v>
      </c>
      <c r="AV22" s="56">
        <v>0</v>
      </c>
      <c r="AW22" s="42" t="s">
        <v>17</v>
      </c>
      <c r="AX22" s="56">
        <v>0</v>
      </c>
      <c r="AY22" s="56">
        <v>0</v>
      </c>
      <c r="AZ22" s="56">
        <v>0</v>
      </c>
      <c r="BA22" s="76">
        <v>0</v>
      </c>
      <c r="BB22" s="56">
        <v>0</v>
      </c>
      <c r="BC22" s="56">
        <v>0</v>
      </c>
      <c r="BD22" s="56">
        <v>0</v>
      </c>
      <c r="BE22" s="42" t="s">
        <v>17</v>
      </c>
      <c r="BF22" s="56">
        <v>0</v>
      </c>
      <c r="BG22" s="44">
        <v>0</v>
      </c>
      <c r="BH22" s="56">
        <v>0</v>
      </c>
      <c r="BI22" s="76">
        <v>0</v>
      </c>
      <c r="BJ22" s="44">
        <f t="shared" si="10"/>
        <v>0</v>
      </c>
      <c r="BK22" s="44">
        <v>0</v>
      </c>
      <c r="BL22" s="28">
        <f t="shared" si="8"/>
        <v>0</v>
      </c>
      <c r="BM22" s="29">
        <f t="shared" si="9"/>
        <v>0</v>
      </c>
    </row>
    <row r="23" spans="1:65" s="40" customFormat="1" ht="14.25">
      <c r="A23" s="42" t="s">
        <v>18</v>
      </c>
      <c r="B23" s="44">
        <v>0</v>
      </c>
      <c r="C23" s="44">
        <v>0</v>
      </c>
      <c r="D23" s="56">
        <v>0</v>
      </c>
      <c r="E23" s="33">
        <v>0</v>
      </c>
      <c r="F23" s="44">
        <v>0</v>
      </c>
      <c r="G23" s="44">
        <v>0</v>
      </c>
      <c r="H23" s="56">
        <v>0</v>
      </c>
      <c r="I23" s="42" t="s">
        <v>18</v>
      </c>
      <c r="J23" s="44">
        <v>0</v>
      </c>
      <c r="K23" s="44">
        <v>0</v>
      </c>
      <c r="L23" s="56">
        <v>0</v>
      </c>
      <c r="M23" s="33">
        <v>0</v>
      </c>
      <c r="N23" s="44">
        <v>0</v>
      </c>
      <c r="O23" s="44">
        <v>0</v>
      </c>
      <c r="P23" s="56">
        <v>0</v>
      </c>
      <c r="Q23" s="42" t="s">
        <v>18</v>
      </c>
      <c r="R23" s="44">
        <v>0</v>
      </c>
      <c r="S23" s="44">
        <v>0</v>
      </c>
      <c r="T23" s="56">
        <v>0</v>
      </c>
      <c r="U23" s="33">
        <v>0</v>
      </c>
      <c r="V23" s="44">
        <v>0</v>
      </c>
      <c r="W23" s="44">
        <v>0</v>
      </c>
      <c r="X23" s="56">
        <v>0</v>
      </c>
      <c r="Y23" s="42" t="s">
        <v>18</v>
      </c>
      <c r="Z23" s="56">
        <v>0</v>
      </c>
      <c r="AA23" s="44">
        <v>0</v>
      </c>
      <c r="AB23" s="56">
        <v>0</v>
      </c>
      <c r="AC23" s="33">
        <v>0</v>
      </c>
      <c r="AD23" s="44">
        <v>0</v>
      </c>
      <c r="AE23" s="44">
        <v>0</v>
      </c>
      <c r="AF23" s="56">
        <v>0</v>
      </c>
      <c r="AG23" s="42" t="s">
        <v>18</v>
      </c>
      <c r="AH23" s="44">
        <v>0</v>
      </c>
      <c r="AI23" s="56">
        <v>0</v>
      </c>
      <c r="AJ23" s="56">
        <v>0</v>
      </c>
      <c r="AK23" s="33">
        <v>0</v>
      </c>
      <c r="AL23" s="44">
        <v>0</v>
      </c>
      <c r="AM23" s="44">
        <v>0</v>
      </c>
      <c r="AN23" s="56">
        <v>0</v>
      </c>
      <c r="AO23" s="42" t="s">
        <v>18</v>
      </c>
      <c r="AP23" s="44">
        <v>0</v>
      </c>
      <c r="AQ23" s="56">
        <v>0</v>
      </c>
      <c r="AR23" s="56">
        <v>0</v>
      </c>
      <c r="AS23" s="33">
        <v>0</v>
      </c>
      <c r="AT23" s="44">
        <v>0</v>
      </c>
      <c r="AU23" s="56">
        <v>0</v>
      </c>
      <c r="AV23" s="56">
        <v>0</v>
      </c>
      <c r="AW23" s="42" t="s">
        <v>18</v>
      </c>
      <c r="AX23" s="56">
        <v>0</v>
      </c>
      <c r="AY23" s="56">
        <v>0</v>
      </c>
      <c r="AZ23" s="56">
        <v>0</v>
      </c>
      <c r="BA23" s="76">
        <v>0</v>
      </c>
      <c r="BB23" s="56">
        <v>0</v>
      </c>
      <c r="BC23" s="56">
        <v>0</v>
      </c>
      <c r="BD23" s="56">
        <v>0</v>
      </c>
      <c r="BE23" s="42" t="s">
        <v>18</v>
      </c>
      <c r="BF23" s="56">
        <v>0</v>
      </c>
      <c r="BG23" s="44">
        <v>0</v>
      </c>
      <c r="BH23" s="56">
        <v>0</v>
      </c>
      <c r="BI23" s="76">
        <v>0</v>
      </c>
      <c r="BJ23" s="44">
        <f t="shared" si="10"/>
        <v>0</v>
      </c>
      <c r="BK23" s="44">
        <v>0</v>
      </c>
      <c r="BL23" s="28">
        <f t="shared" si="8"/>
        <v>0</v>
      </c>
      <c r="BM23" s="29">
        <f t="shared" si="9"/>
        <v>0</v>
      </c>
    </row>
    <row r="24" spans="1:65" s="40" customFormat="1" ht="14.25">
      <c r="A24" s="42" t="s">
        <v>19</v>
      </c>
      <c r="B24" s="44">
        <v>0</v>
      </c>
      <c r="C24" s="44">
        <v>0</v>
      </c>
      <c r="D24" s="56">
        <v>0</v>
      </c>
      <c r="E24" s="33">
        <v>0</v>
      </c>
      <c r="F24" s="44">
        <v>0</v>
      </c>
      <c r="G24" s="44">
        <v>0</v>
      </c>
      <c r="H24" s="56">
        <v>0</v>
      </c>
      <c r="I24" s="42" t="s">
        <v>19</v>
      </c>
      <c r="J24" s="44">
        <v>0</v>
      </c>
      <c r="K24" s="44">
        <v>0</v>
      </c>
      <c r="L24" s="56">
        <v>0</v>
      </c>
      <c r="M24" s="33">
        <v>0</v>
      </c>
      <c r="N24" s="44">
        <v>0</v>
      </c>
      <c r="O24" s="44">
        <v>0</v>
      </c>
      <c r="P24" s="56">
        <v>0</v>
      </c>
      <c r="Q24" s="42" t="s">
        <v>19</v>
      </c>
      <c r="R24" s="44">
        <v>0</v>
      </c>
      <c r="S24" s="44">
        <v>0</v>
      </c>
      <c r="T24" s="56">
        <v>0</v>
      </c>
      <c r="U24" s="33">
        <v>0</v>
      </c>
      <c r="V24" s="44">
        <v>0</v>
      </c>
      <c r="W24" s="44">
        <v>0</v>
      </c>
      <c r="X24" s="56">
        <v>0</v>
      </c>
      <c r="Y24" s="42" t="s">
        <v>19</v>
      </c>
      <c r="Z24" s="56">
        <v>0</v>
      </c>
      <c r="AA24" s="44">
        <v>0</v>
      </c>
      <c r="AB24" s="56">
        <v>0</v>
      </c>
      <c r="AC24" s="33">
        <v>0</v>
      </c>
      <c r="AD24" s="44">
        <v>0</v>
      </c>
      <c r="AE24" s="44">
        <v>0</v>
      </c>
      <c r="AF24" s="56">
        <v>0</v>
      </c>
      <c r="AG24" s="42" t="s">
        <v>19</v>
      </c>
      <c r="AH24" s="44">
        <v>0</v>
      </c>
      <c r="AI24" s="56">
        <v>0</v>
      </c>
      <c r="AJ24" s="56">
        <v>0</v>
      </c>
      <c r="AK24" s="33">
        <v>0</v>
      </c>
      <c r="AL24" s="44">
        <v>0</v>
      </c>
      <c r="AM24" s="44">
        <v>0</v>
      </c>
      <c r="AN24" s="56">
        <v>0</v>
      </c>
      <c r="AO24" s="42" t="s">
        <v>19</v>
      </c>
      <c r="AP24" s="44">
        <v>0</v>
      </c>
      <c r="AQ24" s="56">
        <v>0</v>
      </c>
      <c r="AR24" s="56">
        <v>0</v>
      </c>
      <c r="AS24" s="33">
        <v>0</v>
      </c>
      <c r="AT24" s="44">
        <v>0</v>
      </c>
      <c r="AU24" s="56">
        <v>0</v>
      </c>
      <c r="AV24" s="56">
        <v>0</v>
      </c>
      <c r="AW24" s="42" t="s">
        <v>19</v>
      </c>
      <c r="AX24" s="56">
        <v>0</v>
      </c>
      <c r="AY24" s="56">
        <v>0</v>
      </c>
      <c r="AZ24" s="56">
        <v>0</v>
      </c>
      <c r="BA24" s="76">
        <v>0</v>
      </c>
      <c r="BB24" s="56">
        <v>0</v>
      </c>
      <c r="BC24" s="56">
        <v>0</v>
      </c>
      <c r="BD24" s="56">
        <v>0</v>
      </c>
      <c r="BE24" s="42" t="s">
        <v>19</v>
      </c>
      <c r="BF24" s="56">
        <v>0</v>
      </c>
      <c r="BG24" s="44">
        <v>0</v>
      </c>
      <c r="BH24" s="56">
        <v>0</v>
      </c>
      <c r="BI24" s="76">
        <v>0</v>
      </c>
      <c r="BJ24" s="44">
        <f t="shared" si="10"/>
        <v>0</v>
      </c>
      <c r="BK24" s="44">
        <v>0</v>
      </c>
      <c r="BL24" s="28">
        <f t="shared" si="8"/>
        <v>0</v>
      </c>
      <c r="BM24" s="29">
        <f t="shared" si="9"/>
        <v>0</v>
      </c>
    </row>
    <row r="25" spans="1:65" s="40" customFormat="1" ht="14.25">
      <c r="A25" s="42" t="s">
        <v>20</v>
      </c>
      <c r="B25" s="44">
        <v>0</v>
      </c>
      <c r="C25" s="44">
        <v>0</v>
      </c>
      <c r="D25" s="56">
        <v>0</v>
      </c>
      <c r="E25" s="33">
        <v>0</v>
      </c>
      <c r="F25" s="44">
        <v>0</v>
      </c>
      <c r="G25" s="44">
        <v>0</v>
      </c>
      <c r="H25" s="56">
        <v>0</v>
      </c>
      <c r="I25" s="42" t="s">
        <v>20</v>
      </c>
      <c r="J25" s="44">
        <v>0</v>
      </c>
      <c r="K25" s="44">
        <v>0</v>
      </c>
      <c r="L25" s="56">
        <v>0</v>
      </c>
      <c r="M25" s="33">
        <v>0</v>
      </c>
      <c r="N25" s="44">
        <v>0</v>
      </c>
      <c r="O25" s="44">
        <v>0</v>
      </c>
      <c r="P25" s="56">
        <v>0</v>
      </c>
      <c r="Q25" s="42" t="s">
        <v>20</v>
      </c>
      <c r="R25" s="44">
        <v>0</v>
      </c>
      <c r="S25" s="44">
        <v>0</v>
      </c>
      <c r="T25" s="56">
        <v>0</v>
      </c>
      <c r="U25" s="33">
        <v>0</v>
      </c>
      <c r="V25" s="44">
        <v>0</v>
      </c>
      <c r="W25" s="44">
        <v>0</v>
      </c>
      <c r="X25" s="56">
        <v>0</v>
      </c>
      <c r="Y25" s="42" t="s">
        <v>20</v>
      </c>
      <c r="Z25" s="56">
        <v>0</v>
      </c>
      <c r="AA25" s="44">
        <v>0</v>
      </c>
      <c r="AB25" s="56">
        <v>0</v>
      </c>
      <c r="AC25" s="33">
        <v>0</v>
      </c>
      <c r="AD25" s="44">
        <v>0</v>
      </c>
      <c r="AE25" s="44">
        <v>0</v>
      </c>
      <c r="AF25" s="56">
        <v>0</v>
      </c>
      <c r="AG25" s="42" t="s">
        <v>20</v>
      </c>
      <c r="AH25" s="44">
        <v>0</v>
      </c>
      <c r="AI25" s="56">
        <v>0</v>
      </c>
      <c r="AJ25" s="56">
        <v>0</v>
      </c>
      <c r="AK25" s="33">
        <v>0</v>
      </c>
      <c r="AL25" s="44">
        <v>0</v>
      </c>
      <c r="AM25" s="44">
        <v>0</v>
      </c>
      <c r="AN25" s="56">
        <v>0</v>
      </c>
      <c r="AO25" s="42" t="s">
        <v>20</v>
      </c>
      <c r="AP25" s="44">
        <v>0</v>
      </c>
      <c r="AQ25" s="56">
        <v>0</v>
      </c>
      <c r="AR25" s="56">
        <v>0</v>
      </c>
      <c r="AS25" s="33">
        <v>0</v>
      </c>
      <c r="AT25" s="44">
        <v>0</v>
      </c>
      <c r="AU25" s="56">
        <v>0</v>
      </c>
      <c r="AV25" s="56">
        <v>0</v>
      </c>
      <c r="AW25" s="42" t="s">
        <v>20</v>
      </c>
      <c r="AX25" s="56">
        <v>0</v>
      </c>
      <c r="AY25" s="56">
        <v>0</v>
      </c>
      <c r="AZ25" s="56">
        <v>0</v>
      </c>
      <c r="BA25" s="76">
        <v>0</v>
      </c>
      <c r="BB25" s="56">
        <v>0</v>
      </c>
      <c r="BC25" s="56">
        <v>0</v>
      </c>
      <c r="BD25" s="56">
        <v>0</v>
      </c>
      <c r="BE25" s="42" t="s">
        <v>20</v>
      </c>
      <c r="BF25" s="56">
        <v>0</v>
      </c>
      <c r="BG25" s="44">
        <v>0</v>
      </c>
      <c r="BH25" s="56">
        <v>0</v>
      </c>
      <c r="BI25" s="76">
        <v>0</v>
      </c>
      <c r="BJ25" s="44">
        <f t="shared" si="10"/>
        <v>0</v>
      </c>
      <c r="BK25" s="44">
        <v>0</v>
      </c>
      <c r="BL25" s="28">
        <f t="shared" si="8"/>
        <v>0</v>
      </c>
      <c r="BM25" s="29">
        <f t="shared" si="9"/>
        <v>0</v>
      </c>
    </row>
    <row r="26" spans="1:65" s="40" customFormat="1" ht="14.25">
      <c r="A26" s="42" t="s">
        <v>21</v>
      </c>
      <c r="B26" s="44">
        <v>297231517</v>
      </c>
      <c r="C26" s="44">
        <v>79001230</v>
      </c>
      <c r="D26" s="56">
        <v>78184471</v>
      </c>
      <c r="E26" s="33">
        <v>75801658</v>
      </c>
      <c r="F26" s="44">
        <v>94393846</v>
      </c>
      <c r="G26" s="44">
        <v>71984458</v>
      </c>
      <c r="H26" s="56">
        <v>49609560</v>
      </c>
      <c r="I26" s="42" t="s">
        <v>21</v>
      </c>
      <c r="J26" s="44">
        <v>46426408</v>
      </c>
      <c r="K26" s="44">
        <v>32235538</v>
      </c>
      <c r="L26" s="56">
        <v>39610396</v>
      </c>
      <c r="M26" s="33">
        <v>32514138</v>
      </c>
      <c r="N26" s="44">
        <v>26764809</v>
      </c>
      <c r="O26" s="44">
        <v>20669016</v>
      </c>
      <c r="P26" s="56">
        <v>29390174</v>
      </c>
      <c r="Q26" s="42" t="s">
        <v>21</v>
      </c>
      <c r="R26" s="44">
        <v>14286473</v>
      </c>
      <c r="S26" s="44">
        <v>3217881</v>
      </c>
      <c r="T26" s="56">
        <v>6186458</v>
      </c>
      <c r="U26" s="33">
        <v>4966092</v>
      </c>
      <c r="V26" s="44">
        <v>6224221</v>
      </c>
      <c r="W26" s="44">
        <v>6475343</v>
      </c>
      <c r="X26" s="56">
        <v>38018630</v>
      </c>
      <c r="Y26" s="42" t="s">
        <v>21</v>
      </c>
      <c r="Z26" s="56">
        <v>17035835</v>
      </c>
      <c r="AA26" s="44">
        <v>13106279</v>
      </c>
      <c r="AB26" s="56">
        <v>3903319</v>
      </c>
      <c r="AC26" s="33">
        <v>4001679</v>
      </c>
      <c r="AD26" s="44">
        <v>6828068</v>
      </c>
      <c r="AE26" s="44">
        <v>0</v>
      </c>
      <c r="AF26" s="56">
        <v>34311487</v>
      </c>
      <c r="AG26" s="42" t="s">
        <v>21</v>
      </c>
      <c r="AH26" s="44">
        <v>20809721</v>
      </c>
      <c r="AI26" s="56">
        <v>19873106</v>
      </c>
      <c r="AJ26" s="56">
        <v>7288605</v>
      </c>
      <c r="AK26" s="33">
        <v>9391863</v>
      </c>
      <c r="AL26" s="44">
        <v>15498960</v>
      </c>
      <c r="AM26" s="44">
        <v>5660383</v>
      </c>
      <c r="AN26" s="56">
        <v>13435742</v>
      </c>
      <c r="AO26" s="42" t="s">
        <v>21</v>
      </c>
      <c r="AP26" s="44">
        <v>2621430</v>
      </c>
      <c r="AQ26" s="56">
        <v>5910186</v>
      </c>
      <c r="AR26" s="56">
        <v>5434985</v>
      </c>
      <c r="AS26" s="33">
        <v>5375152</v>
      </c>
      <c r="AT26" s="44">
        <v>11645957</v>
      </c>
      <c r="AU26" s="56">
        <v>6327116</v>
      </c>
      <c r="AV26" s="56">
        <v>4250210</v>
      </c>
      <c r="AW26" s="42" t="s">
        <v>21</v>
      </c>
      <c r="AX26" s="56">
        <v>3029365</v>
      </c>
      <c r="AY26" s="56">
        <v>1877440</v>
      </c>
      <c r="AZ26" s="56">
        <v>2021390</v>
      </c>
      <c r="BA26" s="76">
        <v>6772314</v>
      </c>
      <c r="BB26" s="56">
        <v>4228948</v>
      </c>
      <c r="BC26" s="56">
        <v>4681808</v>
      </c>
      <c r="BD26" s="56">
        <v>6447064</v>
      </c>
      <c r="BE26" s="42" t="s">
        <v>21</v>
      </c>
      <c r="BF26" s="56">
        <v>7750605</v>
      </c>
      <c r="BG26" s="44">
        <v>170040</v>
      </c>
      <c r="BH26" s="56">
        <v>629108</v>
      </c>
      <c r="BI26" s="76">
        <v>12612443</v>
      </c>
      <c r="BJ26" s="44">
        <f t="shared" si="10"/>
        <v>1316122925</v>
      </c>
      <c r="BK26" s="44">
        <v>1436435000</v>
      </c>
      <c r="BL26" s="34">
        <f t="shared" si="8"/>
        <v>-120312075</v>
      </c>
      <c r="BM26" s="35">
        <f t="shared" si="9"/>
        <v>-8.375740983754921</v>
      </c>
    </row>
    <row r="27" spans="1:65" s="40" customFormat="1" ht="14.25">
      <c r="A27" s="42" t="s">
        <v>22</v>
      </c>
      <c r="B27" s="44">
        <v>0</v>
      </c>
      <c r="C27" s="44">
        <v>0</v>
      </c>
      <c r="D27" s="56">
        <v>0</v>
      </c>
      <c r="E27" s="33">
        <v>0</v>
      </c>
      <c r="F27" s="44">
        <v>0</v>
      </c>
      <c r="G27" s="44">
        <v>0</v>
      </c>
      <c r="H27" s="56">
        <v>0</v>
      </c>
      <c r="I27" s="42" t="s">
        <v>22</v>
      </c>
      <c r="J27" s="44">
        <v>0</v>
      </c>
      <c r="K27" s="44">
        <v>0</v>
      </c>
      <c r="L27" s="56">
        <v>0</v>
      </c>
      <c r="M27" s="33">
        <v>0</v>
      </c>
      <c r="N27" s="44">
        <v>0</v>
      </c>
      <c r="O27" s="44">
        <v>0</v>
      </c>
      <c r="P27" s="56">
        <v>0</v>
      </c>
      <c r="Q27" s="42" t="s">
        <v>22</v>
      </c>
      <c r="R27" s="44">
        <v>0</v>
      </c>
      <c r="S27" s="44">
        <v>0</v>
      </c>
      <c r="T27" s="56">
        <v>0</v>
      </c>
      <c r="U27" s="33">
        <v>0</v>
      </c>
      <c r="V27" s="44">
        <v>0</v>
      </c>
      <c r="W27" s="44">
        <v>0</v>
      </c>
      <c r="X27" s="56">
        <v>0</v>
      </c>
      <c r="Y27" s="42" t="s">
        <v>22</v>
      </c>
      <c r="Z27" s="56">
        <v>0</v>
      </c>
      <c r="AA27" s="44">
        <v>0</v>
      </c>
      <c r="AB27" s="56">
        <v>0</v>
      </c>
      <c r="AC27" s="33">
        <v>0</v>
      </c>
      <c r="AD27" s="44">
        <v>0</v>
      </c>
      <c r="AE27" s="44">
        <v>0</v>
      </c>
      <c r="AF27" s="56">
        <v>0</v>
      </c>
      <c r="AG27" s="42" t="s">
        <v>22</v>
      </c>
      <c r="AH27" s="44">
        <v>0</v>
      </c>
      <c r="AI27" s="56">
        <v>0</v>
      </c>
      <c r="AJ27" s="56">
        <v>0</v>
      </c>
      <c r="AK27" s="33">
        <v>0</v>
      </c>
      <c r="AL27" s="44">
        <v>0</v>
      </c>
      <c r="AM27" s="44">
        <v>0</v>
      </c>
      <c r="AN27" s="56">
        <v>0</v>
      </c>
      <c r="AO27" s="42" t="s">
        <v>22</v>
      </c>
      <c r="AP27" s="44">
        <v>0</v>
      </c>
      <c r="AQ27" s="56">
        <v>0</v>
      </c>
      <c r="AR27" s="56">
        <v>0</v>
      </c>
      <c r="AS27" s="33">
        <v>0</v>
      </c>
      <c r="AT27" s="44">
        <v>0</v>
      </c>
      <c r="AU27" s="56">
        <v>0</v>
      </c>
      <c r="AV27" s="56">
        <v>0</v>
      </c>
      <c r="AW27" s="42" t="s">
        <v>22</v>
      </c>
      <c r="AX27" s="56">
        <v>0</v>
      </c>
      <c r="AY27" s="56">
        <v>0</v>
      </c>
      <c r="AZ27" s="56">
        <v>0</v>
      </c>
      <c r="BA27" s="76">
        <v>0</v>
      </c>
      <c r="BB27" s="56">
        <v>0</v>
      </c>
      <c r="BC27" s="56">
        <v>0</v>
      </c>
      <c r="BD27" s="56">
        <v>0</v>
      </c>
      <c r="BE27" s="42" t="s">
        <v>22</v>
      </c>
      <c r="BF27" s="56">
        <v>0</v>
      </c>
      <c r="BG27" s="44">
        <v>0</v>
      </c>
      <c r="BH27" s="56">
        <v>0</v>
      </c>
      <c r="BI27" s="76">
        <v>0</v>
      </c>
      <c r="BJ27" s="44">
        <f t="shared" si="10"/>
        <v>0</v>
      </c>
      <c r="BK27" s="44">
        <v>0</v>
      </c>
      <c r="BL27" s="34">
        <f t="shared" si="8"/>
        <v>0</v>
      </c>
      <c r="BM27" s="35">
        <f t="shared" si="9"/>
        <v>0</v>
      </c>
    </row>
    <row r="28" spans="1:65" s="40" customFormat="1" ht="14.25">
      <c r="A28" s="42" t="s">
        <v>23</v>
      </c>
      <c r="B28" s="44">
        <v>908991216.5</v>
      </c>
      <c r="C28" s="44">
        <v>270329650</v>
      </c>
      <c r="D28" s="56">
        <v>240362506</v>
      </c>
      <c r="E28" s="33">
        <v>190099133</v>
      </c>
      <c r="F28" s="44">
        <v>329797152</v>
      </c>
      <c r="G28" s="44">
        <v>166337378</v>
      </c>
      <c r="H28" s="56">
        <v>146327343</v>
      </c>
      <c r="I28" s="42" t="s">
        <v>23</v>
      </c>
      <c r="J28" s="44">
        <v>157387370</v>
      </c>
      <c r="K28" s="44">
        <v>260827388</v>
      </c>
      <c r="L28" s="56">
        <v>106818515</v>
      </c>
      <c r="M28" s="33">
        <v>88463094</v>
      </c>
      <c r="N28" s="44">
        <v>103134571</v>
      </c>
      <c r="O28" s="44">
        <v>56184389</v>
      </c>
      <c r="P28" s="56">
        <v>102989347</v>
      </c>
      <c r="Q28" s="42" t="s">
        <v>23</v>
      </c>
      <c r="R28" s="44">
        <v>130687136</v>
      </c>
      <c r="S28" s="44">
        <v>84983254</v>
      </c>
      <c r="T28" s="56">
        <v>50094006</v>
      </c>
      <c r="U28" s="33">
        <v>82685227</v>
      </c>
      <c r="V28" s="44">
        <v>37048771</v>
      </c>
      <c r="W28" s="44">
        <v>67901174</v>
      </c>
      <c r="X28" s="56">
        <v>267720873</v>
      </c>
      <c r="Y28" s="42" t="s">
        <v>23</v>
      </c>
      <c r="Z28" s="56">
        <v>54101894</v>
      </c>
      <c r="AA28" s="44">
        <v>83011845</v>
      </c>
      <c r="AB28" s="56">
        <v>89166917</v>
      </c>
      <c r="AC28" s="33">
        <v>63464079</v>
      </c>
      <c r="AD28" s="44">
        <v>44329279</v>
      </c>
      <c r="AE28" s="44">
        <v>94894423</v>
      </c>
      <c r="AF28" s="56">
        <v>153634057</v>
      </c>
      <c r="AG28" s="42" t="s">
        <v>23</v>
      </c>
      <c r="AH28" s="44">
        <v>135177139</v>
      </c>
      <c r="AI28" s="56">
        <v>104022265</v>
      </c>
      <c r="AJ28" s="56">
        <v>96199038</v>
      </c>
      <c r="AK28" s="33">
        <v>113190951</v>
      </c>
      <c r="AL28" s="44">
        <v>87408754</v>
      </c>
      <c r="AM28" s="44">
        <v>66255175</v>
      </c>
      <c r="AN28" s="56">
        <v>120009131</v>
      </c>
      <c r="AO28" s="42" t="s">
        <v>23</v>
      </c>
      <c r="AP28" s="44">
        <v>62528211</v>
      </c>
      <c r="AQ28" s="56">
        <v>60025527</v>
      </c>
      <c r="AR28" s="56">
        <v>52843103</v>
      </c>
      <c r="AS28" s="33">
        <v>94952817</v>
      </c>
      <c r="AT28" s="44">
        <v>85940267</v>
      </c>
      <c r="AU28" s="56">
        <v>57043485</v>
      </c>
      <c r="AV28" s="56">
        <v>40101799</v>
      </c>
      <c r="AW28" s="42" t="s">
        <v>23</v>
      </c>
      <c r="AX28" s="56">
        <v>43822303</v>
      </c>
      <c r="AY28" s="56">
        <v>38766446</v>
      </c>
      <c r="AZ28" s="56">
        <v>12240089</v>
      </c>
      <c r="BA28" s="76">
        <v>77668357</v>
      </c>
      <c r="BB28" s="56">
        <v>60905318</v>
      </c>
      <c r="BC28" s="56">
        <v>61457331</v>
      </c>
      <c r="BD28" s="56">
        <v>55896877</v>
      </c>
      <c r="BE28" s="42" t="s">
        <v>23</v>
      </c>
      <c r="BF28" s="56">
        <v>54264442</v>
      </c>
      <c r="BG28" s="44">
        <v>20299914</v>
      </c>
      <c r="BH28" s="56">
        <v>23338839</v>
      </c>
      <c r="BI28" s="76">
        <v>44476542</v>
      </c>
      <c r="BJ28" s="44">
        <f t="shared" si="10"/>
        <v>6100606107.5</v>
      </c>
      <c r="BK28" s="44">
        <v>6224209320</v>
      </c>
      <c r="BL28" s="34">
        <f t="shared" si="8"/>
        <v>-123603212.5</v>
      </c>
      <c r="BM28" s="35">
        <f t="shared" si="9"/>
        <v>-1.9858460110400014</v>
      </c>
    </row>
    <row r="29" spans="1:65" s="40" customFormat="1" ht="14.25">
      <c r="A29" s="42" t="s">
        <v>24</v>
      </c>
      <c r="B29" s="44">
        <v>0</v>
      </c>
      <c r="C29" s="44">
        <v>32342922</v>
      </c>
      <c r="D29" s="56">
        <v>71574054</v>
      </c>
      <c r="E29" s="33">
        <v>12007604</v>
      </c>
      <c r="F29" s="44">
        <v>272429183</v>
      </c>
      <c r="G29" s="44">
        <v>63473552</v>
      </c>
      <c r="H29" s="56">
        <v>79685117</v>
      </c>
      <c r="I29" s="42" t="s">
        <v>24</v>
      </c>
      <c r="J29" s="44">
        <v>40731345</v>
      </c>
      <c r="K29" s="44">
        <v>55989155</v>
      </c>
      <c r="L29" s="56">
        <v>3526144</v>
      </c>
      <c r="M29" s="33">
        <v>73447124</v>
      </c>
      <c r="N29" s="44">
        <v>21877846</v>
      </c>
      <c r="O29" s="44">
        <v>0</v>
      </c>
      <c r="P29" s="56">
        <v>0</v>
      </c>
      <c r="Q29" s="42" t="s">
        <v>24</v>
      </c>
      <c r="R29" s="44">
        <v>39529353</v>
      </c>
      <c r="S29" s="44">
        <v>2494894</v>
      </c>
      <c r="T29" s="56">
        <v>0</v>
      </c>
      <c r="U29" s="33">
        <v>0</v>
      </c>
      <c r="V29" s="44">
        <v>1903965</v>
      </c>
      <c r="W29" s="44">
        <v>0</v>
      </c>
      <c r="X29" s="56">
        <v>13198341</v>
      </c>
      <c r="Y29" s="42" t="s">
        <v>24</v>
      </c>
      <c r="Z29" s="56">
        <v>3073426</v>
      </c>
      <c r="AA29" s="44">
        <v>9157751</v>
      </c>
      <c r="AB29" s="56">
        <v>5905745</v>
      </c>
      <c r="AC29" s="33">
        <v>1249604</v>
      </c>
      <c r="AD29" s="44">
        <v>3907507</v>
      </c>
      <c r="AE29" s="44">
        <v>0</v>
      </c>
      <c r="AF29" s="56">
        <v>15086835</v>
      </c>
      <c r="AG29" s="42" t="s">
        <v>24</v>
      </c>
      <c r="AH29" s="44">
        <v>18388238</v>
      </c>
      <c r="AI29" s="56">
        <v>0</v>
      </c>
      <c r="AJ29" s="56">
        <v>1092221</v>
      </c>
      <c r="AK29" s="33">
        <v>10566936</v>
      </c>
      <c r="AL29" s="44">
        <v>6472489</v>
      </c>
      <c r="AM29" s="44">
        <v>5492494</v>
      </c>
      <c r="AN29" s="56">
        <v>44616567</v>
      </c>
      <c r="AO29" s="42" t="s">
        <v>24</v>
      </c>
      <c r="AP29" s="44">
        <v>5944078</v>
      </c>
      <c r="AQ29" s="56">
        <v>2928285</v>
      </c>
      <c r="AR29" s="56">
        <v>1761618</v>
      </c>
      <c r="AS29" s="33">
        <v>2752306</v>
      </c>
      <c r="AT29" s="44">
        <v>1315325</v>
      </c>
      <c r="AU29" s="56">
        <v>12148</v>
      </c>
      <c r="AV29" s="56">
        <v>4270413</v>
      </c>
      <c r="AW29" s="42" t="s">
        <v>24</v>
      </c>
      <c r="AX29" s="56">
        <v>0</v>
      </c>
      <c r="AY29" s="56">
        <v>4046083</v>
      </c>
      <c r="AZ29" s="56">
        <v>6356951</v>
      </c>
      <c r="BA29" s="76">
        <v>0</v>
      </c>
      <c r="BB29" s="56">
        <v>0</v>
      </c>
      <c r="BC29" s="56">
        <v>0</v>
      </c>
      <c r="BD29" s="56">
        <v>0</v>
      </c>
      <c r="BE29" s="42" t="s">
        <v>24</v>
      </c>
      <c r="BF29" s="56">
        <v>0</v>
      </c>
      <c r="BG29" s="44">
        <v>0</v>
      </c>
      <c r="BH29" s="56">
        <v>0</v>
      </c>
      <c r="BI29" s="76">
        <v>0</v>
      </c>
      <c r="BJ29" s="44">
        <f t="shared" si="10"/>
        <v>938607619</v>
      </c>
      <c r="BK29" s="44">
        <v>682048000</v>
      </c>
      <c r="BL29" s="34">
        <f t="shared" si="8"/>
        <v>256559619</v>
      </c>
      <c r="BM29" s="35">
        <f t="shared" si="9"/>
        <v>37.616064998357885</v>
      </c>
    </row>
    <row r="30" spans="1:65" s="40" customFormat="1" ht="14.25">
      <c r="A30" s="42" t="s">
        <v>25</v>
      </c>
      <c r="B30" s="44">
        <v>0</v>
      </c>
      <c r="C30" s="44">
        <v>0</v>
      </c>
      <c r="D30" s="56">
        <v>0</v>
      </c>
      <c r="E30" s="33">
        <v>0</v>
      </c>
      <c r="F30" s="44">
        <v>0</v>
      </c>
      <c r="G30" s="44">
        <v>0</v>
      </c>
      <c r="H30" s="56">
        <v>0</v>
      </c>
      <c r="I30" s="42" t="s">
        <v>25</v>
      </c>
      <c r="J30" s="44">
        <v>0</v>
      </c>
      <c r="K30" s="44">
        <v>0</v>
      </c>
      <c r="L30" s="56">
        <v>0</v>
      </c>
      <c r="M30" s="33">
        <v>0</v>
      </c>
      <c r="N30" s="44">
        <v>0</v>
      </c>
      <c r="O30" s="44">
        <v>0</v>
      </c>
      <c r="P30" s="56">
        <v>0</v>
      </c>
      <c r="Q30" s="42" t="s">
        <v>25</v>
      </c>
      <c r="R30" s="44">
        <v>0</v>
      </c>
      <c r="S30" s="44">
        <v>0</v>
      </c>
      <c r="T30" s="56">
        <v>0</v>
      </c>
      <c r="U30" s="33">
        <v>0</v>
      </c>
      <c r="V30" s="44">
        <v>0</v>
      </c>
      <c r="W30" s="44">
        <v>0</v>
      </c>
      <c r="X30" s="56">
        <v>0</v>
      </c>
      <c r="Y30" s="42" t="s">
        <v>25</v>
      </c>
      <c r="Z30" s="56">
        <v>0</v>
      </c>
      <c r="AA30" s="44">
        <v>0</v>
      </c>
      <c r="AB30" s="56">
        <v>0</v>
      </c>
      <c r="AC30" s="33">
        <v>0</v>
      </c>
      <c r="AD30" s="44">
        <v>0</v>
      </c>
      <c r="AE30" s="44">
        <v>0</v>
      </c>
      <c r="AF30" s="56">
        <v>0</v>
      </c>
      <c r="AG30" s="42" t="s">
        <v>25</v>
      </c>
      <c r="AH30" s="44">
        <v>0</v>
      </c>
      <c r="AI30" s="56">
        <v>0</v>
      </c>
      <c r="AJ30" s="56">
        <v>0</v>
      </c>
      <c r="AK30" s="33">
        <v>0</v>
      </c>
      <c r="AL30" s="44">
        <v>0</v>
      </c>
      <c r="AM30" s="44">
        <v>0</v>
      </c>
      <c r="AN30" s="56">
        <v>0</v>
      </c>
      <c r="AO30" s="42" t="s">
        <v>25</v>
      </c>
      <c r="AP30" s="44">
        <v>0</v>
      </c>
      <c r="AQ30" s="56">
        <v>0</v>
      </c>
      <c r="AR30" s="56">
        <v>0</v>
      </c>
      <c r="AS30" s="33">
        <v>0</v>
      </c>
      <c r="AT30" s="44">
        <v>0</v>
      </c>
      <c r="AU30" s="56">
        <v>0</v>
      </c>
      <c r="AV30" s="56">
        <v>0</v>
      </c>
      <c r="AW30" s="42" t="s">
        <v>25</v>
      </c>
      <c r="AX30" s="56">
        <v>0</v>
      </c>
      <c r="AY30" s="56">
        <v>0</v>
      </c>
      <c r="AZ30" s="56">
        <v>0</v>
      </c>
      <c r="BA30" s="76">
        <v>0</v>
      </c>
      <c r="BB30" s="56">
        <v>0</v>
      </c>
      <c r="BC30" s="56">
        <v>0</v>
      </c>
      <c r="BD30" s="56">
        <v>0</v>
      </c>
      <c r="BE30" s="42" t="s">
        <v>25</v>
      </c>
      <c r="BF30" s="56">
        <v>0</v>
      </c>
      <c r="BG30" s="44">
        <v>0</v>
      </c>
      <c r="BH30" s="56">
        <v>0</v>
      </c>
      <c r="BI30" s="76">
        <v>0</v>
      </c>
      <c r="BJ30" s="44">
        <f t="shared" si="10"/>
        <v>0</v>
      </c>
      <c r="BK30" s="44">
        <v>0</v>
      </c>
      <c r="BL30" s="34">
        <f t="shared" si="8"/>
        <v>0</v>
      </c>
      <c r="BM30" s="35">
        <f t="shared" si="9"/>
        <v>0</v>
      </c>
    </row>
    <row r="31" spans="1:65" s="40" customFormat="1" ht="14.25">
      <c r="A31" s="42" t="s">
        <v>26</v>
      </c>
      <c r="B31" s="44">
        <v>0</v>
      </c>
      <c r="C31" s="44">
        <v>0</v>
      </c>
      <c r="D31" s="56">
        <v>0</v>
      </c>
      <c r="E31" s="33">
        <v>0</v>
      </c>
      <c r="F31" s="44">
        <v>23159361</v>
      </c>
      <c r="G31" s="44">
        <v>0</v>
      </c>
      <c r="H31" s="56">
        <v>0</v>
      </c>
      <c r="I31" s="42" t="s">
        <v>26</v>
      </c>
      <c r="J31" s="44">
        <v>0</v>
      </c>
      <c r="K31" s="44">
        <v>0</v>
      </c>
      <c r="L31" s="56">
        <v>0</v>
      </c>
      <c r="M31" s="33">
        <v>0</v>
      </c>
      <c r="N31" s="44">
        <v>0</v>
      </c>
      <c r="O31" s="44">
        <v>0</v>
      </c>
      <c r="P31" s="56">
        <v>0</v>
      </c>
      <c r="Q31" s="42" t="s">
        <v>26</v>
      </c>
      <c r="R31" s="44">
        <v>0</v>
      </c>
      <c r="S31" s="44">
        <v>0</v>
      </c>
      <c r="T31" s="56">
        <v>0</v>
      </c>
      <c r="U31" s="33">
        <v>1155098</v>
      </c>
      <c r="V31" s="44">
        <v>0</v>
      </c>
      <c r="W31" s="44">
        <v>0</v>
      </c>
      <c r="X31" s="56">
        <v>0</v>
      </c>
      <c r="Y31" s="42" t="s">
        <v>26</v>
      </c>
      <c r="Z31" s="56">
        <v>0</v>
      </c>
      <c r="AA31" s="44">
        <v>0</v>
      </c>
      <c r="AB31" s="56">
        <v>0</v>
      </c>
      <c r="AC31" s="33">
        <v>0</v>
      </c>
      <c r="AD31" s="44">
        <v>0</v>
      </c>
      <c r="AE31" s="44">
        <v>0</v>
      </c>
      <c r="AF31" s="56">
        <v>0</v>
      </c>
      <c r="AG31" s="42" t="s">
        <v>26</v>
      </c>
      <c r="AH31" s="44">
        <v>0</v>
      </c>
      <c r="AI31" s="56">
        <v>0</v>
      </c>
      <c r="AJ31" s="56">
        <v>0</v>
      </c>
      <c r="AK31" s="33">
        <v>0</v>
      </c>
      <c r="AL31" s="44">
        <v>0</v>
      </c>
      <c r="AM31" s="44">
        <v>0</v>
      </c>
      <c r="AN31" s="56">
        <v>0</v>
      </c>
      <c r="AO31" s="42" t="s">
        <v>26</v>
      </c>
      <c r="AP31" s="44">
        <v>0</v>
      </c>
      <c r="AQ31" s="56">
        <v>0</v>
      </c>
      <c r="AR31" s="56">
        <v>0</v>
      </c>
      <c r="AS31" s="33">
        <v>0</v>
      </c>
      <c r="AT31" s="44">
        <v>1105655</v>
      </c>
      <c r="AU31" s="56">
        <v>0</v>
      </c>
      <c r="AV31" s="56">
        <v>0</v>
      </c>
      <c r="AW31" s="42" t="s">
        <v>26</v>
      </c>
      <c r="AX31" s="56">
        <v>0</v>
      </c>
      <c r="AY31" s="56">
        <v>0</v>
      </c>
      <c r="AZ31" s="56">
        <v>0</v>
      </c>
      <c r="BA31" s="76">
        <v>0</v>
      </c>
      <c r="BB31" s="56">
        <v>0</v>
      </c>
      <c r="BC31" s="56">
        <v>0</v>
      </c>
      <c r="BD31" s="56">
        <v>0</v>
      </c>
      <c r="BE31" s="42" t="s">
        <v>26</v>
      </c>
      <c r="BF31" s="56">
        <v>0</v>
      </c>
      <c r="BG31" s="44">
        <v>0</v>
      </c>
      <c r="BH31" s="56">
        <v>0</v>
      </c>
      <c r="BI31" s="76">
        <v>0</v>
      </c>
      <c r="BJ31" s="44">
        <f t="shared" si="10"/>
        <v>25420114</v>
      </c>
      <c r="BK31" s="44">
        <v>22138000</v>
      </c>
      <c r="BL31" s="34">
        <f t="shared" si="8"/>
        <v>3282114</v>
      </c>
      <c r="BM31" s="35">
        <f t="shared" si="9"/>
        <v>14.82570241214202</v>
      </c>
    </row>
    <row r="32" spans="1:65" s="38" customFormat="1" ht="27.75" customHeight="1">
      <c r="A32" s="16" t="s">
        <v>68</v>
      </c>
      <c r="B32" s="43">
        <f aca="true" t="shared" si="19" ref="B32:H32">B7-B18</f>
        <v>-142787353.8199997</v>
      </c>
      <c r="C32" s="43">
        <f t="shared" si="19"/>
        <v>-50608852</v>
      </c>
      <c r="D32" s="57">
        <f t="shared" si="19"/>
        <v>-97847496</v>
      </c>
      <c r="E32" s="27">
        <f t="shared" si="19"/>
        <v>43672208.91999996</v>
      </c>
      <c r="F32" s="43">
        <f t="shared" si="19"/>
        <v>-162426572.5</v>
      </c>
      <c r="G32" s="43">
        <f t="shared" si="19"/>
        <v>-330707763</v>
      </c>
      <c r="H32" s="57">
        <f t="shared" si="19"/>
        <v>62619072</v>
      </c>
      <c r="I32" s="16" t="s">
        <v>68</v>
      </c>
      <c r="J32" s="43">
        <f aca="true" t="shared" si="20" ref="J32:P32">J7-J18</f>
        <v>50228354</v>
      </c>
      <c r="K32" s="43">
        <f t="shared" si="20"/>
        <v>66893319</v>
      </c>
      <c r="L32" s="57">
        <f t="shared" si="20"/>
        <v>54312729</v>
      </c>
      <c r="M32" s="27">
        <f t="shared" si="20"/>
        <v>-16268966</v>
      </c>
      <c r="N32" s="43">
        <f t="shared" si="20"/>
        <v>35852858</v>
      </c>
      <c r="O32" s="43">
        <f t="shared" si="20"/>
        <v>19487228</v>
      </c>
      <c r="P32" s="57">
        <f t="shared" si="20"/>
        <v>113022860</v>
      </c>
      <c r="Q32" s="16" t="s">
        <v>68</v>
      </c>
      <c r="R32" s="43">
        <f aca="true" t="shared" si="21" ref="R32:Z32">R7-R18</f>
        <v>71339369</v>
      </c>
      <c r="S32" s="43">
        <f t="shared" si="21"/>
        <v>28486861</v>
      </c>
      <c r="T32" s="57">
        <f t="shared" si="21"/>
        <v>41509271</v>
      </c>
      <c r="U32" s="27">
        <f t="shared" si="21"/>
        <v>52609983</v>
      </c>
      <c r="V32" s="43">
        <f t="shared" si="21"/>
        <v>-15743246</v>
      </c>
      <c r="W32" s="43">
        <f>W7-W18</f>
        <v>37231271</v>
      </c>
      <c r="X32" s="57">
        <f t="shared" si="21"/>
        <v>-257809169.09000015</v>
      </c>
      <c r="Y32" s="16" t="s">
        <v>68</v>
      </c>
      <c r="Z32" s="57">
        <f t="shared" si="21"/>
        <v>91480914.57</v>
      </c>
      <c r="AA32" s="43">
        <f aca="true" t="shared" si="22" ref="AA32:AJ32">AA7-AA18</f>
        <v>16164839.100000024</v>
      </c>
      <c r="AB32" s="57">
        <f t="shared" si="22"/>
        <v>-635525</v>
      </c>
      <c r="AC32" s="27">
        <f t="shared" si="22"/>
        <v>-3315923</v>
      </c>
      <c r="AD32" s="43">
        <f>AD7-AD18</f>
        <v>19180981</v>
      </c>
      <c r="AE32" s="43">
        <f t="shared" si="22"/>
        <v>-16051565</v>
      </c>
      <c r="AF32" s="57">
        <f t="shared" si="22"/>
        <v>-19075130</v>
      </c>
      <c r="AG32" s="16" t="s">
        <v>68</v>
      </c>
      <c r="AH32" s="43">
        <f t="shared" si="22"/>
        <v>45918268.28999996</v>
      </c>
      <c r="AI32" s="57">
        <f t="shared" si="22"/>
        <v>86286951</v>
      </c>
      <c r="AJ32" s="57">
        <f t="shared" si="22"/>
        <v>84442920</v>
      </c>
      <c r="AK32" s="27">
        <f aca="true" t="shared" si="23" ref="AK32:AR32">AK7-AK18</f>
        <v>82445750</v>
      </c>
      <c r="AL32" s="43">
        <f t="shared" si="23"/>
        <v>17408543</v>
      </c>
      <c r="AM32" s="43">
        <f t="shared" si="23"/>
        <v>49790788</v>
      </c>
      <c r="AN32" s="57">
        <f>AN7-AN18</f>
        <v>114476054</v>
      </c>
      <c r="AO32" s="16" t="s">
        <v>68</v>
      </c>
      <c r="AP32" s="43">
        <f t="shared" si="23"/>
        <v>11953026</v>
      </c>
      <c r="AQ32" s="57">
        <f t="shared" si="23"/>
        <v>40500403</v>
      </c>
      <c r="AR32" s="57">
        <f t="shared" si="23"/>
        <v>8371043</v>
      </c>
      <c r="AS32" s="27">
        <f aca="true" t="shared" si="24" ref="AS32:AX32">AS7-AS18</f>
        <v>46475386</v>
      </c>
      <c r="AT32" s="43">
        <f t="shared" si="24"/>
        <v>100333651</v>
      </c>
      <c r="AU32" s="57">
        <f t="shared" si="24"/>
        <v>141475853</v>
      </c>
      <c r="AV32" s="57">
        <f>AV7-AV18</f>
        <v>27597914</v>
      </c>
      <c r="AW32" s="16" t="s">
        <v>68</v>
      </c>
      <c r="AX32" s="57">
        <f t="shared" si="24"/>
        <v>35650237</v>
      </c>
      <c r="AY32" s="57">
        <f aca="true" t="shared" si="25" ref="AY32:BD32">AY7-AY18</f>
        <v>6551818</v>
      </c>
      <c r="AZ32" s="57">
        <f t="shared" si="25"/>
        <v>-18238457</v>
      </c>
      <c r="BA32" s="53">
        <f t="shared" si="25"/>
        <v>19343959</v>
      </c>
      <c r="BB32" s="57">
        <f t="shared" si="25"/>
        <v>-5588691</v>
      </c>
      <c r="BC32" s="57">
        <f t="shared" si="25"/>
        <v>26508474</v>
      </c>
      <c r="BD32" s="57">
        <f t="shared" si="25"/>
        <v>15259453</v>
      </c>
      <c r="BE32" s="16" t="s">
        <v>68</v>
      </c>
      <c r="BF32" s="57">
        <f aca="true" t="shared" si="26" ref="BF32:BK32">BF7-BF18</f>
        <v>-12824449</v>
      </c>
      <c r="BG32" s="43">
        <f t="shared" si="26"/>
        <v>7929778</v>
      </c>
      <c r="BH32" s="57">
        <f t="shared" si="26"/>
        <v>9912519</v>
      </c>
      <c r="BI32" s="53">
        <f t="shared" si="26"/>
        <v>-16668018</v>
      </c>
      <c r="BJ32" s="43">
        <f t="shared" si="26"/>
        <v>616127730.4699974</v>
      </c>
      <c r="BK32" s="27">
        <f t="shared" si="26"/>
        <v>-490563867</v>
      </c>
      <c r="BL32" s="28">
        <f t="shared" si="8"/>
        <v>1106691597.4699974</v>
      </c>
      <c r="BM32" s="29">
        <f t="shared" si="9"/>
        <v>-225.59582389095883</v>
      </c>
    </row>
    <row r="33" spans="1:65" s="38" customFormat="1" ht="30.75" customHeight="1">
      <c r="A33" s="16" t="s">
        <v>66</v>
      </c>
      <c r="B33" s="43">
        <f aca="true" t="shared" si="27" ref="B33:H33">SUM(B34:B35)</f>
        <v>149798668</v>
      </c>
      <c r="C33" s="43">
        <f t="shared" si="27"/>
        <v>40540673</v>
      </c>
      <c r="D33" s="57">
        <f t="shared" si="27"/>
        <v>52093215</v>
      </c>
      <c r="E33" s="27">
        <f t="shared" si="27"/>
        <v>52825790</v>
      </c>
      <c r="F33" s="43">
        <f t="shared" si="27"/>
        <v>12863205</v>
      </c>
      <c r="G33" s="43">
        <f t="shared" si="27"/>
        <v>24888237</v>
      </c>
      <c r="H33" s="57">
        <f t="shared" si="27"/>
        <v>43896619</v>
      </c>
      <c r="I33" s="16" t="s">
        <v>66</v>
      </c>
      <c r="J33" s="43">
        <f aca="true" t="shared" si="28" ref="J33:P33">SUM(J34:J35)</f>
        <v>48017372</v>
      </c>
      <c r="K33" s="43">
        <f t="shared" si="28"/>
        <v>66595946</v>
      </c>
      <c r="L33" s="57">
        <f t="shared" si="28"/>
        <v>4175125</v>
      </c>
      <c r="M33" s="27">
        <f t="shared" si="28"/>
        <v>17068585</v>
      </c>
      <c r="N33" s="43">
        <f t="shared" si="28"/>
        <v>16674197</v>
      </c>
      <c r="O33" s="43">
        <f t="shared" si="28"/>
        <v>8969209</v>
      </c>
      <c r="P33" s="57">
        <f t="shared" si="28"/>
        <v>19796540</v>
      </c>
      <c r="Q33" s="16" t="s">
        <v>66</v>
      </c>
      <c r="R33" s="43">
        <f aca="true" t="shared" si="29" ref="R33:Z33">SUM(R34:R35)</f>
        <v>20969216</v>
      </c>
      <c r="S33" s="43">
        <f t="shared" si="29"/>
        <v>9809907</v>
      </c>
      <c r="T33" s="57">
        <f t="shared" si="29"/>
        <v>2918630</v>
      </c>
      <c r="U33" s="27">
        <f t="shared" si="29"/>
        <v>2034781</v>
      </c>
      <c r="V33" s="43">
        <f t="shared" si="29"/>
        <v>3295932</v>
      </c>
      <c r="W33" s="43">
        <f>SUM(W34:W35)</f>
        <v>9017337</v>
      </c>
      <c r="X33" s="57">
        <f t="shared" si="29"/>
        <v>29874344</v>
      </c>
      <c r="Y33" s="16" t="s">
        <v>66</v>
      </c>
      <c r="Z33" s="57">
        <f t="shared" si="29"/>
        <v>11211205</v>
      </c>
      <c r="AA33" s="43">
        <f aca="true" t="shared" si="30" ref="AA33:AJ33">SUM(AA34:AA35)</f>
        <v>10005560</v>
      </c>
      <c r="AB33" s="57">
        <f t="shared" si="30"/>
        <v>7424256</v>
      </c>
      <c r="AC33" s="27">
        <f t="shared" si="30"/>
        <v>1923427</v>
      </c>
      <c r="AD33" s="43">
        <f>SUM(AD34:AD35)</f>
        <v>11074546</v>
      </c>
      <c r="AE33" s="43">
        <f t="shared" si="30"/>
        <v>38549744</v>
      </c>
      <c r="AF33" s="57">
        <f t="shared" si="30"/>
        <v>19838373</v>
      </c>
      <c r="AG33" s="16" t="s">
        <v>66</v>
      </c>
      <c r="AH33" s="43">
        <f t="shared" si="30"/>
        <v>24223067</v>
      </c>
      <c r="AI33" s="57">
        <f t="shared" si="30"/>
        <v>105384977</v>
      </c>
      <c r="AJ33" s="57">
        <f t="shared" si="30"/>
        <v>8599069</v>
      </c>
      <c r="AK33" s="27">
        <f aca="true" t="shared" si="31" ref="AK33:AR33">SUM(AK34:AK35)</f>
        <v>28405232</v>
      </c>
      <c r="AL33" s="43">
        <f t="shared" si="31"/>
        <v>9350508</v>
      </c>
      <c r="AM33" s="43">
        <f t="shared" si="31"/>
        <v>3930522</v>
      </c>
      <c r="AN33" s="57">
        <f>SUM(AN34:AN35)</f>
        <v>38080306</v>
      </c>
      <c r="AO33" s="16" t="s">
        <v>66</v>
      </c>
      <c r="AP33" s="43">
        <f t="shared" si="31"/>
        <v>6137621</v>
      </c>
      <c r="AQ33" s="57">
        <f t="shared" si="31"/>
        <v>3509435</v>
      </c>
      <c r="AR33" s="57">
        <f t="shared" si="31"/>
        <v>6161585</v>
      </c>
      <c r="AS33" s="27">
        <f aca="true" t="shared" si="32" ref="AS33:AX33">SUM(AS34:AS35)</f>
        <v>5553944</v>
      </c>
      <c r="AT33" s="43">
        <f t="shared" si="32"/>
        <v>2068825</v>
      </c>
      <c r="AU33" s="57">
        <f t="shared" si="32"/>
        <v>3159816</v>
      </c>
      <c r="AV33" s="57">
        <f>SUM(AV34:AV35)</f>
        <v>7960587</v>
      </c>
      <c r="AW33" s="16" t="s">
        <v>66</v>
      </c>
      <c r="AX33" s="57">
        <f t="shared" si="32"/>
        <v>1289784</v>
      </c>
      <c r="AY33" s="57">
        <f aca="true" t="shared" si="33" ref="AY33:BD33">SUM(AY34:AY35)</f>
        <v>240664</v>
      </c>
      <c r="AZ33" s="57">
        <f t="shared" si="33"/>
        <v>1737201</v>
      </c>
      <c r="BA33" s="53">
        <f t="shared" si="33"/>
        <v>9110108</v>
      </c>
      <c r="BB33" s="57">
        <f t="shared" si="33"/>
        <v>5104763</v>
      </c>
      <c r="BC33" s="57">
        <f t="shared" si="33"/>
        <v>7032966</v>
      </c>
      <c r="BD33" s="57">
        <f t="shared" si="33"/>
        <v>6240447</v>
      </c>
      <c r="BE33" s="16" t="s">
        <v>66</v>
      </c>
      <c r="BF33" s="57">
        <f aca="true" t="shared" si="34" ref="BF33:BK33">SUM(BF34:BF35)</f>
        <v>2804380</v>
      </c>
      <c r="BG33" s="43">
        <f t="shared" si="34"/>
        <v>82989</v>
      </c>
      <c r="BH33" s="57">
        <f t="shared" si="34"/>
        <v>54331</v>
      </c>
      <c r="BI33" s="53">
        <f t="shared" si="34"/>
        <v>15875795</v>
      </c>
      <c r="BJ33" s="43">
        <f t="shared" si="34"/>
        <v>1038249561</v>
      </c>
      <c r="BK33" s="27">
        <f t="shared" si="34"/>
        <v>628223000</v>
      </c>
      <c r="BL33" s="28">
        <f t="shared" si="8"/>
        <v>410026561</v>
      </c>
      <c r="BM33" s="29">
        <f t="shared" si="9"/>
        <v>65.26767740117761</v>
      </c>
    </row>
    <row r="34" spans="1:65" s="40" customFormat="1" ht="14.25">
      <c r="A34" s="42" t="s">
        <v>27</v>
      </c>
      <c r="B34" s="44">
        <v>0</v>
      </c>
      <c r="C34" s="44">
        <v>0</v>
      </c>
      <c r="D34" s="56">
        <v>0</v>
      </c>
      <c r="E34" s="33">
        <v>0</v>
      </c>
      <c r="F34" s="44">
        <v>0</v>
      </c>
      <c r="G34" s="44">
        <v>0</v>
      </c>
      <c r="H34" s="56">
        <v>0</v>
      </c>
      <c r="I34" s="42" t="s">
        <v>27</v>
      </c>
      <c r="J34" s="44">
        <v>0</v>
      </c>
      <c r="K34" s="44">
        <v>0</v>
      </c>
      <c r="L34" s="56">
        <v>0</v>
      </c>
      <c r="M34" s="33">
        <v>0</v>
      </c>
      <c r="N34" s="44">
        <v>0</v>
      </c>
      <c r="O34" s="44">
        <v>0</v>
      </c>
      <c r="P34" s="56">
        <v>0</v>
      </c>
      <c r="Q34" s="42" t="s">
        <v>27</v>
      </c>
      <c r="R34" s="44">
        <v>0</v>
      </c>
      <c r="S34" s="44">
        <v>0</v>
      </c>
      <c r="T34" s="56">
        <v>0</v>
      </c>
      <c r="U34" s="33">
        <v>0</v>
      </c>
      <c r="V34" s="44">
        <v>0</v>
      </c>
      <c r="W34" s="44">
        <v>0</v>
      </c>
      <c r="X34" s="56">
        <v>0</v>
      </c>
      <c r="Y34" s="42" t="s">
        <v>27</v>
      </c>
      <c r="Z34" s="56">
        <v>0</v>
      </c>
      <c r="AA34" s="44">
        <v>0</v>
      </c>
      <c r="AB34" s="56">
        <v>0</v>
      </c>
      <c r="AC34" s="33">
        <v>0</v>
      </c>
      <c r="AD34" s="44">
        <v>0</v>
      </c>
      <c r="AE34" s="44">
        <v>0</v>
      </c>
      <c r="AF34" s="56">
        <v>0</v>
      </c>
      <c r="AG34" s="42" t="s">
        <v>27</v>
      </c>
      <c r="AH34" s="44">
        <v>0</v>
      </c>
      <c r="AI34" s="56">
        <v>0</v>
      </c>
      <c r="AJ34" s="56">
        <v>0</v>
      </c>
      <c r="AK34" s="33">
        <v>0</v>
      </c>
      <c r="AL34" s="44">
        <v>0</v>
      </c>
      <c r="AM34" s="44">
        <v>0</v>
      </c>
      <c r="AN34" s="56">
        <v>0</v>
      </c>
      <c r="AO34" s="42" t="s">
        <v>27</v>
      </c>
      <c r="AP34" s="44">
        <v>0</v>
      </c>
      <c r="AQ34" s="56">
        <v>0</v>
      </c>
      <c r="AR34" s="56">
        <v>0</v>
      </c>
      <c r="AS34" s="33">
        <v>0</v>
      </c>
      <c r="AT34" s="44">
        <v>0</v>
      </c>
      <c r="AU34" s="56">
        <v>0</v>
      </c>
      <c r="AV34" s="56">
        <v>0</v>
      </c>
      <c r="AW34" s="42" t="s">
        <v>27</v>
      </c>
      <c r="AX34" s="56">
        <v>0</v>
      </c>
      <c r="AY34" s="56">
        <v>0</v>
      </c>
      <c r="AZ34" s="56">
        <v>0</v>
      </c>
      <c r="BA34" s="76">
        <v>0</v>
      </c>
      <c r="BB34" s="56">
        <v>0</v>
      </c>
      <c r="BC34" s="56">
        <v>0</v>
      </c>
      <c r="BD34" s="56">
        <v>0</v>
      </c>
      <c r="BE34" s="42" t="s">
        <v>27</v>
      </c>
      <c r="BF34" s="56">
        <v>0</v>
      </c>
      <c r="BG34" s="44">
        <v>0</v>
      </c>
      <c r="BH34" s="56">
        <v>0</v>
      </c>
      <c r="BI34" s="76">
        <v>0</v>
      </c>
      <c r="BJ34" s="44">
        <f>SUM(B34:BI34)</f>
        <v>0</v>
      </c>
      <c r="BK34" s="44">
        <v>0</v>
      </c>
      <c r="BL34" s="34">
        <f t="shared" si="8"/>
        <v>0</v>
      </c>
      <c r="BM34" s="35">
        <f t="shared" si="9"/>
        <v>0</v>
      </c>
    </row>
    <row r="35" spans="1:65" s="40" customFormat="1" ht="14.25">
      <c r="A35" s="42" t="s">
        <v>28</v>
      </c>
      <c r="B35" s="44">
        <v>149798668</v>
      </c>
      <c r="C35" s="44">
        <v>40540673</v>
      </c>
      <c r="D35" s="56">
        <v>52093215</v>
      </c>
      <c r="E35" s="33">
        <v>52825790</v>
      </c>
      <c r="F35" s="44">
        <v>12863205</v>
      </c>
      <c r="G35" s="44">
        <v>24888237</v>
      </c>
      <c r="H35" s="56">
        <v>43896619</v>
      </c>
      <c r="I35" s="42" t="s">
        <v>28</v>
      </c>
      <c r="J35" s="44">
        <v>48017372</v>
      </c>
      <c r="K35" s="44">
        <v>66595946</v>
      </c>
      <c r="L35" s="56">
        <v>4175125</v>
      </c>
      <c r="M35" s="33">
        <v>17068585</v>
      </c>
      <c r="N35" s="44">
        <v>16674197</v>
      </c>
      <c r="O35" s="44">
        <v>8969209</v>
      </c>
      <c r="P35" s="56">
        <v>19796540</v>
      </c>
      <c r="Q35" s="42" t="s">
        <v>28</v>
      </c>
      <c r="R35" s="44">
        <v>20969216</v>
      </c>
      <c r="S35" s="44">
        <v>9809907</v>
      </c>
      <c r="T35" s="56">
        <v>2918630</v>
      </c>
      <c r="U35" s="33">
        <v>2034781</v>
      </c>
      <c r="V35" s="44">
        <v>3295932</v>
      </c>
      <c r="W35" s="44">
        <v>9017337</v>
      </c>
      <c r="X35" s="56">
        <v>29874344</v>
      </c>
      <c r="Y35" s="42" t="s">
        <v>28</v>
      </c>
      <c r="Z35" s="56">
        <v>11211205</v>
      </c>
      <c r="AA35" s="44">
        <v>10005560</v>
      </c>
      <c r="AB35" s="56">
        <v>7424256</v>
      </c>
      <c r="AC35" s="33">
        <v>1923427</v>
      </c>
      <c r="AD35" s="44">
        <v>11074546</v>
      </c>
      <c r="AE35" s="44">
        <v>38549744</v>
      </c>
      <c r="AF35" s="56">
        <v>19838373</v>
      </c>
      <c r="AG35" s="42" t="s">
        <v>28</v>
      </c>
      <c r="AH35" s="44">
        <v>24223067</v>
      </c>
      <c r="AI35" s="56">
        <v>105384977</v>
      </c>
      <c r="AJ35" s="56">
        <v>8599069</v>
      </c>
      <c r="AK35" s="33">
        <v>28405232</v>
      </c>
      <c r="AL35" s="44">
        <v>9350508</v>
      </c>
      <c r="AM35" s="44">
        <v>3930522</v>
      </c>
      <c r="AN35" s="56">
        <v>38080306</v>
      </c>
      <c r="AO35" s="42" t="s">
        <v>28</v>
      </c>
      <c r="AP35" s="44">
        <v>6137621</v>
      </c>
      <c r="AQ35" s="56">
        <v>3509435</v>
      </c>
      <c r="AR35" s="56">
        <v>6161585</v>
      </c>
      <c r="AS35" s="33">
        <v>5553944</v>
      </c>
      <c r="AT35" s="44">
        <v>2068825</v>
      </c>
      <c r="AU35" s="56">
        <v>3159816</v>
      </c>
      <c r="AV35" s="56">
        <v>7960587</v>
      </c>
      <c r="AW35" s="42" t="s">
        <v>28</v>
      </c>
      <c r="AX35" s="56">
        <v>1289784</v>
      </c>
      <c r="AY35" s="56">
        <v>240664</v>
      </c>
      <c r="AZ35" s="56">
        <v>1737201</v>
      </c>
      <c r="BA35" s="76">
        <v>9110108</v>
      </c>
      <c r="BB35" s="56">
        <v>5104763</v>
      </c>
      <c r="BC35" s="56">
        <v>7032966</v>
      </c>
      <c r="BD35" s="56">
        <v>6240447</v>
      </c>
      <c r="BE35" s="42" t="s">
        <v>28</v>
      </c>
      <c r="BF35" s="56">
        <v>2804380</v>
      </c>
      <c r="BG35" s="44">
        <v>82989</v>
      </c>
      <c r="BH35" s="56">
        <v>54331</v>
      </c>
      <c r="BI35" s="76">
        <v>15875795</v>
      </c>
      <c r="BJ35" s="44">
        <f>SUM(B35:BI35)</f>
        <v>1038249561</v>
      </c>
      <c r="BK35" s="44">
        <v>628223000</v>
      </c>
      <c r="BL35" s="34">
        <f t="shared" si="8"/>
        <v>410026561</v>
      </c>
      <c r="BM35" s="35">
        <f t="shared" si="9"/>
        <v>65.26767740117761</v>
      </c>
    </row>
    <row r="36" spans="1:65" s="38" customFormat="1" ht="27" customHeight="1">
      <c r="A36" s="16" t="s">
        <v>67</v>
      </c>
      <c r="B36" s="43">
        <f aca="true" t="shared" si="35" ref="B36:H36">SUM(B37:B38)</f>
        <v>57230614</v>
      </c>
      <c r="C36" s="43">
        <f t="shared" si="35"/>
        <v>8601474</v>
      </c>
      <c r="D36" s="57">
        <f t="shared" si="35"/>
        <v>37365938</v>
      </c>
      <c r="E36" s="27">
        <f t="shared" si="35"/>
        <v>15321034</v>
      </c>
      <c r="F36" s="43">
        <f t="shared" si="35"/>
        <v>29391651</v>
      </c>
      <c r="G36" s="43">
        <f t="shared" si="35"/>
        <v>66477655</v>
      </c>
      <c r="H36" s="57">
        <f t="shared" si="35"/>
        <v>20602894</v>
      </c>
      <c r="I36" s="16" t="s">
        <v>67</v>
      </c>
      <c r="J36" s="43">
        <f aca="true" t="shared" si="36" ref="J36:P36">SUM(J37:J38)</f>
        <v>23140748</v>
      </c>
      <c r="K36" s="43">
        <f t="shared" si="36"/>
        <v>35162756</v>
      </c>
      <c r="L36" s="57">
        <f t="shared" si="36"/>
        <v>3501034</v>
      </c>
      <c r="M36" s="27">
        <f t="shared" si="36"/>
        <v>4569222</v>
      </c>
      <c r="N36" s="43">
        <f t="shared" si="36"/>
        <v>7427504</v>
      </c>
      <c r="O36" s="43">
        <f t="shared" si="36"/>
        <v>6187055</v>
      </c>
      <c r="P36" s="57">
        <f t="shared" si="36"/>
        <v>6452923</v>
      </c>
      <c r="Q36" s="16" t="s">
        <v>67</v>
      </c>
      <c r="R36" s="43">
        <f aca="true" t="shared" si="37" ref="R36:Z36">SUM(R37:R38)</f>
        <v>14772492</v>
      </c>
      <c r="S36" s="43">
        <f t="shared" si="37"/>
        <v>3640574</v>
      </c>
      <c r="T36" s="57">
        <f t="shared" si="37"/>
        <v>1531388</v>
      </c>
      <c r="U36" s="27">
        <f t="shared" si="37"/>
        <v>306202</v>
      </c>
      <c r="V36" s="43">
        <f t="shared" si="37"/>
        <v>2504872</v>
      </c>
      <c r="W36" s="43">
        <f>SUM(W37:W38)</f>
        <v>2759698</v>
      </c>
      <c r="X36" s="57">
        <f t="shared" si="37"/>
        <v>14404045</v>
      </c>
      <c r="Y36" s="16" t="s">
        <v>67</v>
      </c>
      <c r="Z36" s="57">
        <f t="shared" si="37"/>
        <v>6467973</v>
      </c>
      <c r="AA36" s="43">
        <f aca="true" t="shared" si="38" ref="AA36:AJ36">SUM(AA37:AA38)</f>
        <v>8484546</v>
      </c>
      <c r="AB36" s="57">
        <f t="shared" si="38"/>
        <v>4263686</v>
      </c>
      <c r="AC36" s="27">
        <f t="shared" si="38"/>
        <v>1186946</v>
      </c>
      <c r="AD36" s="43">
        <f>SUM(AD37:AD38)</f>
        <v>3251217</v>
      </c>
      <c r="AE36" s="43">
        <f t="shared" si="38"/>
        <v>9353576</v>
      </c>
      <c r="AF36" s="57">
        <f t="shared" si="38"/>
        <v>13441833</v>
      </c>
      <c r="AG36" s="16" t="s">
        <v>67</v>
      </c>
      <c r="AH36" s="43">
        <f t="shared" si="38"/>
        <v>7346861</v>
      </c>
      <c r="AI36" s="57">
        <f t="shared" si="38"/>
        <v>27720147</v>
      </c>
      <c r="AJ36" s="57">
        <f t="shared" si="38"/>
        <v>2199032</v>
      </c>
      <c r="AK36" s="27">
        <f aca="true" t="shared" si="39" ref="AK36:AR36">SUM(AK37:AK38)</f>
        <v>7916092</v>
      </c>
      <c r="AL36" s="43">
        <f t="shared" si="39"/>
        <v>7165011</v>
      </c>
      <c r="AM36" s="43">
        <f t="shared" si="39"/>
        <v>1483419</v>
      </c>
      <c r="AN36" s="57">
        <f>SUM(AN37:AN38)</f>
        <v>37980128</v>
      </c>
      <c r="AO36" s="16" t="s">
        <v>67</v>
      </c>
      <c r="AP36" s="43">
        <f t="shared" si="39"/>
        <v>1265613</v>
      </c>
      <c r="AQ36" s="57">
        <f t="shared" si="39"/>
        <v>2008144</v>
      </c>
      <c r="AR36" s="57">
        <f t="shared" si="39"/>
        <v>2226584</v>
      </c>
      <c r="AS36" s="27">
        <f aca="true" t="shared" si="40" ref="AS36:AX36">SUM(AS37:AS38)</f>
        <v>1023064</v>
      </c>
      <c r="AT36" s="43">
        <f t="shared" si="40"/>
        <v>22500</v>
      </c>
      <c r="AU36" s="57">
        <f t="shared" si="40"/>
        <v>1133730</v>
      </c>
      <c r="AV36" s="57">
        <f>SUM(AV37:AV38)</f>
        <v>474562</v>
      </c>
      <c r="AW36" s="16" t="s">
        <v>67</v>
      </c>
      <c r="AX36" s="57">
        <f t="shared" si="40"/>
        <v>711309</v>
      </c>
      <c r="AY36" s="57">
        <f aca="true" t="shared" si="41" ref="AY36:BD36">SUM(AY37:AY38)</f>
        <v>288850</v>
      </c>
      <c r="AZ36" s="57">
        <f t="shared" si="41"/>
        <v>257980</v>
      </c>
      <c r="BA36" s="53">
        <f t="shared" si="41"/>
        <v>4567136</v>
      </c>
      <c r="BB36" s="57">
        <f t="shared" si="41"/>
        <v>2059071</v>
      </c>
      <c r="BC36" s="57">
        <f t="shared" si="41"/>
        <v>2779503</v>
      </c>
      <c r="BD36" s="57">
        <f t="shared" si="41"/>
        <v>2006247</v>
      </c>
      <c r="BE36" s="16" t="s">
        <v>67</v>
      </c>
      <c r="BF36" s="57">
        <f aca="true" t="shared" si="42" ref="BF36:BK36">SUM(BF37:BF38)</f>
        <v>2614237</v>
      </c>
      <c r="BG36" s="43">
        <f t="shared" si="42"/>
        <v>0</v>
      </c>
      <c r="BH36" s="57">
        <f t="shared" si="42"/>
        <v>0</v>
      </c>
      <c r="BI36" s="53">
        <f t="shared" si="42"/>
        <v>24000</v>
      </c>
      <c r="BJ36" s="43">
        <f t="shared" si="42"/>
        <v>523074770</v>
      </c>
      <c r="BK36" s="27">
        <f t="shared" si="42"/>
        <v>409431000</v>
      </c>
      <c r="BL36" s="28">
        <f t="shared" si="8"/>
        <v>113643770</v>
      </c>
      <c r="BM36" s="29">
        <f t="shared" si="9"/>
        <v>27.756513307492593</v>
      </c>
    </row>
    <row r="37" spans="1:65" s="40" customFormat="1" ht="14.25">
      <c r="A37" s="42" t="s">
        <v>29</v>
      </c>
      <c r="B37" s="44">
        <v>0</v>
      </c>
      <c r="C37" s="44">
        <v>0</v>
      </c>
      <c r="D37" s="56">
        <v>0</v>
      </c>
      <c r="E37" s="33">
        <v>0</v>
      </c>
      <c r="F37" s="44">
        <v>2457</v>
      </c>
      <c r="G37" s="44">
        <v>0</v>
      </c>
      <c r="H37" s="56">
        <v>0</v>
      </c>
      <c r="I37" s="42" t="s">
        <v>29</v>
      </c>
      <c r="J37" s="44">
        <v>0</v>
      </c>
      <c r="K37" s="44">
        <v>0</v>
      </c>
      <c r="L37" s="56">
        <v>0</v>
      </c>
      <c r="M37" s="33">
        <v>0</v>
      </c>
      <c r="N37" s="44">
        <v>0</v>
      </c>
      <c r="O37" s="44">
        <v>0</v>
      </c>
      <c r="P37" s="56">
        <v>0</v>
      </c>
      <c r="Q37" s="42" t="s">
        <v>29</v>
      </c>
      <c r="R37" s="44">
        <v>0</v>
      </c>
      <c r="S37" s="44">
        <v>0</v>
      </c>
      <c r="T37" s="56">
        <v>0</v>
      </c>
      <c r="U37" s="33">
        <v>0</v>
      </c>
      <c r="V37" s="44">
        <v>0</v>
      </c>
      <c r="W37" s="44">
        <v>0</v>
      </c>
      <c r="X37" s="56">
        <v>0</v>
      </c>
      <c r="Y37" s="42" t="s">
        <v>29</v>
      </c>
      <c r="Z37" s="56">
        <v>0</v>
      </c>
      <c r="AA37" s="44">
        <v>0</v>
      </c>
      <c r="AB37" s="56">
        <v>0</v>
      </c>
      <c r="AC37" s="33">
        <v>0</v>
      </c>
      <c r="AD37" s="44">
        <v>0</v>
      </c>
      <c r="AE37" s="44">
        <v>0</v>
      </c>
      <c r="AF37" s="56">
        <v>0</v>
      </c>
      <c r="AG37" s="42" t="s">
        <v>29</v>
      </c>
      <c r="AH37" s="44">
        <v>0</v>
      </c>
      <c r="AI37" s="56">
        <v>0</v>
      </c>
      <c r="AJ37" s="56">
        <v>0</v>
      </c>
      <c r="AK37" s="33">
        <v>0</v>
      </c>
      <c r="AL37" s="44">
        <v>0</v>
      </c>
      <c r="AM37" s="44">
        <v>0</v>
      </c>
      <c r="AN37" s="56">
        <v>0</v>
      </c>
      <c r="AO37" s="42" t="s">
        <v>29</v>
      </c>
      <c r="AP37" s="44">
        <v>0</v>
      </c>
      <c r="AQ37" s="56">
        <v>0</v>
      </c>
      <c r="AR37" s="56">
        <v>0</v>
      </c>
      <c r="AS37" s="33">
        <v>0</v>
      </c>
      <c r="AT37" s="44">
        <v>0</v>
      </c>
      <c r="AU37" s="56">
        <v>0</v>
      </c>
      <c r="AV37" s="56">
        <v>0</v>
      </c>
      <c r="AW37" s="42" t="s">
        <v>29</v>
      </c>
      <c r="AX37" s="56">
        <v>0</v>
      </c>
      <c r="AY37" s="56">
        <v>0</v>
      </c>
      <c r="AZ37" s="56">
        <v>0</v>
      </c>
      <c r="BA37" s="76">
        <v>0</v>
      </c>
      <c r="BB37" s="56">
        <v>0</v>
      </c>
      <c r="BC37" s="56">
        <v>0</v>
      </c>
      <c r="BD37" s="56">
        <v>0</v>
      </c>
      <c r="BE37" s="42" t="s">
        <v>29</v>
      </c>
      <c r="BF37" s="56">
        <v>0</v>
      </c>
      <c r="BG37" s="44">
        <v>0</v>
      </c>
      <c r="BH37" s="56">
        <v>0</v>
      </c>
      <c r="BI37" s="76">
        <v>0</v>
      </c>
      <c r="BJ37" s="44">
        <f>SUM(B37:BI37)</f>
        <v>2457</v>
      </c>
      <c r="BK37" s="44">
        <v>0</v>
      </c>
      <c r="BL37" s="28">
        <f t="shared" si="8"/>
        <v>2457</v>
      </c>
      <c r="BM37" s="29">
        <f t="shared" si="9"/>
        <v>0</v>
      </c>
    </row>
    <row r="38" spans="1:65" s="40" customFormat="1" ht="14.25">
      <c r="A38" s="42" t="s">
        <v>30</v>
      </c>
      <c r="B38" s="44">
        <v>57230614</v>
      </c>
      <c r="C38" s="44">
        <v>8601474</v>
      </c>
      <c r="D38" s="56">
        <v>37365938</v>
      </c>
      <c r="E38" s="33">
        <v>15321034</v>
      </c>
      <c r="F38" s="44">
        <v>29389194</v>
      </c>
      <c r="G38" s="44">
        <v>66477655</v>
      </c>
      <c r="H38" s="56">
        <v>20602894</v>
      </c>
      <c r="I38" s="42" t="s">
        <v>30</v>
      </c>
      <c r="J38" s="44">
        <v>23140748</v>
      </c>
      <c r="K38" s="44">
        <v>35162756</v>
      </c>
      <c r="L38" s="56">
        <v>3501034</v>
      </c>
      <c r="M38" s="33">
        <v>4569222</v>
      </c>
      <c r="N38" s="44">
        <v>7427504</v>
      </c>
      <c r="O38" s="44">
        <v>6187055</v>
      </c>
      <c r="P38" s="56">
        <v>6452923</v>
      </c>
      <c r="Q38" s="42" t="s">
        <v>30</v>
      </c>
      <c r="R38" s="44">
        <v>14772492</v>
      </c>
      <c r="S38" s="44">
        <v>3640574</v>
      </c>
      <c r="T38" s="56">
        <v>1531388</v>
      </c>
      <c r="U38" s="33">
        <v>306202</v>
      </c>
      <c r="V38" s="44">
        <v>2504872</v>
      </c>
      <c r="W38" s="44">
        <v>2759698</v>
      </c>
      <c r="X38" s="56">
        <v>14404045</v>
      </c>
      <c r="Y38" s="42" t="s">
        <v>30</v>
      </c>
      <c r="Z38" s="56">
        <v>6467973</v>
      </c>
      <c r="AA38" s="44">
        <v>8484546</v>
      </c>
      <c r="AB38" s="56">
        <v>4263686</v>
      </c>
      <c r="AC38" s="33">
        <v>1186946</v>
      </c>
      <c r="AD38" s="44">
        <v>3251217</v>
      </c>
      <c r="AE38" s="44">
        <v>9353576</v>
      </c>
      <c r="AF38" s="56">
        <v>13441833</v>
      </c>
      <c r="AG38" s="42" t="s">
        <v>30</v>
      </c>
      <c r="AH38" s="44">
        <v>7346861</v>
      </c>
      <c r="AI38" s="56">
        <v>27720147</v>
      </c>
      <c r="AJ38" s="56">
        <v>2199032</v>
      </c>
      <c r="AK38" s="33">
        <v>7916092</v>
      </c>
      <c r="AL38" s="44">
        <v>7165011</v>
      </c>
      <c r="AM38" s="44">
        <v>1483419</v>
      </c>
      <c r="AN38" s="56">
        <v>37980128</v>
      </c>
      <c r="AO38" s="42" t="s">
        <v>30</v>
      </c>
      <c r="AP38" s="44">
        <v>1265613</v>
      </c>
      <c r="AQ38" s="56">
        <v>2008144</v>
      </c>
      <c r="AR38" s="56">
        <v>2226584</v>
      </c>
      <c r="AS38" s="33">
        <v>1023064</v>
      </c>
      <c r="AT38" s="44">
        <v>22500</v>
      </c>
      <c r="AU38" s="56">
        <v>1133730</v>
      </c>
      <c r="AV38" s="56">
        <v>474562</v>
      </c>
      <c r="AW38" s="42" t="s">
        <v>30</v>
      </c>
      <c r="AX38" s="56">
        <v>711309</v>
      </c>
      <c r="AY38" s="56">
        <v>288850</v>
      </c>
      <c r="AZ38" s="56">
        <v>257980</v>
      </c>
      <c r="BA38" s="76">
        <v>4567136</v>
      </c>
      <c r="BB38" s="56">
        <v>2059071</v>
      </c>
      <c r="BC38" s="56">
        <v>2779503</v>
      </c>
      <c r="BD38" s="56">
        <v>2006247</v>
      </c>
      <c r="BE38" s="42" t="s">
        <v>30</v>
      </c>
      <c r="BF38" s="56">
        <v>2614237</v>
      </c>
      <c r="BG38" s="44">
        <v>0</v>
      </c>
      <c r="BH38" s="56">
        <v>0</v>
      </c>
      <c r="BI38" s="76">
        <v>24000</v>
      </c>
      <c r="BJ38" s="44">
        <f>SUM(B38:BI38)</f>
        <v>523072313</v>
      </c>
      <c r="BK38" s="44">
        <v>409431000</v>
      </c>
      <c r="BL38" s="34">
        <f t="shared" si="8"/>
        <v>113641313</v>
      </c>
      <c r="BM38" s="35">
        <f t="shared" si="9"/>
        <v>27.755913206376654</v>
      </c>
    </row>
    <row r="39" spans="1:65" s="38" customFormat="1" ht="22.5" customHeight="1">
      <c r="A39" s="16" t="s">
        <v>69</v>
      </c>
      <c r="B39" s="43">
        <f aca="true" t="shared" si="43" ref="B39:H39">B33-B36</f>
        <v>92568054</v>
      </c>
      <c r="C39" s="43">
        <f t="shared" si="43"/>
        <v>31939199</v>
      </c>
      <c r="D39" s="57">
        <f t="shared" si="43"/>
        <v>14727277</v>
      </c>
      <c r="E39" s="27">
        <f t="shared" si="43"/>
        <v>37504756</v>
      </c>
      <c r="F39" s="43">
        <f t="shared" si="43"/>
        <v>-16528446</v>
      </c>
      <c r="G39" s="43">
        <f t="shared" si="43"/>
        <v>-41589418</v>
      </c>
      <c r="H39" s="57">
        <f t="shared" si="43"/>
        <v>23293725</v>
      </c>
      <c r="I39" s="16" t="s">
        <v>69</v>
      </c>
      <c r="J39" s="43">
        <f aca="true" t="shared" si="44" ref="J39:P39">J33-J36</f>
        <v>24876624</v>
      </c>
      <c r="K39" s="43">
        <f t="shared" si="44"/>
        <v>31433190</v>
      </c>
      <c r="L39" s="57">
        <f t="shared" si="44"/>
        <v>674091</v>
      </c>
      <c r="M39" s="27">
        <f t="shared" si="44"/>
        <v>12499363</v>
      </c>
      <c r="N39" s="43">
        <f t="shared" si="44"/>
        <v>9246693</v>
      </c>
      <c r="O39" s="43">
        <f t="shared" si="44"/>
        <v>2782154</v>
      </c>
      <c r="P39" s="57">
        <f t="shared" si="44"/>
        <v>13343617</v>
      </c>
      <c r="Q39" s="16" t="s">
        <v>69</v>
      </c>
      <c r="R39" s="43">
        <f aca="true" t="shared" si="45" ref="R39:Z39">R33-R36</f>
        <v>6196724</v>
      </c>
      <c r="S39" s="43">
        <f t="shared" si="45"/>
        <v>6169333</v>
      </c>
      <c r="T39" s="57">
        <f t="shared" si="45"/>
        <v>1387242</v>
      </c>
      <c r="U39" s="27">
        <f t="shared" si="45"/>
        <v>1728579</v>
      </c>
      <c r="V39" s="43">
        <f t="shared" si="45"/>
        <v>791060</v>
      </c>
      <c r="W39" s="43">
        <f>W33-W36</f>
        <v>6257639</v>
      </c>
      <c r="X39" s="57">
        <f t="shared" si="45"/>
        <v>15470299</v>
      </c>
      <c r="Y39" s="16" t="s">
        <v>69</v>
      </c>
      <c r="Z39" s="57">
        <f t="shared" si="45"/>
        <v>4743232</v>
      </c>
      <c r="AA39" s="43">
        <f aca="true" t="shared" si="46" ref="AA39:AJ39">AA33-AA36</f>
        <v>1521014</v>
      </c>
      <c r="AB39" s="57">
        <f t="shared" si="46"/>
        <v>3160570</v>
      </c>
      <c r="AC39" s="27">
        <f t="shared" si="46"/>
        <v>736481</v>
      </c>
      <c r="AD39" s="43">
        <f>AD33-AD36</f>
        <v>7823329</v>
      </c>
      <c r="AE39" s="43">
        <f t="shared" si="46"/>
        <v>29196168</v>
      </c>
      <c r="AF39" s="57">
        <f t="shared" si="46"/>
        <v>6396540</v>
      </c>
      <c r="AG39" s="16" t="s">
        <v>69</v>
      </c>
      <c r="AH39" s="43">
        <f t="shared" si="46"/>
        <v>16876206</v>
      </c>
      <c r="AI39" s="57">
        <f t="shared" si="46"/>
        <v>77664830</v>
      </c>
      <c r="AJ39" s="57">
        <f t="shared" si="46"/>
        <v>6400037</v>
      </c>
      <c r="AK39" s="27">
        <f aca="true" t="shared" si="47" ref="AK39:AR39">AK33-AK36</f>
        <v>20489140</v>
      </c>
      <c r="AL39" s="43">
        <f t="shared" si="47"/>
        <v>2185497</v>
      </c>
      <c r="AM39" s="43">
        <f t="shared" si="47"/>
        <v>2447103</v>
      </c>
      <c r="AN39" s="57">
        <f>AN33-AN36</f>
        <v>100178</v>
      </c>
      <c r="AO39" s="16" t="s">
        <v>69</v>
      </c>
      <c r="AP39" s="43">
        <f t="shared" si="47"/>
        <v>4872008</v>
      </c>
      <c r="AQ39" s="57">
        <f t="shared" si="47"/>
        <v>1501291</v>
      </c>
      <c r="AR39" s="57">
        <f t="shared" si="47"/>
        <v>3935001</v>
      </c>
      <c r="AS39" s="27">
        <f aca="true" t="shared" si="48" ref="AS39:AX39">AS33-AS36</f>
        <v>4530880</v>
      </c>
      <c r="AT39" s="43">
        <f t="shared" si="48"/>
        <v>2046325</v>
      </c>
      <c r="AU39" s="57">
        <f t="shared" si="48"/>
        <v>2026086</v>
      </c>
      <c r="AV39" s="57">
        <f>AV33-AV36</f>
        <v>7486025</v>
      </c>
      <c r="AW39" s="16" t="s">
        <v>69</v>
      </c>
      <c r="AX39" s="57">
        <f t="shared" si="48"/>
        <v>578475</v>
      </c>
      <c r="AY39" s="57">
        <f aca="true" t="shared" si="49" ref="AY39:BD39">AY33-AY36</f>
        <v>-48186</v>
      </c>
      <c r="AZ39" s="57">
        <f t="shared" si="49"/>
        <v>1479221</v>
      </c>
      <c r="BA39" s="53">
        <f t="shared" si="49"/>
        <v>4542972</v>
      </c>
      <c r="BB39" s="57">
        <f t="shared" si="49"/>
        <v>3045692</v>
      </c>
      <c r="BC39" s="57">
        <f t="shared" si="49"/>
        <v>4253463</v>
      </c>
      <c r="BD39" s="57">
        <f t="shared" si="49"/>
        <v>4234200</v>
      </c>
      <c r="BE39" s="16" t="s">
        <v>69</v>
      </c>
      <c r="BF39" s="57">
        <f aca="true" t="shared" si="50" ref="BF39:BK39">BF33-BF36</f>
        <v>190143</v>
      </c>
      <c r="BG39" s="43">
        <f t="shared" si="50"/>
        <v>82989</v>
      </c>
      <c r="BH39" s="57">
        <f t="shared" si="50"/>
        <v>54331</v>
      </c>
      <c r="BI39" s="53">
        <f t="shared" si="50"/>
        <v>15851795</v>
      </c>
      <c r="BJ39" s="43">
        <f t="shared" si="50"/>
        <v>515174791</v>
      </c>
      <c r="BK39" s="27">
        <f t="shared" si="50"/>
        <v>218792000</v>
      </c>
      <c r="BL39" s="28">
        <f t="shared" si="8"/>
        <v>296382791</v>
      </c>
      <c r="BM39" s="29">
        <f t="shared" si="9"/>
        <v>135.46326693846208</v>
      </c>
    </row>
    <row r="40" spans="1:65" s="38" customFormat="1" ht="21.75" customHeight="1">
      <c r="A40" s="16" t="s">
        <v>70</v>
      </c>
      <c r="B40" s="51">
        <v>0</v>
      </c>
      <c r="C40" s="51">
        <v>0</v>
      </c>
      <c r="D40" s="58">
        <v>0</v>
      </c>
      <c r="E40" s="54">
        <v>0</v>
      </c>
      <c r="F40" s="51">
        <v>0</v>
      </c>
      <c r="G40" s="51">
        <v>0</v>
      </c>
      <c r="H40" s="58">
        <v>0</v>
      </c>
      <c r="I40" s="16" t="s">
        <v>70</v>
      </c>
      <c r="J40" s="51">
        <v>0</v>
      </c>
      <c r="K40" s="51">
        <v>0</v>
      </c>
      <c r="L40" s="58">
        <v>0</v>
      </c>
      <c r="M40" s="54">
        <v>0</v>
      </c>
      <c r="N40" s="51">
        <v>0</v>
      </c>
      <c r="O40" s="51">
        <v>0</v>
      </c>
      <c r="P40" s="58">
        <v>0</v>
      </c>
      <c r="Q40" s="16" t="s">
        <v>70</v>
      </c>
      <c r="R40" s="51">
        <v>0</v>
      </c>
      <c r="S40" s="51">
        <v>0</v>
      </c>
      <c r="T40" s="58">
        <v>0</v>
      </c>
      <c r="U40" s="54">
        <v>0</v>
      </c>
      <c r="V40" s="51">
        <v>0</v>
      </c>
      <c r="W40" s="51">
        <v>0</v>
      </c>
      <c r="X40" s="58">
        <v>0</v>
      </c>
      <c r="Y40" s="16" t="s">
        <v>70</v>
      </c>
      <c r="Z40" s="58">
        <v>0</v>
      </c>
      <c r="AA40" s="51">
        <v>0</v>
      </c>
      <c r="AB40" s="58">
        <v>0</v>
      </c>
      <c r="AC40" s="54">
        <v>0</v>
      </c>
      <c r="AD40" s="51">
        <v>0</v>
      </c>
      <c r="AE40" s="51">
        <v>0</v>
      </c>
      <c r="AF40" s="58">
        <v>0</v>
      </c>
      <c r="AG40" s="16" t="s">
        <v>70</v>
      </c>
      <c r="AH40" s="51">
        <v>0</v>
      </c>
      <c r="AI40" s="58">
        <v>0</v>
      </c>
      <c r="AJ40" s="58">
        <v>0</v>
      </c>
      <c r="AK40" s="54">
        <v>0</v>
      </c>
      <c r="AL40" s="51">
        <v>0</v>
      </c>
      <c r="AM40" s="51">
        <v>0</v>
      </c>
      <c r="AN40" s="58">
        <v>0</v>
      </c>
      <c r="AO40" s="16" t="s">
        <v>70</v>
      </c>
      <c r="AP40" s="51">
        <v>0</v>
      </c>
      <c r="AQ40" s="58">
        <v>0</v>
      </c>
      <c r="AR40" s="58">
        <v>0</v>
      </c>
      <c r="AS40" s="54">
        <v>0</v>
      </c>
      <c r="AT40" s="51">
        <v>0</v>
      </c>
      <c r="AU40" s="58">
        <v>0</v>
      </c>
      <c r="AV40" s="58">
        <v>0</v>
      </c>
      <c r="AW40" s="16" t="s">
        <v>70</v>
      </c>
      <c r="AX40" s="58">
        <v>0</v>
      </c>
      <c r="AY40" s="58">
        <v>0</v>
      </c>
      <c r="AZ40" s="58">
        <v>0</v>
      </c>
      <c r="BA40" s="77">
        <v>0</v>
      </c>
      <c r="BB40" s="58">
        <v>0</v>
      </c>
      <c r="BC40" s="58">
        <v>0</v>
      </c>
      <c r="BD40" s="58">
        <v>0</v>
      </c>
      <c r="BE40" s="16" t="s">
        <v>70</v>
      </c>
      <c r="BF40" s="58">
        <v>0</v>
      </c>
      <c r="BG40" s="51">
        <v>0</v>
      </c>
      <c r="BH40" s="58">
        <v>0</v>
      </c>
      <c r="BI40" s="77">
        <v>0</v>
      </c>
      <c r="BJ40" s="43">
        <f>SUM(B40:BI40)</f>
        <v>0</v>
      </c>
      <c r="BK40" s="43">
        <v>0</v>
      </c>
      <c r="BL40" s="28">
        <f t="shared" si="8"/>
        <v>0</v>
      </c>
      <c r="BM40" s="29">
        <f t="shared" si="9"/>
        <v>0</v>
      </c>
    </row>
    <row r="41" spans="1:65" s="38" customFormat="1" ht="9.75" customHeight="1">
      <c r="A41" s="16"/>
      <c r="B41" s="51"/>
      <c r="C41" s="51"/>
      <c r="D41" s="58"/>
      <c r="E41" s="54"/>
      <c r="F41" s="51"/>
      <c r="G41" s="51"/>
      <c r="H41" s="58"/>
      <c r="I41" s="16"/>
      <c r="J41" s="51"/>
      <c r="K41" s="51"/>
      <c r="L41" s="58"/>
      <c r="M41" s="54"/>
      <c r="N41" s="51"/>
      <c r="O41" s="51"/>
      <c r="P41" s="58"/>
      <c r="Q41" s="16"/>
      <c r="R41" s="51"/>
      <c r="S41" s="51"/>
      <c r="T41" s="58"/>
      <c r="U41" s="54"/>
      <c r="V41" s="51"/>
      <c r="W41" s="51"/>
      <c r="X41" s="58"/>
      <c r="Y41" s="16"/>
      <c r="Z41" s="58"/>
      <c r="AA41" s="51"/>
      <c r="AB41" s="58"/>
      <c r="AC41" s="54"/>
      <c r="AD41" s="51"/>
      <c r="AE41" s="51"/>
      <c r="AF41" s="58"/>
      <c r="AG41" s="16"/>
      <c r="AH41" s="51"/>
      <c r="AI41" s="58"/>
      <c r="AJ41" s="58"/>
      <c r="AK41" s="54"/>
      <c r="AL41" s="51"/>
      <c r="AM41" s="51"/>
      <c r="AN41" s="58"/>
      <c r="AO41" s="16"/>
      <c r="AP41" s="51"/>
      <c r="AQ41" s="58"/>
      <c r="AR41" s="58"/>
      <c r="AS41" s="54"/>
      <c r="AT41" s="51"/>
      <c r="AU41" s="58"/>
      <c r="AV41" s="58"/>
      <c r="AW41" s="16"/>
      <c r="AX41" s="58"/>
      <c r="AY41" s="58"/>
      <c r="AZ41" s="58"/>
      <c r="BA41" s="77"/>
      <c r="BB41" s="58"/>
      <c r="BC41" s="58"/>
      <c r="BD41" s="58"/>
      <c r="BE41" s="16"/>
      <c r="BF41" s="58"/>
      <c r="BG41" s="51"/>
      <c r="BH41" s="58"/>
      <c r="BI41" s="77"/>
      <c r="BJ41" s="43"/>
      <c r="BK41" s="27"/>
      <c r="BL41" s="28"/>
      <c r="BM41" s="29"/>
    </row>
    <row r="42" spans="1:65" s="38" customFormat="1" ht="9.75" customHeight="1">
      <c r="A42" s="39"/>
      <c r="B42" s="43"/>
      <c r="C42" s="43"/>
      <c r="D42" s="57"/>
      <c r="E42" s="27"/>
      <c r="F42" s="43"/>
      <c r="G42" s="43"/>
      <c r="H42" s="57"/>
      <c r="I42" s="39"/>
      <c r="J42" s="43"/>
      <c r="K42" s="43"/>
      <c r="L42" s="57"/>
      <c r="M42" s="27"/>
      <c r="N42" s="43"/>
      <c r="O42" s="43"/>
      <c r="P42" s="57"/>
      <c r="Q42" s="39"/>
      <c r="R42" s="43"/>
      <c r="S42" s="43"/>
      <c r="T42" s="57"/>
      <c r="U42" s="27"/>
      <c r="V42" s="43"/>
      <c r="W42" s="43"/>
      <c r="X42" s="57"/>
      <c r="Y42" s="39"/>
      <c r="Z42" s="57"/>
      <c r="AA42" s="43"/>
      <c r="AB42" s="57"/>
      <c r="AC42" s="27"/>
      <c r="AD42" s="43"/>
      <c r="AE42" s="43"/>
      <c r="AF42" s="57"/>
      <c r="AG42" s="39"/>
      <c r="AH42" s="43"/>
      <c r="AI42" s="57"/>
      <c r="AJ42" s="57"/>
      <c r="AK42" s="27"/>
      <c r="AL42" s="43"/>
      <c r="AM42" s="43"/>
      <c r="AN42" s="57"/>
      <c r="AO42" s="39"/>
      <c r="AP42" s="43"/>
      <c r="AQ42" s="57"/>
      <c r="AR42" s="57"/>
      <c r="AS42" s="27"/>
      <c r="AT42" s="43"/>
      <c r="AU42" s="57"/>
      <c r="AV42" s="57"/>
      <c r="AW42" s="39"/>
      <c r="AX42" s="57"/>
      <c r="AY42" s="57"/>
      <c r="AZ42" s="57"/>
      <c r="BA42" s="53"/>
      <c r="BB42" s="57"/>
      <c r="BC42" s="57"/>
      <c r="BD42" s="57"/>
      <c r="BE42" s="39"/>
      <c r="BF42" s="57"/>
      <c r="BG42" s="43"/>
      <c r="BH42" s="57"/>
      <c r="BI42" s="53"/>
      <c r="BJ42" s="43"/>
      <c r="BK42" s="27"/>
      <c r="BL42" s="28"/>
      <c r="BM42" s="29"/>
    </row>
    <row r="43" spans="1:65" s="38" customFormat="1" ht="9.75" customHeight="1">
      <c r="A43" s="39"/>
      <c r="B43" s="43"/>
      <c r="C43" s="43"/>
      <c r="D43" s="57"/>
      <c r="E43" s="27"/>
      <c r="F43" s="43"/>
      <c r="G43" s="43"/>
      <c r="H43" s="57"/>
      <c r="I43" s="39"/>
      <c r="J43" s="43"/>
      <c r="K43" s="43"/>
      <c r="L43" s="57"/>
      <c r="M43" s="27"/>
      <c r="N43" s="43"/>
      <c r="O43" s="43"/>
      <c r="P43" s="57"/>
      <c r="Q43" s="39"/>
      <c r="R43" s="43"/>
      <c r="S43" s="43"/>
      <c r="T43" s="57"/>
      <c r="U43" s="27"/>
      <c r="V43" s="43"/>
      <c r="W43" s="43"/>
      <c r="X43" s="57"/>
      <c r="Y43" s="39"/>
      <c r="Z43" s="57"/>
      <c r="AA43" s="43"/>
      <c r="AB43" s="57"/>
      <c r="AC43" s="27"/>
      <c r="AD43" s="43"/>
      <c r="AE43" s="43"/>
      <c r="AF43" s="57"/>
      <c r="AG43" s="39"/>
      <c r="AH43" s="43"/>
      <c r="AI43" s="57"/>
      <c r="AJ43" s="57"/>
      <c r="AK43" s="27"/>
      <c r="AL43" s="43"/>
      <c r="AM43" s="43"/>
      <c r="AN43" s="57"/>
      <c r="AO43" s="39"/>
      <c r="AP43" s="43"/>
      <c r="AQ43" s="57"/>
      <c r="AR43" s="57"/>
      <c r="AS43" s="27"/>
      <c r="AT43" s="43"/>
      <c r="AU43" s="57"/>
      <c r="AV43" s="57"/>
      <c r="AW43" s="39"/>
      <c r="AX43" s="57"/>
      <c r="AY43" s="57"/>
      <c r="AZ43" s="57"/>
      <c r="BA43" s="53"/>
      <c r="BB43" s="57"/>
      <c r="BC43" s="57"/>
      <c r="BD43" s="57"/>
      <c r="BE43" s="39"/>
      <c r="BF43" s="57"/>
      <c r="BG43" s="43"/>
      <c r="BH43" s="57"/>
      <c r="BI43" s="53"/>
      <c r="BJ43" s="43"/>
      <c r="BK43" s="27"/>
      <c r="BL43" s="28"/>
      <c r="BM43" s="29"/>
    </row>
    <row r="44" spans="1:65" s="38" customFormat="1" ht="29.25" customHeight="1" thickBot="1">
      <c r="A44" s="18" t="s">
        <v>71</v>
      </c>
      <c r="B44" s="31">
        <f aca="true" t="shared" si="51" ref="B44:H44">B32+B39+B40</f>
        <v>-50219299.819999695</v>
      </c>
      <c r="C44" s="31">
        <f t="shared" si="51"/>
        <v>-18669653</v>
      </c>
      <c r="D44" s="52">
        <f t="shared" si="51"/>
        <v>-83120219</v>
      </c>
      <c r="E44" s="45">
        <f t="shared" si="51"/>
        <v>81176964.91999996</v>
      </c>
      <c r="F44" s="31">
        <f t="shared" si="51"/>
        <v>-178955018.5</v>
      </c>
      <c r="G44" s="31">
        <f t="shared" si="51"/>
        <v>-372297181</v>
      </c>
      <c r="H44" s="52">
        <f t="shared" si="51"/>
        <v>85912797</v>
      </c>
      <c r="I44" s="18" t="s">
        <v>71</v>
      </c>
      <c r="J44" s="31">
        <f aca="true" t="shared" si="52" ref="J44:P44">J32+J39+J40</f>
        <v>75104978</v>
      </c>
      <c r="K44" s="31">
        <f t="shared" si="52"/>
        <v>98326509</v>
      </c>
      <c r="L44" s="52">
        <f t="shared" si="52"/>
        <v>54986820</v>
      </c>
      <c r="M44" s="45">
        <f t="shared" si="52"/>
        <v>-3769603</v>
      </c>
      <c r="N44" s="31">
        <f t="shared" si="52"/>
        <v>45099551</v>
      </c>
      <c r="O44" s="31">
        <f t="shared" si="52"/>
        <v>22269382</v>
      </c>
      <c r="P44" s="52">
        <f t="shared" si="52"/>
        <v>126366477</v>
      </c>
      <c r="Q44" s="18" t="s">
        <v>71</v>
      </c>
      <c r="R44" s="31">
        <f aca="true" t="shared" si="53" ref="R44:Z44">R32+R39+R40</f>
        <v>77536093</v>
      </c>
      <c r="S44" s="31">
        <f t="shared" si="53"/>
        <v>34656194</v>
      </c>
      <c r="T44" s="52">
        <f t="shared" si="53"/>
        <v>42896513</v>
      </c>
      <c r="U44" s="45">
        <f t="shared" si="53"/>
        <v>54338562</v>
      </c>
      <c r="V44" s="31">
        <f t="shared" si="53"/>
        <v>-14952186</v>
      </c>
      <c r="W44" s="31">
        <f>W32+W39+W40</f>
        <v>43488910</v>
      </c>
      <c r="X44" s="52">
        <f t="shared" si="53"/>
        <v>-242338870.09000015</v>
      </c>
      <c r="Y44" s="18" t="s">
        <v>71</v>
      </c>
      <c r="Z44" s="52">
        <f t="shared" si="53"/>
        <v>96224146.57</v>
      </c>
      <c r="AA44" s="31">
        <f aca="true" t="shared" si="54" ref="AA44:AJ44">AA32+AA39+AA40</f>
        <v>17685853.100000024</v>
      </c>
      <c r="AB44" s="52">
        <f t="shared" si="54"/>
        <v>2525045</v>
      </c>
      <c r="AC44" s="45">
        <f t="shared" si="54"/>
        <v>-2579442</v>
      </c>
      <c r="AD44" s="31">
        <f>AD32+AD39+AD40</f>
        <v>27004310</v>
      </c>
      <c r="AE44" s="31">
        <f t="shared" si="54"/>
        <v>13144603</v>
      </c>
      <c r="AF44" s="52">
        <f t="shared" si="54"/>
        <v>-12678590</v>
      </c>
      <c r="AG44" s="18" t="s">
        <v>71</v>
      </c>
      <c r="AH44" s="31">
        <f t="shared" si="54"/>
        <v>62794474.28999996</v>
      </c>
      <c r="AI44" s="52">
        <f t="shared" si="54"/>
        <v>163951781</v>
      </c>
      <c r="AJ44" s="52">
        <f t="shared" si="54"/>
        <v>90842957</v>
      </c>
      <c r="AK44" s="45">
        <f aca="true" t="shared" si="55" ref="AK44:AR44">AK32+AK39+AK40</f>
        <v>102934890</v>
      </c>
      <c r="AL44" s="31">
        <f t="shared" si="55"/>
        <v>19594040</v>
      </c>
      <c r="AM44" s="31">
        <f t="shared" si="55"/>
        <v>52237891</v>
      </c>
      <c r="AN44" s="52">
        <f>AN32+AN39+AN40</f>
        <v>114576232</v>
      </c>
      <c r="AO44" s="18" t="s">
        <v>71</v>
      </c>
      <c r="AP44" s="31">
        <f t="shared" si="55"/>
        <v>16825034</v>
      </c>
      <c r="AQ44" s="52">
        <f t="shared" si="55"/>
        <v>42001694</v>
      </c>
      <c r="AR44" s="52">
        <f t="shared" si="55"/>
        <v>12306044</v>
      </c>
      <c r="AS44" s="45">
        <f aca="true" t="shared" si="56" ref="AS44:AX44">AS32+AS39+AS40</f>
        <v>51006266</v>
      </c>
      <c r="AT44" s="31">
        <f t="shared" si="56"/>
        <v>102379976</v>
      </c>
      <c r="AU44" s="52">
        <f t="shared" si="56"/>
        <v>143501939</v>
      </c>
      <c r="AV44" s="52">
        <f>AV32+AV39+AV40</f>
        <v>35083939</v>
      </c>
      <c r="AW44" s="18" t="s">
        <v>71</v>
      </c>
      <c r="AX44" s="52">
        <f t="shared" si="56"/>
        <v>36228712</v>
      </c>
      <c r="AY44" s="52">
        <f aca="true" t="shared" si="57" ref="AY44:BD44">AY32+AY39+AY40</f>
        <v>6503632</v>
      </c>
      <c r="AZ44" s="52">
        <f t="shared" si="57"/>
        <v>-16759236</v>
      </c>
      <c r="BA44" s="78">
        <f t="shared" si="57"/>
        <v>23886931</v>
      </c>
      <c r="BB44" s="52">
        <f t="shared" si="57"/>
        <v>-2542999</v>
      </c>
      <c r="BC44" s="52">
        <f t="shared" si="57"/>
        <v>30761937</v>
      </c>
      <c r="BD44" s="52">
        <f t="shared" si="57"/>
        <v>19493653</v>
      </c>
      <c r="BE44" s="18" t="s">
        <v>71</v>
      </c>
      <c r="BF44" s="52">
        <f aca="true" t="shared" si="58" ref="BF44:BK44">BF32+BF39+BF40</f>
        <v>-12634306</v>
      </c>
      <c r="BG44" s="31">
        <f t="shared" si="58"/>
        <v>8012767</v>
      </c>
      <c r="BH44" s="52">
        <f t="shared" si="58"/>
        <v>9966850</v>
      </c>
      <c r="BI44" s="78">
        <f t="shared" si="58"/>
        <v>-816223</v>
      </c>
      <c r="BJ44" s="31">
        <f t="shared" si="58"/>
        <v>1131302521.4699974</v>
      </c>
      <c r="BK44" s="45">
        <f t="shared" si="58"/>
        <v>-271771867</v>
      </c>
      <c r="BL44" s="25">
        <f t="shared" si="8"/>
        <v>1403074388.4699974</v>
      </c>
      <c r="BM44" s="62">
        <f t="shared" si="9"/>
        <v>-516.2691797197675</v>
      </c>
    </row>
    <row r="45" spans="28:61" s="40" customFormat="1" ht="12.75">
      <c r="AB45" s="84"/>
      <c r="AF45" s="84"/>
      <c r="AN45" s="49"/>
      <c r="BA45" s="84"/>
      <c r="BI45" s="84"/>
    </row>
    <row r="46" spans="28:61" s="40" customFormat="1" ht="12.75">
      <c r="AB46" s="84"/>
      <c r="AF46" s="84"/>
      <c r="AN46" s="49"/>
      <c r="BA46" s="84"/>
      <c r="BI46" s="84"/>
    </row>
    <row r="47" spans="28:61" s="40" customFormat="1" ht="12.75">
      <c r="AB47" s="84"/>
      <c r="AF47" s="84"/>
      <c r="AN47" s="49"/>
      <c r="BA47" s="84"/>
      <c r="BI47" s="84"/>
    </row>
    <row r="48" spans="28:61" s="40" customFormat="1" ht="12.75">
      <c r="AB48" s="84"/>
      <c r="AF48" s="84"/>
      <c r="AN48" s="49"/>
      <c r="BA48" s="84"/>
      <c r="BI48" s="84"/>
    </row>
    <row r="49" spans="28:61" s="40" customFormat="1" ht="12.75">
      <c r="AB49" s="84"/>
      <c r="AF49" s="84"/>
      <c r="AN49" s="49"/>
      <c r="BA49" s="84"/>
      <c r="BI49" s="84"/>
    </row>
    <row r="50" spans="28:61" s="40" customFormat="1" ht="12.75">
      <c r="AB50" s="84"/>
      <c r="AF50" s="84"/>
      <c r="AN50" s="49"/>
      <c r="BA50" s="84"/>
      <c r="BI50" s="84"/>
    </row>
    <row r="51" spans="28:61" s="40" customFormat="1" ht="12.75">
      <c r="AB51" s="84"/>
      <c r="AF51" s="84"/>
      <c r="AN51" s="49"/>
      <c r="BA51" s="84"/>
      <c r="BI51" s="84"/>
    </row>
    <row r="52" spans="28:61" s="40" customFormat="1" ht="12.75">
      <c r="AB52" s="84"/>
      <c r="AF52" s="84"/>
      <c r="AN52" s="49"/>
      <c r="BA52" s="84"/>
      <c r="BI52" s="84"/>
    </row>
    <row r="53" spans="28:61" s="40" customFormat="1" ht="12.75">
      <c r="AB53" s="84"/>
      <c r="AF53" s="84"/>
      <c r="AN53" s="49"/>
      <c r="BA53" s="84"/>
      <c r="BI53" s="84"/>
    </row>
    <row r="54" spans="28:61" s="40" customFormat="1" ht="12.75">
      <c r="AB54" s="84"/>
      <c r="AF54" s="84"/>
      <c r="AN54" s="49"/>
      <c r="BA54" s="84"/>
      <c r="BI54" s="84"/>
    </row>
    <row r="55" spans="28:61" s="40" customFormat="1" ht="12.75">
      <c r="AB55" s="84"/>
      <c r="AF55" s="84"/>
      <c r="AN55" s="49"/>
      <c r="BA55" s="84"/>
      <c r="BI55" s="84"/>
    </row>
    <row r="56" spans="28:61" s="40" customFormat="1" ht="12.75">
      <c r="AB56" s="84"/>
      <c r="AF56" s="84"/>
      <c r="AN56" s="49"/>
      <c r="BA56" s="84"/>
      <c r="BI56" s="84"/>
    </row>
    <row r="57" ht="15.75">
      <c r="AN57" s="50"/>
    </row>
    <row r="58" ht="15.75">
      <c r="AN58" s="50"/>
    </row>
    <row r="59" ht="15.75">
      <c r="AN59" s="50"/>
    </row>
    <row r="60" ht="15.75">
      <c r="AN60" s="50"/>
    </row>
    <row r="61" ht="15.75">
      <c r="AN61" s="50"/>
    </row>
    <row r="62" ht="15.75">
      <c r="AN62" s="50"/>
    </row>
    <row r="63" ht="15.75">
      <c r="AN63" s="50"/>
    </row>
    <row r="64" ht="15.75">
      <c r="AN64" s="50"/>
    </row>
    <row r="65" ht="15.75">
      <c r="AN65" s="50"/>
    </row>
    <row r="66" ht="15.75">
      <c r="AN66" s="50"/>
    </row>
    <row r="67" ht="15.75">
      <c r="AN67" s="50"/>
    </row>
    <row r="68" ht="15.75">
      <c r="AN68" s="50"/>
    </row>
    <row r="69" ht="15.75">
      <c r="AN69" s="50"/>
    </row>
    <row r="70" ht="15.75">
      <c r="AN70" s="50"/>
    </row>
    <row r="71" ht="15.75">
      <c r="AN71" s="50"/>
    </row>
    <row r="72" ht="15.75">
      <c r="AN72" s="50"/>
    </row>
    <row r="73" ht="15.75">
      <c r="AN73" s="50"/>
    </row>
    <row r="74" ht="15.75">
      <c r="AN74" s="50"/>
    </row>
    <row r="75" ht="15.75">
      <c r="AN75" s="50"/>
    </row>
    <row r="76" ht="15.75">
      <c r="AN76" s="50"/>
    </row>
    <row r="77" ht="15.75">
      <c r="AN77" s="50"/>
    </row>
    <row r="78" ht="15.75">
      <c r="AN78" s="50"/>
    </row>
    <row r="79" ht="15.75">
      <c r="AN79" s="50"/>
    </row>
    <row r="80" ht="15.75">
      <c r="AN80" s="50"/>
    </row>
    <row r="81" ht="15.75">
      <c r="AN81" s="50"/>
    </row>
    <row r="82" ht="15.75">
      <c r="AN82" s="50"/>
    </row>
    <row r="83" ht="15.75">
      <c r="AN83" s="50"/>
    </row>
    <row r="84" ht="15.75">
      <c r="AN84" s="50"/>
    </row>
    <row r="85" ht="15.75">
      <c r="AN85" s="50"/>
    </row>
    <row r="86" ht="15.75">
      <c r="AN86" s="50"/>
    </row>
    <row r="87" ht="15.75">
      <c r="AN87" s="50"/>
    </row>
    <row r="88" ht="15.75">
      <c r="AN88" s="50"/>
    </row>
    <row r="89" ht="15.75">
      <c r="AN89" s="50"/>
    </row>
    <row r="90" ht="15.75">
      <c r="AN90" s="50"/>
    </row>
    <row r="91" ht="15.75">
      <c r="AN91" s="50"/>
    </row>
    <row r="92" ht="15.75">
      <c r="AN92" s="50"/>
    </row>
    <row r="93" ht="15.75">
      <c r="AN93" s="50"/>
    </row>
    <row r="94" ht="15.75">
      <c r="AN94" s="50"/>
    </row>
    <row r="95" ht="15.75">
      <c r="AN95" s="50"/>
    </row>
    <row r="96" ht="15.75">
      <c r="AN96" s="50"/>
    </row>
    <row r="97" ht="15.75">
      <c r="AN97" s="50"/>
    </row>
    <row r="98" ht="15.75">
      <c r="AN98" s="50"/>
    </row>
    <row r="99" ht="15.75">
      <c r="AN99" s="50"/>
    </row>
    <row r="100" ht="15.75">
      <c r="AN100" s="50"/>
    </row>
    <row r="101" ht="15.75">
      <c r="AN101" s="50"/>
    </row>
    <row r="102" ht="15.75">
      <c r="AN102" s="50"/>
    </row>
    <row r="103" ht="15.75">
      <c r="AN103" s="50"/>
    </row>
    <row r="104" ht="15.75">
      <c r="AN104" s="50"/>
    </row>
    <row r="105" ht="15.75">
      <c r="AN105" s="50"/>
    </row>
    <row r="106" ht="15.75">
      <c r="AN106" s="50"/>
    </row>
    <row r="107" ht="15.75">
      <c r="AN107" s="50"/>
    </row>
    <row r="108" ht="15.75">
      <c r="AN108" s="50"/>
    </row>
    <row r="109" ht="15.75">
      <c r="AN109" s="50"/>
    </row>
    <row r="110" ht="15.75">
      <c r="AN110" s="50"/>
    </row>
    <row r="111" ht="15.75">
      <c r="AN111" s="50"/>
    </row>
    <row r="112" ht="15.75">
      <c r="AN112" s="50"/>
    </row>
    <row r="113" ht="15.75">
      <c r="AN113" s="50"/>
    </row>
    <row r="114" ht="15.75">
      <c r="AN114" s="50"/>
    </row>
    <row r="115" ht="15.75">
      <c r="AN115" s="50"/>
    </row>
    <row r="116" ht="15.75">
      <c r="AN116" s="50"/>
    </row>
    <row r="117" ht="15.75">
      <c r="AN117" s="50"/>
    </row>
    <row r="118" ht="15.75">
      <c r="AN118" s="50"/>
    </row>
    <row r="119" ht="15.75">
      <c r="AN119" s="50"/>
    </row>
    <row r="120" ht="15.75">
      <c r="AN120" s="50"/>
    </row>
    <row r="121" ht="15.75">
      <c r="AN121" s="50"/>
    </row>
    <row r="122" ht="15.75">
      <c r="AN122" s="50"/>
    </row>
    <row r="123" ht="15.75">
      <c r="AN123" s="50"/>
    </row>
    <row r="124" ht="15.75">
      <c r="AN124" s="50"/>
    </row>
    <row r="125" ht="15.75">
      <c r="AN125" s="50"/>
    </row>
    <row r="126" ht="15.75">
      <c r="AN126" s="50"/>
    </row>
    <row r="127" ht="15.75">
      <c r="AN127" s="50"/>
    </row>
    <row r="128" ht="15.75">
      <c r="AN128" s="50"/>
    </row>
    <row r="129" ht="15.75">
      <c r="AN129" s="50"/>
    </row>
    <row r="130" ht="15.75">
      <c r="AN130" s="50"/>
    </row>
    <row r="131" ht="15.75">
      <c r="AN131" s="50"/>
    </row>
    <row r="132" ht="15.75">
      <c r="AN132" s="50"/>
    </row>
    <row r="133" ht="15.75">
      <c r="AN133" s="50"/>
    </row>
    <row r="134" ht="15.75">
      <c r="AN134" s="50"/>
    </row>
    <row r="135" ht="15.75">
      <c r="AN135" s="50"/>
    </row>
    <row r="136" ht="15.75">
      <c r="AN136" s="50"/>
    </row>
    <row r="137" ht="15.75">
      <c r="AN137" s="50"/>
    </row>
    <row r="138" ht="15.75">
      <c r="AN138" s="50"/>
    </row>
    <row r="139" ht="15.75">
      <c r="AN139" s="50"/>
    </row>
    <row r="140" ht="15.75">
      <c r="AN140" s="50"/>
    </row>
    <row r="141" ht="15.75">
      <c r="AN141" s="50"/>
    </row>
    <row r="142" ht="15.75">
      <c r="AN142" s="50"/>
    </row>
    <row r="143" ht="15.75">
      <c r="AN143" s="50"/>
    </row>
    <row r="144" ht="15.75">
      <c r="AN144" s="50"/>
    </row>
    <row r="145" ht="15.75">
      <c r="AN145" s="50"/>
    </row>
    <row r="146" ht="15.75">
      <c r="AN146" s="50"/>
    </row>
  </sheetData>
  <mergeCells count="10">
    <mergeCell ref="BE5:BE6"/>
    <mergeCell ref="BL5:BM5"/>
    <mergeCell ref="BK5:BK6"/>
    <mergeCell ref="A5:A6"/>
    <mergeCell ref="I5:I6"/>
    <mergeCell ref="AG5:AG6"/>
    <mergeCell ref="AO5:AO6"/>
    <mergeCell ref="Q5:Q6"/>
    <mergeCell ref="AW5:AW6"/>
    <mergeCell ref="Y5:Y6"/>
  </mergeCells>
  <printOptions horizontalCentered="1"/>
  <pageMargins left="0.6299212598425197" right="0.6299212598425197" top="0.5905511811023623" bottom="0.5905511811023623" header="0.5118110236220472" footer="0.5118110236220472"/>
  <pageSetup horizontalDpi="300" verticalDpi="300" orientation="portrait" pageOrder="overThenDown" paperSize="9" r:id="rId1"/>
  <headerFooter alignWithMargins="0">
    <oddFooter>&amp;C&amp;"Times New Roman,標準"&amp;P+27</oddFooter>
  </headerFooter>
  <colBreaks count="1" manualBreakCount="1">
    <brk id="56" max="42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90"/>
  <dimension ref="A1:A1"/>
  <sheetViews>
    <sheetView workbookViewId="0" topLeftCell="A2">
      <selection activeCell="A1" sqref="A1"/>
    </sheetView>
  </sheetViews>
  <sheetFormatPr defaultColWidth="8.00390625" defaultRowHeight="16.5"/>
  <cols>
    <col min="1" max="16384" width="8.00390625" style="92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E44"/>
  <sheetViews>
    <sheetView workbookViewId="0" topLeftCell="A1">
      <pane xSplit="1" ySplit="6" topLeftCell="B7" activePane="bottomRight" state="frozen"/>
      <selection pane="topLeft" activeCell="C44" sqref="C44"/>
      <selection pane="topRight" activeCell="C44" sqref="C44"/>
      <selection pane="bottomLeft" activeCell="C44" sqref="C44"/>
      <selection pane="bottomRight" activeCell="C44" sqref="C44"/>
    </sheetView>
  </sheetViews>
  <sheetFormatPr defaultColWidth="9.00390625" defaultRowHeight="16.5"/>
  <cols>
    <col min="1" max="1" width="20.25390625" style="7" customWidth="1"/>
    <col min="2" max="2" width="20.375" style="7" customWidth="1"/>
    <col min="3" max="3" width="20.625" style="7" customWidth="1"/>
    <col min="4" max="4" width="19.375" style="7" customWidth="1"/>
    <col min="5" max="5" width="8.125" style="7" customWidth="1"/>
    <col min="6" max="16384" width="9.00390625" style="7" customWidth="1"/>
  </cols>
  <sheetData>
    <row r="1" spans="1:5" s="1" customFormat="1" ht="27.75">
      <c r="A1" s="101" t="s">
        <v>175</v>
      </c>
      <c r="B1" s="102"/>
      <c r="C1" s="102"/>
      <c r="D1" s="102"/>
      <c r="E1" s="102"/>
    </row>
    <row r="2" spans="1:5" s="1" customFormat="1" ht="27.75">
      <c r="A2" s="93" t="s">
        <v>147</v>
      </c>
      <c r="B2" s="93"/>
      <c r="C2" s="93"/>
      <c r="D2" s="93"/>
      <c r="E2" s="93"/>
    </row>
    <row r="3" spans="1:5" s="1" customFormat="1" ht="13.5" customHeight="1">
      <c r="A3" s="95"/>
      <c r="B3" s="95"/>
      <c r="C3" s="95"/>
      <c r="D3" s="95"/>
      <c r="E3" s="95"/>
    </row>
    <row r="4" spans="1:5" s="1" customFormat="1" ht="17.25" thickBot="1">
      <c r="A4" s="2"/>
      <c r="B4" s="2" t="s">
        <v>148</v>
      </c>
      <c r="C4" s="2"/>
      <c r="D4" s="2"/>
      <c r="E4" s="3" t="s">
        <v>90</v>
      </c>
    </row>
    <row r="5" spans="1:5" s="1" customFormat="1" ht="16.5">
      <c r="A5" s="96" t="s">
        <v>91</v>
      </c>
      <c r="B5" s="98" t="s">
        <v>149</v>
      </c>
      <c r="C5" s="98" t="s">
        <v>92</v>
      </c>
      <c r="D5" s="98" t="s">
        <v>150</v>
      </c>
      <c r="E5" s="100"/>
    </row>
    <row r="6" spans="1:5" s="1" customFormat="1" ht="16.5">
      <c r="A6" s="97"/>
      <c r="B6" s="99"/>
      <c r="C6" s="99"/>
      <c r="D6" s="4" t="s">
        <v>151</v>
      </c>
      <c r="E6" s="5" t="s">
        <v>76</v>
      </c>
    </row>
    <row r="7" spans="1:5" s="14" customFormat="1" ht="30" customHeight="1">
      <c r="A7" s="13" t="s">
        <v>93</v>
      </c>
      <c r="B7" s="27">
        <f>SUM(B8:B17)</f>
        <v>4917088780</v>
      </c>
      <c r="C7" s="27">
        <f>SUM(C8:C17)</f>
        <v>10663332000</v>
      </c>
      <c r="D7" s="28">
        <f>B7-C7</f>
        <v>-5746243220</v>
      </c>
      <c r="E7" s="29">
        <f aca="true" t="shared" si="0" ref="E7:E40">IF(C7=0,0,(D7/C7)*100)</f>
        <v>-53.887876885011174</v>
      </c>
    </row>
    <row r="8" spans="1:5" s="15" customFormat="1" ht="14.25">
      <c r="A8" s="42" t="s">
        <v>94</v>
      </c>
      <c r="B8" s="32"/>
      <c r="C8" s="32"/>
      <c r="D8" s="34">
        <f aca="true" t="shared" si="1" ref="D8:D17">B8-C8</f>
        <v>0</v>
      </c>
      <c r="E8" s="35">
        <f t="shared" si="0"/>
        <v>0</v>
      </c>
    </row>
    <row r="9" spans="1:5" s="15" customFormat="1" ht="14.25">
      <c r="A9" s="42" t="s">
        <v>95</v>
      </c>
      <c r="B9" s="32"/>
      <c r="C9" s="32"/>
      <c r="D9" s="34">
        <f t="shared" si="1"/>
        <v>0</v>
      </c>
      <c r="E9" s="35">
        <f t="shared" si="0"/>
        <v>0</v>
      </c>
    </row>
    <row r="10" spans="1:5" s="15" customFormat="1" ht="14.25">
      <c r="A10" s="42" t="s">
        <v>96</v>
      </c>
      <c r="B10" s="32"/>
      <c r="C10" s="32"/>
      <c r="D10" s="34">
        <f t="shared" si="1"/>
        <v>0</v>
      </c>
      <c r="E10" s="35">
        <f t="shared" si="0"/>
        <v>0</v>
      </c>
    </row>
    <row r="11" spans="1:5" s="15" customFormat="1" ht="14.25">
      <c r="A11" s="42" t="s">
        <v>97</v>
      </c>
      <c r="B11" s="32"/>
      <c r="C11" s="32"/>
      <c r="D11" s="34">
        <f t="shared" si="1"/>
        <v>0</v>
      </c>
      <c r="E11" s="35">
        <f t="shared" si="0"/>
        <v>0</v>
      </c>
    </row>
    <row r="12" spans="1:5" s="15" customFormat="1" ht="14.25">
      <c r="A12" s="42" t="s">
        <v>98</v>
      </c>
      <c r="B12" s="32">
        <v>4917088780</v>
      </c>
      <c r="C12" s="32">
        <v>10663332000</v>
      </c>
      <c r="D12" s="34">
        <f t="shared" si="1"/>
        <v>-5746243220</v>
      </c>
      <c r="E12" s="35">
        <f t="shared" si="0"/>
        <v>-53.887876885011174</v>
      </c>
    </row>
    <row r="13" spans="1:5" s="15" customFormat="1" ht="14.25">
      <c r="A13" s="42" t="s">
        <v>99</v>
      </c>
      <c r="B13" s="32"/>
      <c r="C13" s="32"/>
      <c r="D13" s="34">
        <f t="shared" si="1"/>
        <v>0</v>
      </c>
      <c r="E13" s="35">
        <f t="shared" si="0"/>
        <v>0</v>
      </c>
    </row>
    <row r="14" spans="1:5" s="15" customFormat="1" ht="14.25">
      <c r="A14" s="42" t="s">
        <v>100</v>
      </c>
      <c r="B14" s="32"/>
      <c r="C14" s="32"/>
      <c r="D14" s="34">
        <f t="shared" si="1"/>
        <v>0</v>
      </c>
      <c r="E14" s="35">
        <f t="shared" si="0"/>
        <v>0</v>
      </c>
    </row>
    <row r="15" spans="1:5" s="15" customFormat="1" ht="14.25">
      <c r="A15" s="42" t="s">
        <v>101</v>
      </c>
      <c r="B15" s="32"/>
      <c r="C15" s="32"/>
      <c r="D15" s="34">
        <f t="shared" si="1"/>
        <v>0</v>
      </c>
      <c r="E15" s="35">
        <f t="shared" si="0"/>
        <v>0</v>
      </c>
    </row>
    <row r="16" spans="1:5" s="15" customFormat="1" ht="14.25">
      <c r="A16" s="42" t="s">
        <v>102</v>
      </c>
      <c r="B16" s="32"/>
      <c r="C16" s="32"/>
      <c r="D16" s="34">
        <f t="shared" si="1"/>
        <v>0</v>
      </c>
      <c r="E16" s="35">
        <f t="shared" si="0"/>
        <v>0</v>
      </c>
    </row>
    <row r="17" spans="1:5" s="15" customFormat="1" ht="14.25">
      <c r="A17" s="42" t="s">
        <v>103</v>
      </c>
      <c r="B17" s="32"/>
      <c r="C17" s="32"/>
      <c r="D17" s="34">
        <f t="shared" si="1"/>
        <v>0</v>
      </c>
      <c r="E17" s="35">
        <f t="shared" si="0"/>
        <v>0</v>
      </c>
    </row>
    <row r="18" spans="1:5" s="17" customFormat="1" ht="24" customHeight="1">
      <c r="A18" s="16" t="s">
        <v>104</v>
      </c>
      <c r="B18" s="27">
        <f>SUM(B19:B31)</f>
        <v>1571349555</v>
      </c>
      <c r="C18" s="27">
        <f>SUM(C19:C31)</f>
        <v>684862000</v>
      </c>
      <c r="D18" s="28">
        <f>B18-C18</f>
        <v>886487555</v>
      </c>
      <c r="E18" s="29">
        <f t="shared" si="0"/>
        <v>129.44031863353493</v>
      </c>
    </row>
    <row r="19" spans="1:5" s="15" customFormat="1" ht="14.25">
      <c r="A19" s="42" t="s">
        <v>105</v>
      </c>
      <c r="B19" s="32"/>
      <c r="C19" s="32"/>
      <c r="D19" s="34">
        <f aca="true" t="shared" si="2" ref="D19:D40">B19-C19</f>
        <v>0</v>
      </c>
      <c r="E19" s="35">
        <f t="shared" si="0"/>
        <v>0</v>
      </c>
    </row>
    <row r="20" spans="1:5" s="15" customFormat="1" ht="14.25">
      <c r="A20" s="42" t="s">
        <v>106</v>
      </c>
      <c r="B20" s="32"/>
      <c r="C20" s="32"/>
      <c r="D20" s="34">
        <f t="shared" si="2"/>
        <v>0</v>
      </c>
      <c r="E20" s="35">
        <f t="shared" si="0"/>
        <v>0</v>
      </c>
    </row>
    <row r="21" spans="1:5" s="15" customFormat="1" ht="14.25">
      <c r="A21" s="42" t="s">
        <v>107</v>
      </c>
      <c r="B21" s="32"/>
      <c r="C21" s="32"/>
      <c r="D21" s="34">
        <f t="shared" si="2"/>
        <v>0</v>
      </c>
      <c r="E21" s="35">
        <f t="shared" si="0"/>
        <v>0</v>
      </c>
    </row>
    <row r="22" spans="1:5" s="15" customFormat="1" ht="14.25">
      <c r="A22" s="42" t="s">
        <v>108</v>
      </c>
      <c r="B22" s="32"/>
      <c r="C22" s="32"/>
      <c r="D22" s="34">
        <f t="shared" si="2"/>
        <v>0</v>
      </c>
      <c r="E22" s="35">
        <f t="shared" si="0"/>
        <v>0</v>
      </c>
    </row>
    <row r="23" spans="1:5" s="15" customFormat="1" ht="14.25">
      <c r="A23" s="42" t="s">
        <v>109</v>
      </c>
      <c r="B23" s="32">
        <v>1559474896</v>
      </c>
      <c r="C23" s="32">
        <v>668155000</v>
      </c>
      <c r="D23" s="34">
        <f t="shared" si="2"/>
        <v>891319896</v>
      </c>
      <c r="E23" s="35">
        <f t="shared" si="0"/>
        <v>133.40016852377067</v>
      </c>
    </row>
    <row r="24" spans="1:5" s="15" customFormat="1" ht="14.25">
      <c r="A24" s="42" t="s">
        <v>110</v>
      </c>
      <c r="B24" s="32"/>
      <c r="C24" s="32"/>
      <c r="D24" s="34">
        <f t="shared" si="2"/>
        <v>0</v>
      </c>
      <c r="E24" s="35">
        <f t="shared" si="0"/>
        <v>0</v>
      </c>
    </row>
    <row r="25" spans="1:5" s="15" customFormat="1" ht="14.25">
      <c r="A25" s="42" t="s">
        <v>111</v>
      </c>
      <c r="B25" s="32"/>
      <c r="C25" s="32"/>
      <c r="D25" s="34">
        <f t="shared" si="2"/>
        <v>0</v>
      </c>
      <c r="E25" s="35">
        <f t="shared" si="0"/>
        <v>0</v>
      </c>
    </row>
    <row r="26" spans="1:5" s="15" customFormat="1" ht="14.25">
      <c r="A26" s="42" t="s">
        <v>112</v>
      </c>
      <c r="B26" s="32"/>
      <c r="C26" s="32"/>
      <c r="D26" s="34">
        <f t="shared" si="2"/>
        <v>0</v>
      </c>
      <c r="E26" s="35">
        <f t="shared" si="0"/>
        <v>0</v>
      </c>
    </row>
    <row r="27" spans="1:5" s="15" customFormat="1" ht="14.25">
      <c r="A27" s="42" t="s">
        <v>113</v>
      </c>
      <c r="B27" s="32">
        <v>3120279</v>
      </c>
      <c r="C27" s="32">
        <v>5675000</v>
      </c>
      <c r="D27" s="34">
        <f t="shared" si="2"/>
        <v>-2554721</v>
      </c>
      <c r="E27" s="35">
        <f t="shared" si="0"/>
        <v>-45.01711013215859</v>
      </c>
    </row>
    <row r="28" spans="1:5" s="15" customFormat="1" ht="14.25">
      <c r="A28" s="42" t="s">
        <v>114</v>
      </c>
      <c r="B28" s="32">
        <v>8646930</v>
      </c>
      <c r="C28" s="32">
        <v>10782000</v>
      </c>
      <c r="D28" s="34">
        <f t="shared" si="2"/>
        <v>-2135070</v>
      </c>
      <c r="E28" s="35">
        <f t="shared" si="0"/>
        <v>-19.802170283806344</v>
      </c>
    </row>
    <row r="29" spans="1:5" s="15" customFormat="1" ht="14.25">
      <c r="A29" s="42" t="s">
        <v>115</v>
      </c>
      <c r="B29" s="32">
        <v>107450</v>
      </c>
      <c r="C29" s="32">
        <v>250000</v>
      </c>
      <c r="D29" s="34">
        <f t="shared" si="2"/>
        <v>-142550</v>
      </c>
      <c r="E29" s="35">
        <f t="shared" si="0"/>
        <v>-57.02</v>
      </c>
    </row>
    <row r="30" spans="1:5" s="15" customFormat="1" ht="14.25">
      <c r="A30" s="42" t="s">
        <v>116</v>
      </c>
      <c r="B30" s="32"/>
      <c r="C30" s="32"/>
      <c r="D30" s="34">
        <f t="shared" si="2"/>
        <v>0</v>
      </c>
      <c r="E30" s="35">
        <f t="shared" si="0"/>
        <v>0</v>
      </c>
    </row>
    <row r="31" spans="1:5" s="15" customFormat="1" ht="14.25">
      <c r="A31" s="42" t="s">
        <v>117</v>
      </c>
      <c r="B31" s="32"/>
      <c r="C31" s="32"/>
      <c r="D31" s="34">
        <f t="shared" si="2"/>
        <v>0</v>
      </c>
      <c r="E31" s="35">
        <f t="shared" si="0"/>
        <v>0</v>
      </c>
    </row>
    <row r="32" spans="1:5" s="17" customFormat="1" ht="28.5" customHeight="1">
      <c r="A32" s="16" t="s">
        <v>152</v>
      </c>
      <c r="B32" s="27">
        <f>B7-B18</f>
        <v>3345739225</v>
      </c>
      <c r="C32" s="27">
        <f>C7-C18</f>
        <v>9978470000</v>
      </c>
      <c r="D32" s="28">
        <f t="shared" si="2"/>
        <v>-6632730775</v>
      </c>
      <c r="E32" s="29">
        <f t="shared" si="0"/>
        <v>-66.47041856116218</v>
      </c>
    </row>
    <row r="33" spans="1:5" s="17" customFormat="1" ht="25.5" customHeight="1">
      <c r="A33" s="16" t="s">
        <v>118</v>
      </c>
      <c r="B33" s="27">
        <f>SUM(B34:B35)</f>
        <v>176126154.77</v>
      </c>
      <c r="C33" s="27">
        <f>SUM(C34:C35)</f>
        <v>63783000</v>
      </c>
      <c r="D33" s="28">
        <f t="shared" si="2"/>
        <v>112343154.77000001</v>
      </c>
      <c r="E33" s="29">
        <f t="shared" si="0"/>
        <v>176.13338157502784</v>
      </c>
    </row>
    <row r="34" spans="1:5" s="15" customFormat="1" ht="14.25">
      <c r="A34" s="42" t="s">
        <v>119</v>
      </c>
      <c r="B34" s="32">
        <v>125927397</v>
      </c>
      <c r="C34" s="32">
        <v>63283000</v>
      </c>
      <c r="D34" s="34">
        <f t="shared" si="2"/>
        <v>62644397</v>
      </c>
      <c r="E34" s="35">
        <f t="shared" si="0"/>
        <v>98.99087748684481</v>
      </c>
    </row>
    <row r="35" spans="1:5" s="15" customFormat="1" ht="14.25">
      <c r="A35" s="42" t="s">
        <v>120</v>
      </c>
      <c r="B35" s="32">
        <v>50198757.77</v>
      </c>
      <c r="C35" s="32">
        <v>500000</v>
      </c>
      <c r="D35" s="34">
        <f t="shared" si="2"/>
        <v>49698757.77</v>
      </c>
      <c r="E35" s="35">
        <f t="shared" si="0"/>
        <v>9939.751554</v>
      </c>
    </row>
    <row r="36" spans="1:5" s="17" customFormat="1" ht="27.75" customHeight="1">
      <c r="A36" s="16" t="s">
        <v>121</v>
      </c>
      <c r="B36" s="27">
        <f>SUM(B37:B38)</f>
        <v>0.5</v>
      </c>
      <c r="C36" s="27">
        <f>SUM(C37:C38)</f>
        <v>0</v>
      </c>
      <c r="D36" s="28">
        <f t="shared" si="2"/>
        <v>0.5</v>
      </c>
      <c r="E36" s="29">
        <f t="shared" si="0"/>
        <v>0</v>
      </c>
    </row>
    <row r="37" spans="1:5" s="15" customFormat="1" ht="14.25">
      <c r="A37" s="42" t="s">
        <v>122</v>
      </c>
      <c r="B37" s="32">
        <v>0</v>
      </c>
      <c r="C37" s="32">
        <v>0</v>
      </c>
      <c r="D37" s="34">
        <f t="shared" si="2"/>
        <v>0</v>
      </c>
      <c r="E37" s="35">
        <f t="shared" si="0"/>
        <v>0</v>
      </c>
    </row>
    <row r="38" spans="1:5" s="15" customFormat="1" ht="14.25">
      <c r="A38" s="42" t="s">
        <v>123</v>
      </c>
      <c r="B38" s="32">
        <v>0.5</v>
      </c>
      <c r="C38" s="32">
        <v>0</v>
      </c>
      <c r="D38" s="34">
        <f t="shared" si="2"/>
        <v>0.5</v>
      </c>
      <c r="E38" s="35">
        <f t="shared" si="0"/>
        <v>0</v>
      </c>
    </row>
    <row r="39" spans="1:5" s="17" customFormat="1" ht="27.75" customHeight="1">
      <c r="A39" s="16" t="s">
        <v>153</v>
      </c>
      <c r="B39" s="27">
        <f>B33-B36</f>
        <v>176126154.27</v>
      </c>
      <c r="C39" s="27">
        <f>C33-C36</f>
        <v>63783000</v>
      </c>
      <c r="D39" s="28">
        <f t="shared" si="2"/>
        <v>112343154.27000001</v>
      </c>
      <c r="E39" s="29">
        <f t="shared" si="0"/>
        <v>176.13338079111992</v>
      </c>
    </row>
    <row r="40" spans="1:5" s="17" customFormat="1" ht="27.75" customHeight="1">
      <c r="A40" s="16" t="s">
        <v>154</v>
      </c>
      <c r="B40" s="30"/>
      <c r="C40" s="30"/>
      <c r="D40" s="28">
        <f t="shared" si="2"/>
        <v>0</v>
      </c>
      <c r="E40" s="29">
        <f t="shared" si="0"/>
        <v>0</v>
      </c>
    </row>
    <row r="41" spans="1:5" s="17" customFormat="1" ht="14.25" customHeight="1">
      <c r="A41" s="16"/>
      <c r="B41" s="27"/>
      <c r="C41" s="27"/>
      <c r="D41" s="28"/>
      <c r="E41" s="29"/>
    </row>
    <row r="42" spans="1:5" s="17" customFormat="1" ht="14.25" customHeight="1">
      <c r="A42" s="16"/>
      <c r="B42" s="27"/>
      <c r="C42" s="27"/>
      <c r="D42" s="28"/>
      <c r="E42" s="29"/>
    </row>
    <row r="43" spans="1:5" s="17" customFormat="1" ht="14.25" customHeight="1">
      <c r="A43" s="16"/>
      <c r="B43" s="27"/>
      <c r="C43" s="27"/>
      <c r="D43" s="28"/>
      <c r="E43" s="29"/>
    </row>
    <row r="44" spans="1:5" s="17" customFormat="1" ht="27" customHeight="1" thickBot="1">
      <c r="A44" s="18" t="s">
        <v>155</v>
      </c>
      <c r="B44" s="31">
        <f>B32+B39+B40</f>
        <v>3521865379.27</v>
      </c>
      <c r="C44" s="31">
        <f>C32+C39+C40</f>
        <v>10042253000</v>
      </c>
      <c r="D44" s="25">
        <f>B44-C44</f>
        <v>-6520387620.73</v>
      </c>
      <c r="E44" s="26">
        <f>IF(C44=0,0,(D44/C44)*100)</f>
        <v>-64.92952946644543</v>
      </c>
    </row>
    <row r="45" s="15" customFormat="1" ht="14.25"/>
    <row r="46" s="15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5905511811023623" bottom="0.5905511811023623" header="0.5118110236220472" footer="0.5118110236220472"/>
  <pageSetup horizontalDpi="300" verticalDpi="300" orientation="portrait" paperSize="9" r:id="rId1"/>
  <headerFooter alignWithMargins="0">
    <oddFooter>&amp;C&amp;"Times New Roman,標準"16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45"/>
  <sheetViews>
    <sheetView workbookViewId="0" topLeftCell="A1">
      <selection activeCell="C46" sqref="C46"/>
    </sheetView>
  </sheetViews>
  <sheetFormatPr defaultColWidth="9.00390625" defaultRowHeight="16.5"/>
  <cols>
    <col min="1" max="1" width="20.25390625" style="7" customWidth="1"/>
    <col min="2" max="2" width="20.375" style="7" customWidth="1"/>
    <col min="3" max="3" width="20.625" style="7" customWidth="1"/>
    <col min="4" max="4" width="19.375" style="7" customWidth="1"/>
    <col min="5" max="5" width="8.125" style="7" customWidth="1"/>
    <col min="6" max="16384" width="9.00390625" style="7" customWidth="1"/>
  </cols>
  <sheetData>
    <row r="1" spans="1:5" s="1" customFormat="1" ht="27.75">
      <c r="A1" s="101" t="s">
        <v>174</v>
      </c>
      <c r="B1" s="102"/>
      <c r="C1" s="102"/>
      <c r="D1" s="102"/>
      <c r="E1" s="102"/>
    </row>
    <row r="2" spans="1:5" s="1" customFormat="1" ht="27.75">
      <c r="A2" s="93" t="s">
        <v>147</v>
      </c>
      <c r="B2" s="93"/>
      <c r="C2" s="93"/>
      <c r="D2" s="93"/>
      <c r="E2" s="93"/>
    </row>
    <row r="3" spans="1:5" s="1" customFormat="1" ht="13.5" customHeight="1">
      <c r="A3" s="95"/>
      <c r="B3" s="95"/>
      <c r="C3" s="95"/>
      <c r="D3" s="95"/>
      <c r="E3" s="95"/>
    </row>
    <row r="4" spans="1:5" s="1" customFormat="1" ht="17.25" thickBot="1">
      <c r="A4" s="2"/>
      <c r="B4" s="2" t="s">
        <v>148</v>
      </c>
      <c r="C4" s="2"/>
      <c r="D4" s="2"/>
      <c r="E4" s="3" t="s">
        <v>90</v>
      </c>
    </row>
    <row r="5" spans="1:5" s="1" customFormat="1" ht="16.5">
      <c r="A5" s="96" t="s">
        <v>91</v>
      </c>
      <c r="B5" s="98" t="s">
        <v>149</v>
      </c>
      <c r="C5" s="98" t="s">
        <v>92</v>
      </c>
      <c r="D5" s="98" t="s">
        <v>150</v>
      </c>
      <c r="E5" s="100"/>
    </row>
    <row r="6" spans="1:5" s="1" customFormat="1" ht="16.5">
      <c r="A6" s="97"/>
      <c r="B6" s="99"/>
      <c r="C6" s="99"/>
      <c r="D6" s="4" t="s">
        <v>151</v>
      </c>
      <c r="E6" s="5" t="s">
        <v>76</v>
      </c>
    </row>
    <row r="7" spans="1:5" s="14" customFormat="1" ht="30" customHeight="1">
      <c r="A7" s="13" t="s">
        <v>93</v>
      </c>
      <c r="B7" s="27">
        <f>SUM(B8:B17)</f>
        <v>15842066608</v>
      </c>
      <c r="C7" s="27">
        <f>SUM(C8:C17)</f>
        <v>8803611000</v>
      </c>
      <c r="D7" s="28">
        <f>B7-C7</f>
        <v>7038455608</v>
      </c>
      <c r="E7" s="29">
        <f aca="true" t="shared" si="0" ref="E7:E40">IF(C7=0,0,(D7/C7)*100)</f>
        <v>79.94964348152139</v>
      </c>
    </row>
    <row r="8" spans="1:5" s="15" customFormat="1" ht="14.25">
      <c r="A8" s="42" t="s">
        <v>94</v>
      </c>
      <c r="B8" s="32">
        <v>8355681</v>
      </c>
      <c r="C8" s="32">
        <v>8644000</v>
      </c>
      <c r="D8" s="34">
        <f aca="true" t="shared" si="1" ref="D8:D17">B8-C8</f>
        <v>-288319</v>
      </c>
      <c r="E8" s="35">
        <f t="shared" si="0"/>
        <v>-3.3354812586765386</v>
      </c>
    </row>
    <row r="9" spans="1:5" s="15" customFormat="1" ht="14.25">
      <c r="A9" s="42" t="s">
        <v>95</v>
      </c>
      <c r="B9" s="32">
        <v>14843146913</v>
      </c>
      <c r="C9" s="32">
        <v>7786675000</v>
      </c>
      <c r="D9" s="34">
        <f t="shared" si="1"/>
        <v>7056471913</v>
      </c>
      <c r="E9" s="35">
        <f t="shared" si="0"/>
        <v>90.6224018981144</v>
      </c>
    </row>
    <row r="10" spans="1:5" s="15" customFormat="1" ht="14.25">
      <c r="A10" s="42" t="s">
        <v>96</v>
      </c>
      <c r="B10" s="32"/>
      <c r="C10" s="32"/>
      <c r="D10" s="34">
        <f t="shared" si="1"/>
        <v>0</v>
      </c>
      <c r="E10" s="35">
        <f t="shared" si="0"/>
        <v>0</v>
      </c>
    </row>
    <row r="11" spans="1:5" s="15" customFormat="1" ht="14.25">
      <c r="A11" s="42" t="s">
        <v>97</v>
      </c>
      <c r="B11" s="32">
        <v>12775386</v>
      </c>
      <c r="C11" s="32">
        <v>14796000</v>
      </c>
      <c r="D11" s="34">
        <f t="shared" si="1"/>
        <v>-2020614</v>
      </c>
      <c r="E11" s="35">
        <f t="shared" si="0"/>
        <v>-13.656488240064881</v>
      </c>
    </row>
    <row r="12" spans="1:5" s="15" customFormat="1" ht="14.25">
      <c r="A12" s="42" t="s">
        <v>98</v>
      </c>
      <c r="B12" s="32">
        <v>933693211</v>
      </c>
      <c r="C12" s="32">
        <v>990000000</v>
      </c>
      <c r="D12" s="34">
        <f t="shared" si="1"/>
        <v>-56306789</v>
      </c>
      <c r="E12" s="35">
        <f t="shared" si="0"/>
        <v>-5.687554444444444</v>
      </c>
    </row>
    <row r="13" spans="1:5" s="15" customFormat="1" ht="14.25">
      <c r="A13" s="42" t="s">
        <v>99</v>
      </c>
      <c r="B13" s="32"/>
      <c r="C13" s="32"/>
      <c r="D13" s="34">
        <f t="shared" si="1"/>
        <v>0</v>
      </c>
      <c r="E13" s="35">
        <f t="shared" si="0"/>
        <v>0</v>
      </c>
    </row>
    <row r="14" spans="1:5" s="15" customFormat="1" ht="14.25">
      <c r="A14" s="42" t="s">
        <v>100</v>
      </c>
      <c r="B14" s="32"/>
      <c r="C14" s="32"/>
      <c r="D14" s="34">
        <f t="shared" si="1"/>
        <v>0</v>
      </c>
      <c r="E14" s="35">
        <f t="shared" si="0"/>
        <v>0</v>
      </c>
    </row>
    <row r="15" spans="1:5" s="15" customFormat="1" ht="14.25">
      <c r="A15" s="42" t="s">
        <v>101</v>
      </c>
      <c r="B15" s="32"/>
      <c r="C15" s="32"/>
      <c r="D15" s="34">
        <f t="shared" si="1"/>
        <v>0</v>
      </c>
      <c r="E15" s="35">
        <f t="shared" si="0"/>
        <v>0</v>
      </c>
    </row>
    <row r="16" spans="1:5" s="15" customFormat="1" ht="14.25">
      <c r="A16" s="42" t="s">
        <v>102</v>
      </c>
      <c r="B16" s="32"/>
      <c r="C16" s="32"/>
      <c r="D16" s="34">
        <f t="shared" si="1"/>
        <v>0</v>
      </c>
      <c r="E16" s="35">
        <f t="shared" si="0"/>
        <v>0</v>
      </c>
    </row>
    <row r="17" spans="1:5" s="15" customFormat="1" ht="14.25">
      <c r="A17" s="42" t="s">
        <v>103</v>
      </c>
      <c r="B17" s="32">
        <v>44095417</v>
      </c>
      <c r="C17" s="32">
        <v>3496000</v>
      </c>
      <c r="D17" s="34">
        <f t="shared" si="1"/>
        <v>40599417</v>
      </c>
      <c r="E17" s="35">
        <f t="shared" si="0"/>
        <v>1161.3105549199086</v>
      </c>
    </row>
    <row r="18" spans="1:5" s="17" customFormat="1" ht="24" customHeight="1">
      <c r="A18" s="16" t="s">
        <v>104</v>
      </c>
      <c r="B18" s="27">
        <f>SUM(B19:B31)</f>
        <v>19177463379</v>
      </c>
      <c r="C18" s="27">
        <f>SUM(C19:C31)</f>
        <v>9551010000</v>
      </c>
      <c r="D18" s="28">
        <f>B18-C18</f>
        <v>9626453379</v>
      </c>
      <c r="E18" s="29">
        <f t="shared" si="0"/>
        <v>100.78989948706996</v>
      </c>
    </row>
    <row r="19" spans="1:5" s="15" customFormat="1" ht="14.25">
      <c r="A19" s="42" t="s">
        <v>105</v>
      </c>
      <c r="B19" s="32">
        <v>68442123</v>
      </c>
      <c r="C19" s="32">
        <v>106540000</v>
      </c>
      <c r="D19" s="34">
        <f aca="true" t="shared" si="2" ref="D19:D40">B19-C19</f>
        <v>-38097877</v>
      </c>
      <c r="E19" s="35">
        <f t="shared" si="0"/>
        <v>-35.75922376572179</v>
      </c>
    </row>
    <row r="20" spans="1:5" s="15" customFormat="1" ht="14.25">
      <c r="A20" s="42" t="s">
        <v>106</v>
      </c>
      <c r="B20" s="32">
        <v>17618624908</v>
      </c>
      <c r="C20" s="32">
        <v>7888829000</v>
      </c>
      <c r="D20" s="34">
        <f t="shared" si="2"/>
        <v>9729795908</v>
      </c>
      <c r="E20" s="35">
        <f t="shared" si="0"/>
        <v>123.33637740151295</v>
      </c>
    </row>
    <row r="21" spans="1:5" s="15" customFormat="1" ht="14.25">
      <c r="A21" s="42" t="s">
        <v>107</v>
      </c>
      <c r="B21" s="32"/>
      <c r="C21" s="32"/>
      <c r="D21" s="34">
        <f t="shared" si="2"/>
        <v>0</v>
      </c>
      <c r="E21" s="35">
        <f t="shared" si="0"/>
        <v>0</v>
      </c>
    </row>
    <row r="22" spans="1:5" s="15" customFormat="1" ht="14.25">
      <c r="A22" s="42" t="s">
        <v>108</v>
      </c>
      <c r="B22" s="32"/>
      <c r="C22" s="32"/>
      <c r="D22" s="34">
        <f t="shared" si="2"/>
        <v>0</v>
      </c>
      <c r="E22" s="35">
        <f t="shared" si="0"/>
        <v>0</v>
      </c>
    </row>
    <row r="23" spans="1:5" s="15" customFormat="1" ht="14.25">
      <c r="A23" s="42" t="s">
        <v>109</v>
      </c>
      <c r="B23" s="32">
        <v>1288447343</v>
      </c>
      <c r="C23" s="32">
        <v>1224227000</v>
      </c>
      <c r="D23" s="34">
        <f t="shared" si="2"/>
        <v>64220343</v>
      </c>
      <c r="E23" s="35">
        <f t="shared" si="0"/>
        <v>5.2457871783582615</v>
      </c>
    </row>
    <row r="24" spans="1:5" s="15" customFormat="1" ht="14.25">
      <c r="A24" s="42" t="s">
        <v>110</v>
      </c>
      <c r="B24" s="32"/>
      <c r="C24" s="32"/>
      <c r="D24" s="34">
        <f t="shared" si="2"/>
        <v>0</v>
      </c>
      <c r="E24" s="35">
        <f t="shared" si="0"/>
        <v>0</v>
      </c>
    </row>
    <row r="25" spans="1:5" s="15" customFormat="1" ht="14.25">
      <c r="A25" s="42" t="s">
        <v>111</v>
      </c>
      <c r="B25" s="32"/>
      <c r="C25" s="32"/>
      <c r="D25" s="34">
        <f t="shared" si="2"/>
        <v>0</v>
      </c>
      <c r="E25" s="35">
        <f t="shared" si="0"/>
        <v>0</v>
      </c>
    </row>
    <row r="26" spans="1:5" s="15" customFormat="1" ht="14.25">
      <c r="A26" s="42" t="s">
        <v>112</v>
      </c>
      <c r="B26" s="32"/>
      <c r="C26" s="32"/>
      <c r="D26" s="34">
        <f t="shared" si="2"/>
        <v>0</v>
      </c>
      <c r="E26" s="35">
        <f t="shared" si="0"/>
        <v>0</v>
      </c>
    </row>
    <row r="27" spans="1:5" s="15" customFormat="1" ht="14.25">
      <c r="A27" s="42" t="s">
        <v>113</v>
      </c>
      <c r="B27" s="32">
        <v>2266025</v>
      </c>
      <c r="C27" s="32">
        <v>70337000</v>
      </c>
      <c r="D27" s="34">
        <f t="shared" si="2"/>
        <v>-68070975</v>
      </c>
      <c r="E27" s="35">
        <f t="shared" si="0"/>
        <v>-96.77833146139301</v>
      </c>
    </row>
    <row r="28" spans="1:5" s="15" customFormat="1" ht="14.25">
      <c r="A28" s="42" t="s">
        <v>114</v>
      </c>
      <c r="B28" s="32">
        <v>973489</v>
      </c>
      <c r="C28" s="32">
        <v>5077000</v>
      </c>
      <c r="D28" s="34">
        <f t="shared" si="2"/>
        <v>-4103511</v>
      </c>
      <c r="E28" s="35">
        <f t="shared" si="0"/>
        <v>-80.825507189285</v>
      </c>
    </row>
    <row r="29" spans="1:5" s="15" customFormat="1" ht="14.25">
      <c r="A29" s="42" t="s">
        <v>115</v>
      </c>
      <c r="B29" s="32"/>
      <c r="C29" s="32"/>
      <c r="D29" s="34">
        <f t="shared" si="2"/>
        <v>0</v>
      </c>
      <c r="E29" s="35">
        <f t="shared" si="0"/>
        <v>0</v>
      </c>
    </row>
    <row r="30" spans="1:5" s="15" customFormat="1" ht="14.25">
      <c r="A30" s="42" t="s">
        <v>116</v>
      </c>
      <c r="B30" s="32"/>
      <c r="C30" s="32"/>
      <c r="D30" s="34">
        <f t="shared" si="2"/>
        <v>0</v>
      </c>
      <c r="E30" s="35">
        <f t="shared" si="0"/>
        <v>0</v>
      </c>
    </row>
    <row r="31" spans="1:5" s="15" customFormat="1" ht="14.25">
      <c r="A31" s="42" t="s">
        <v>117</v>
      </c>
      <c r="B31" s="32">
        <v>198709491</v>
      </c>
      <c r="C31" s="32">
        <v>256000000</v>
      </c>
      <c r="D31" s="34">
        <f t="shared" si="2"/>
        <v>-57290509</v>
      </c>
      <c r="E31" s="35">
        <f t="shared" si="0"/>
        <v>-22.379105078125</v>
      </c>
    </row>
    <row r="32" spans="1:5" s="17" customFormat="1" ht="28.5" customHeight="1">
      <c r="A32" s="16" t="s">
        <v>152</v>
      </c>
      <c r="B32" s="27">
        <f>B7-B18</f>
        <v>-3335396771</v>
      </c>
      <c r="C32" s="27">
        <f>C7-C18</f>
        <v>-747399000</v>
      </c>
      <c r="D32" s="28">
        <f t="shared" si="2"/>
        <v>-2587997771</v>
      </c>
      <c r="E32" s="29">
        <f t="shared" si="0"/>
        <v>346.26722420019297</v>
      </c>
    </row>
    <row r="33" spans="1:5" s="17" customFormat="1" ht="25.5" customHeight="1">
      <c r="A33" s="16" t="s">
        <v>118</v>
      </c>
      <c r="B33" s="27">
        <f>SUM(B34:B35)</f>
        <v>217480953</v>
      </c>
      <c r="C33" s="27">
        <f>SUM(C34:C35)</f>
        <v>29422000</v>
      </c>
      <c r="D33" s="28">
        <f t="shared" si="2"/>
        <v>188058953</v>
      </c>
      <c r="E33" s="29">
        <f t="shared" si="0"/>
        <v>639.1780062538237</v>
      </c>
    </row>
    <row r="34" spans="1:5" s="15" customFormat="1" ht="14.25">
      <c r="A34" s="42" t="s">
        <v>119</v>
      </c>
      <c r="B34" s="32">
        <v>62840242</v>
      </c>
      <c r="C34" s="32">
        <v>9355000</v>
      </c>
      <c r="D34" s="34">
        <f t="shared" si="2"/>
        <v>53485242</v>
      </c>
      <c r="E34" s="35">
        <f t="shared" si="0"/>
        <v>571.7289363976482</v>
      </c>
    </row>
    <row r="35" spans="1:5" s="15" customFormat="1" ht="14.25">
      <c r="A35" s="42" t="s">
        <v>120</v>
      </c>
      <c r="B35" s="32">
        <v>154640711</v>
      </c>
      <c r="C35" s="32">
        <v>20067000</v>
      </c>
      <c r="D35" s="34">
        <f t="shared" si="2"/>
        <v>134573711</v>
      </c>
      <c r="E35" s="35">
        <f t="shared" si="0"/>
        <v>670.621971395824</v>
      </c>
    </row>
    <row r="36" spans="1:5" s="17" customFormat="1" ht="27.75" customHeight="1">
      <c r="A36" s="16" t="s">
        <v>121</v>
      </c>
      <c r="B36" s="27">
        <f>SUM(B37:B38)</f>
        <v>324109008</v>
      </c>
      <c r="C36" s="27">
        <f>SUM(C37:C38)</f>
        <v>367772000</v>
      </c>
      <c r="D36" s="28">
        <f t="shared" si="2"/>
        <v>-43662992</v>
      </c>
      <c r="E36" s="29">
        <f t="shared" si="0"/>
        <v>-11.872299141859632</v>
      </c>
    </row>
    <row r="37" spans="1:5" s="15" customFormat="1" ht="14.25">
      <c r="A37" s="42" t="s">
        <v>122</v>
      </c>
      <c r="B37" s="32">
        <v>246798911</v>
      </c>
      <c r="C37" s="32">
        <v>255000000</v>
      </c>
      <c r="D37" s="34">
        <f t="shared" si="2"/>
        <v>-8201089</v>
      </c>
      <c r="E37" s="35">
        <f t="shared" si="0"/>
        <v>-3.2161133333333334</v>
      </c>
    </row>
    <row r="38" spans="1:5" s="15" customFormat="1" ht="14.25">
      <c r="A38" s="42" t="s">
        <v>123</v>
      </c>
      <c r="B38" s="32">
        <v>77310097</v>
      </c>
      <c r="C38" s="32">
        <v>112772000</v>
      </c>
      <c r="D38" s="34">
        <f t="shared" si="2"/>
        <v>-35461903</v>
      </c>
      <c r="E38" s="35">
        <f t="shared" si="0"/>
        <v>-31.44566293051467</v>
      </c>
    </row>
    <row r="39" spans="1:5" s="17" customFormat="1" ht="27.75" customHeight="1">
      <c r="A39" s="16" t="s">
        <v>153</v>
      </c>
      <c r="B39" s="27">
        <f>B33-B36</f>
        <v>-106628055</v>
      </c>
      <c r="C39" s="27">
        <f>C33-C36</f>
        <v>-338350000</v>
      </c>
      <c r="D39" s="28">
        <f t="shared" si="2"/>
        <v>231721945</v>
      </c>
      <c r="E39" s="29">
        <f t="shared" si="0"/>
        <v>-68.48587113935274</v>
      </c>
    </row>
    <row r="40" spans="1:5" s="17" customFormat="1" ht="27.75" customHeight="1">
      <c r="A40" s="16" t="s">
        <v>154</v>
      </c>
      <c r="B40" s="30"/>
      <c r="C40" s="30"/>
      <c r="D40" s="28">
        <f t="shared" si="2"/>
        <v>0</v>
      </c>
      <c r="E40" s="29">
        <f t="shared" si="0"/>
        <v>0</v>
      </c>
    </row>
    <row r="41" spans="1:5" s="17" customFormat="1" ht="9" customHeight="1">
      <c r="A41" s="16"/>
      <c r="B41" s="27"/>
      <c r="C41" s="27"/>
      <c r="D41" s="28"/>
      <c r="E41" s="29"/>
    </row>
    <row r="42" spans="1:5" s="17" customFormat="1" ht="9" customHeight="1">
      <c r="A42" s="16"/>
      <c r="B42" s="27"/>
      <c r="C42" s="27"/>
      <c r="D42" s="28"/>
      <c r="E42" s="29"/>
    </row>
    <row r="43" spans="1:5" s="17" customFormat="1" ht="9" customHeight="1">
      <c r="A43" s="16"/>
      <c r="B43" s="27"/>
      <c r="C43" s="27"/>
      <c r="D43" s="28"/>
      <c r="E43" s="29"/>
    </row>
    <row r="44" spans="1:5" s="17" customFormat="1" ht="27" customHeight="1" thickBot="1">
      <c r="A44" s="18" t="s">
        <v>155</v>
      </c>
      <c r="B44" s="31">
        <f>B32+B39+B40</f>
        <v>-3442024826</v>
      </c>
      <c r="C44" s="31">
        <f>C32+C39+C40</f>
        <v>-1085749000</v>
      </c>
      <c r="D44" s="25">
        <f>B44-C44</f>
        <v>-2356275826</v>
      </c>
      <c r="E44" s="26">
        <f>IF(C44=0,0,(D44/C44)*100)</f>
        <v>217.01846614641136</v>
      </c>
    </row>
    <row r="45" spans="1:5" s="15" customFormat="1" ht="34.5" customHeight="1">
      <c r="A45" s="103" t="s">
        <v>179</v>
      </c>
      <c r="B45" s="104"/>
      <c r="C45" s="104"/>
      <c r="D45" s="104"/>
      <c r="E45" s="104"/>
    </row>
    <row r="46" s="15" customFormat="1" ht="14.25"/>
  </sheetData>
  <mergeCells count="8">
    <mergeCell ref="A45:E45"/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5905511811023623" bottom="0.5905511811023623" header="0.5118110236220472" footer="0.5118110236220472"/>
  <pageSetup horizontalDpi="300" verticalDpi="300" orientation="portrait" paperSize="9" r:id="rId1"/>
  <headerFooter alignWithMargins="0">
    <oddFooter>&amp;C&amp;"Times New Roman,標準"18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E44"/>
  <sheetViews>
    <sheetView workbookViewId="0" topLeftCell="A1">
      <selection activeCell="C44" sqref="C44"/>
    </sheetView>
  </sheetViews>
  <sheetFormatPr defaultColWidth="9.00390625" defaultRowHeight="16.5"/>
  <cols>
    <col min="1" max="1" width="20.25390625" style="7" customWidth="1"/>
    <col min="2" max="2" width="20.375" style="7" customWidth="1"/>
    <col min="3" max="3" width="20.625" style="7" customWidth="1"/>
    <col min="4" max="4" width="19.375" style="7" customWidth="1"/>
    <col min="5" max="5" width="8.125" style="7" customWidth="1"/>
    <col min="6" max="16384" width="9.00390625" style="7" customWidth="1"/>
  </cols>
  <sheetData>
    <row r="1" spans="1:5" s="1" customFormat="1" ht="27.75">
      <c r="A1" s="101" t="s">
        <v>173</v>
      </c>
      <c r="B1" s="102"/>
      <c r="C1" s="102"/>
      <c r="D1" s="102"/>
      <c r="E1" s="102"/>
    </row>
    <row r="2" spans="1:5" s="1" customFormat="1" ht="27.75">
      <c r="A2" s="93" t="s">
        <v>147</v>
      </c>
      <c r="B2" s="93"/>
      <c r="C2" s="93"/>
      <c r="D2" s="93"/>
      <c r="E2" s="93"/>
    </row>
    <row r="3" spans="1:5" s="1" customFormat="1" ht="13.5" customHeight="1">
      <c r="A3" s="95"/>
      <c r="B3" s="95"/>
      <c r="C3" s="95"/>
      <c r="D3" s="95"/>
      <c r="E3" s="95"/>
    </row>
    <row r="4" spans="1:5" s="1" customFormat="1" ht="17.25" thickBot="1">
      <c r="A4" s="2"/>
      <c r="B4" s="2" t="s">
        <v>148</v>
      </c>
      <c r="C4" s="2"/>
      <c r="D4" s="2"/>
      <c r="E4" s="3" t="s">
        <v>90</v>
      </c>
    </row>
    <row r="5" spans="1:5" s="1" customFormat="1" ht="16.5">
      <c r="A5" s="96" t="s">
        <v>91</v>
      </c>
      <c r="B5" s="98" t="s">
        <v>149</v>
      </c>
      <c r="C5" s="98" t="s">
        <v>92</v>
      </c>
      <c r="D5" s="98" t="s">
        <v>150</v>
      </c>
      <c r="E5" s="100"/>
    </row>
    <row r="6" spans="1:5" s="1" customFormat="1" ht="16.5">
      <c r="A6" s="97"/>
      <c r="B6" s="99"/>
      <c r="C6" s="99"/>
      <c r="D6" s="4" t="s">
        <v>151</v>
      </c>
      <c r="E6" s="5" t="s">
        <v>76</v>
      </c>
    </row>
    <row r="7" spans="1:5" s="14" customFormat="1" ht="30" customHeight="1">
      <c r="A7" s="13" t="s">
        <v>93</v>
      </c>
      <c r="B7" s="27">
        <f>SUM(B8:B17)</f>
        <v>11658658800.5</v>
      </c>
      <c r="C7" s="27">
        <f>SUM(C8:C17)</f>
        <v>12522451000</v>
      </c>
      <c r="D7" s="28">
        <f>B7-C7</f>
        <v>-863792199.5</v>
      </c>
      <c r="E7" s="29">
        <f aca="true" t="shared" si="0" ref="E7:E40">IF(C7=0,0,(D7/C7)*100)</f>
        <v>-6.897948328965311</v>
      </c>
    </row>
    <row r="8" spans="1:5" s="15" customFormat="1" ht="14.25">
      <c r="A8" s="42" t="s">
        <v>94</v>
      </c>
      <c r="B8" s="32">
        <v>2085852077.54</v>
      </c>
      <c r="C8" s="32">
        <v>2707352000</v>
      </c>
      <c r="D8" s="34">
        <f aca="true" t="shared" si="1" ref="D8:D17">B8-C8</f>
        <v>-621499922.46</v>
      </c>
      <c r="E8" s="35">
        <f t="shared" si="0"/>
        <v>-22.956007289041104</v>
      </c>
    </row>
    <row r="9" spans="1:5" s="15" customFormat="1" ht="14.25">
      <c r="A9" s="42" t="s">
        <v>95</v>
      </c>
      <c r="B9" s="32">
        <v>2733317650.54</v>
      </c>
      <c r="C9" s="32">
        <v>3043272000</v>
      </c>
      <c r="D9" s="34">
        <f t="shared" si="1"/>
        <v>-309954349.46000004</v>
      </c>
      <c r="E9" s="35">
        <f t="shared" si="0"/>
        <v>-10.184904584933587</v>
      </c>
    </row>
    <row r="10" spans="1:5" s="15" customFormat="1" ht="14.25">
      <c r="A10" s="42" t="s">
        <v>96</v>
      </c>
      <c r="B10" s="32"/>
      <c r="C10" s="32"/>
      <c r="D10" s="34">
        <f t="shared" si="1"/>
        <v>0</v>
      </c>
      <c r="E10" s="35">
        <f t="shared" si="0"/>
        <v>0</v>
      </c>
    </row>
    <row r="11" spans="1:5" s="15" customFormat="1" ht="14.25">
      <c r="A11" s="42" t="s">
        <v>97</v>
      </c>
      <c r="B11" s="32">
        <v>183543591</v>
      </c>
      <c r="C11" s="32">
        <v>177967000</v>
      </c>
      <c r="D11" s="34">
        <f t="shared" si="1"/>
        <v>5576591</v>
      </c>
      <c r="E11" s="35">
        <f t="shared" si="0"/>
        <v>3.1334972213949777</v>
      </c>
    </row>
    <row r="12" spans="1:5" s="15" customFormat="1" ht="14.25">
      <c r="A12" s="42" t="s">
        <v>98</v>
      </c>
      <c r="B12" s="32"/>
      <c r="C12" s="32"/>
      <c r="D12" s="34">
        <f t="shared" si="1"/>
        <v>0</v>
      </c>
      <c r="E12" s="35">
        <f t="shared" si="0"/>
        <v>0</v>
      </c>
    </row>
    <row r="13" spans="1:5" s="15" customFormat="1" ht="14.25">
      <c r="A13" s="42" t="s">
        <v>99</v>
      </c>
      <c r="B13" s="32">
        <v>6434864995</v>
      </c>
      <c r="C13" s="32">
        <v>6276883000</v>
      </c>
      <c r="D13" s="34">
        <f t="shared" si="1"/>
        <v>157981995</v>
      </c>
      <c r="E13" s="35">
        <f t="shared" si="0"/>
        <v>2.516886088206519</v>
      </c>
    </row>
    <row r="14" spans="1:5" s="15" customFormat="1" ht="14.25">
      <c r="A14" s="42" t="s">
        <v>100</v>
      </c>
      <c r="B14" s="32"/>
      <c r="C14" s="32"/>
      <c r="D14" s="34">
        <f t="shared" si="1"/>
        <v>0</v>
      </c>
      <c r="E14" s="35">
        <f t="shared" si="0"/>
        <v>0</v>
      </c>
    </row>
    <row r="15" spans="1:5" s="15" customFormat="1" ht="14.25">
      <c r="A15" s="42" t="s">
        <v>101</v>
      </c>
      <c r="B15" s="32"/>
      <c r="C15" s="32"/>
      <c r="D15" s="34">
        <f t="shared" si="1"/>
        <v>0</v>
      </c>
      <c r="E15" s="35">
        <f t="shared" si="0"/>
        <v>0</v>
      </c>
    </row>
    <row r="16" spans="1:5" s="15" customFormat="1" ht="14.25">
      <c r="A16" s="42" t="s">
        <v>102</v>
      </c>
      <c r="B16" s="32"/>
      <c r="C16" s="32"/>
      <c r="D16" s="34">
        <f t="shared" si="1"/>
        <v>0</v>
      </c>
      <c r="E16" s="35">
        <f t="shared" si="0"/>
        <v>0</v>
      </c>
    </row>
    <row r="17" spans="1:5" s="15" customFormat="1" ht="14.25">
      <c r="A17" s="42" t="s">
        <v>103</v>
      </c>
      <c r="B17" s="32">
        <v>221080486.42</v>
      </c>
      <c r="C17" s="32">
        <v>316977000</v>
      </c>
      <c r="D17" s="34">
        <f t="shared" si="1"/>
        <v>-95896513.58000001</v>
      </c>
      <c r="E17" s="35">
        <f t="shared" si="0"/>
        <v>-30.2534611596425</v>
      </c>
    </row>
    <row r="18" spans="1:5" s="17" customFormat="1" ht="24" customHeight="1">
      <c r="A18" s="16" t="s">
        <v>104</v>
      </c>
      <c r="B18" s="27">
        <f>SUM(B19:B31)</f>
        <v>11226676874.660002</v>
      </c>
      <c r="C18" s="27">
        <f>SUM(C19:C31)</f>
        <v>12445326000</v>
      </c>
      <c r="D18" s="28">
        <f>B18-C18</f>
        <v>-1218649125.3399982</v>
      </c>
      <c r="E18" s="29">
        <f t="shared" si="0"/>
        <v>-9.792022525886411</v>
      </c>
    </row>
    <row r="19" spans="1:5" s="15" customFormat="1" ht="14.25">
      <c r="A19" s="42" t="s">
        <v>105</v>
      </c>
      <c r="B19" s="32">
        <v>1570203621.36</v>
      </c>
      <c r="C19" s="32">
        <v>2222325000</v>
      </c>
      <c r="D19" s="34">
        <f aca="true" t="shared" si="2" ref="D19:D40">B19-C19</f>
        <v>-652121378.6400001</v>
      </c>
      <c r="E19" s="35">
        <f t="shared" si="0"/>
        <v>-29.344104873949583</v>
      </c>
    </row>
    <row r="20" spans="1:5" s="15" customFormat="1" ht="14.25">
      <c r="A20" s="42" t="s">
        <v>106</v>
      </c>
      <c r="B20" s="32">
        <v>2653869818.07</v>
      </c>
      <c r="C20" s="32">
        <v>2995879000</v>
      </c>
      <c r="D20" s="34">
        <f t="shared" si="2"/>
        <v>-342009181.9299998</v>
      </c>
      <c r="E20" s="35">
        <f t="shared" si="0"/>
        <v>-11.415987826277357</v>
      </c>
    </row>
    <row r="21" spans="1:5" s="15" customFormat="1" ht="14.25">
      <c r="A21" s="42" t="s">
        <v>107</v>
      </c>
      <c r="B21" s="32"/>
      <c r="C21" s="32"/>
      <c r="D21" s="34">
        <f t="shared" si="2"/>
        <v>0</v>
      </c>
      <c r="E21" s="35">
        <f t="shared" si="0"/>
        <v>0</v>
      </c>
    </row>
    <row r="22" spans="1:5" s="15" customFormat="1" ht="14.25">
      <c r="A22" s="42" t="s">
        <v>108</v>
      </c>
      <c r="B22" s="32">
        <v>30885399.28</v>
      </c>
      <c r="C22" s="32">
        <v>34059000</v>
      </c>
      <c r="D22" s="34">
        <f t="shared" si="2"/>
        <v>-3173600.719999999</v>
      </c>
      <c r="E22" s="35">
        <f t="shared" si="0"/>
        <v>-9.317950380222552</v>
      </c>
    </row>
    <row r="23" spans="1:5" s="15" customFormat="1" ht="14.25">
      <c r="A23" s="42" t="s">
        <v>109</v>
      </c>
      <c r="B23" s="32"/>
      <c r="C23" s="32"/>
      <c r="D23" s="34">
        <f t="shared" si="2"/>
        <v>0</v>
      </c>
      <c r="E23" s="35">
        <f t="shared" si="0"/>
        <v>0</v>
      </c>
    </row>
    <row r="24" spans="1:5" s="15" customFormat="1" ht="14.25">
      <c r="A24" s="42" t="s">
        <v>110</v>
      </c>
      <c r="B24" s="32">
        <v>5434660158</v>
      </c>
      <c r="C24" s="32">
        <v>5367058000</v>
      </c>
      <c r="D24" s="34">
        <f t="shared" si="2"/>
        <v>67602158</v>
      </c>
      <c r="E24" s="35">
        <f t="shared" si="0"/>
        <v>1.2595756930519477</v>
      </c>
    </row>
    <row r="25" spans="1:5" s="15" customFormat="1" ht="14.25">
      <c r="A25" s="42" t="s">
        <v>111</v>
      </c>
      <c r="B25" s="32"/>
      <c r="C25" s="32"/>
      <c r="D25" s="34">
        <f t="shared" si="2"/>
        <v>0</v>
      </c>
      <c r="E25" s="35">
        <f t="shared" si="0"/>
        <v>0</v>
      </c>
    </row>
    <row r="26" spans="1:5" s="15" customFormat="1" ht="14.25">
      <c r="A26" s="42" t="s">
        <v>112</v>
      </c>
      <c r="B26" s="32"/>
      <c r="C26" s="32"/>
      <c r="D26" s="34">
        <f t="shared" si="2"/>
        <v>0</v>
      </c>
      <c r="E26" s="35">
        <f t="shared" si="0"/>
        <v>0</v>
      </c>
    </row>
    <row r="27" spans="1:5" s="15" customFormat="1" ht="14.25">
      <c r="A27" s="42" t="s">
        <v>113</v>
      </c>
      <c r="B27" s="32">
        <v>19661349.86</v>
      </c>
      <c r="C27" s="32">
        <v>30966000</v>
      </c>
      <c r="D27" s="34">
        <f t="shared" si="2"/>
        <v>-11304650.14</v>
      </c>
      <c r="E27" s="35">
        <f t="shared" si="0"/>
        <v>-36.50665290964283</v>
      </c>
    </row>
    <row r="28" spans="1:5" s="15" customFormat="1" ht="14.25">
      <c r="A28" s="42" t="s">
        <v>114</v>
      </c>
      <c r="B28" s="32">
        <v>1137807019.99</v>
      </c>
      <c r="C28" s="32">
        <v>1299029000</v>
      </c>
      <c r="D28" s="34">
        <f t="shared" si="2"/>
        <v>-161221980.01</v>
      </c>
      <c r="E28" s="35">
        <f t="shared" si="0"/>
        <v>-12.410960803030571</v>
      </c>
    </row>
    <row r="29" spans="1:5" s="15" customFormat="1" ht="14.25">
      <c r="A29" s="42" t="s">
        <v>115</v>
      </c>
      <c r="B29" s="32">
        <v>208707492.1</v>
      </c>
      <c r="C29" s="32">
        <v>262872000</v>
      </c>
      <c r="D29" s="34">
        <f t="shared" si="2"/>
        <v>-54164507.900000006</v>
      </c>
      <c r="E29" s="35">
        <f t="shared" si="0"/>
        <v>-20.60489816336468</v>
      </c>
    </row>
    <row r="30" spans="1:5" s="15" customFormat="1" ht="14.25">
      <c r="A30" s="42" t="s">
        <v>116</v>
      </c>
      <c r="B30" s="32"/>
      <c r="C30" s="32"/>
      <c r="D30" s="34">
        <f t="shared" si="2"/>
        <v>0</v>
      </c>
      <c r="E30" s="35">
        <f t="shared" si="0"/>
        <v>0</v>
      </c>
    </row>
    <row r="31" spans="1:5" s="15" customFormat="1" ht="14.25">
      <c r="A31" s="42" t="s">
        <v>117</v>
      </c>
      <c r="B31" s="32">
        <v>170882016</v>
      </c>
      <c r="C31" s="32">
        <v>233138000</v>
      </c>
      <c r="D31" s="34">
        <f t="shared" si="2"/>
        <v>-62255984</v>
      </c>
      <c r="E31" s="35">
        <f t="shared" si="0"/>
        <v>-26.70349063644708</v>
      </c>
    </row>
    <row r="32" spans="1:5" s="17" customFormat="1" ht="28.5" customHeight="1">
      <c r="A32" s="16" t="s">
        <v>152</v>
      </c>
      <c r="B32" s="27">
        <f>B7-B18</f>
        <v>431981925.83999825</v>
      </c>
      <c r="C32" s="27">
        <f>C7-C18</f>
        <v>77125000</v>
      </c>
      <c r="D32" s="28">
        <f t="shared" si="2"/>
        <v>354856925.83999825</v>
      </c>
      <c r="E32" s="29">
        <f t="shared" si="0"/>
        <v>460.1062247520237</v>
      </c>
    </row>
    <row r="33" spans="1:5" s="17" customFormat="1" ht="25.5" customHeight="1">
      <c r="A33" s="16" t="s">
        <v>118</v>
      </c>
      <c r="B33" s="27">
        <f>SUM(B34:B35)</f>
        <v>359112781.89</v>
      </c>
      <c r="C33" s="27">
        <f>SUM(C34:C35)</f>
        <v>217177000</v>
      </c>
      <c r="D33" s="28">
        <f t="shared" si="2"/>
        <v>141935781.89</v>
      </c>
      <c r="E33" s="29">
        <f t="shared" si="0"/>
        <v>65.35488651652798</v>
      </c>
    </row>
    <row r="34" spans="1:5" s="15" customFormat="1" ht="14.25">
      <c r="A34" s="42" t="s">
        <v>119</v>
      </c>
      <c r="B34" s="32">
        <v>193713750.96</v>
      </c>
      <c r="C34" s="32">
        <v>162415000</v>
      </c>
      <c r="D34" s="34">
        <f t="shared" si="2"/>
        <v>31298750.96000001</v>
      </c>
      <c r="E34" s="35">
        <f t="shared" si="0"/>
        <v>19.270849958439804</v>
      </c>
    </row>
    <row r="35" spans="1:5" s="15" customFormat="1" ht="14.25">
      <c r="A35" s="42" t="s">
        <v>120</v>
      </c>
      <c r="B35" s="32">
        <v>165399030.93</v>
      </c>
      <c r="C35" s="32">
        <v>54762000</v>
      </c>
      <c r="D35" s="34">
        <f t="shared" si="2"/>
        <v>110637030.93</v>
      </c>
      <c r="E35" s="35">
        <f t="shared" si="0"/>
        <v>202.032487728717</v>
      </c>
    </row>
    <row r="36" spans="1:5" s="17" customFormat="1" ht="27.75" customHeight="1">
      <c r="A36" s="16" t="s">
        <v>121</v>
      </c>
      <c r="B36" s="27">
        <f>SUM(B37:B38)</f>
        <v>210344139.66</v>
      </c>
      <c r="C36" s="27">
        <f>SUM(C37:C38)</f>
        <v>54213000</v>
      </c>
      <c r="D36" s="28">
        <f t="shared" si="2"/>
        <v>156131139.66</v>
      </c>
      <c r="E36" s="29">
        <f t="shared" si="0"/>
        <v>287.9957568479885</v>
      </c>
    </row>
    <row r="37" spans="1:5" s="15" customFormat="1" ht="14.25">
      <c r="A37" s="42" t="s">
        <v>122</v>
      </c>
      <c r="B37" s="32">
        <v>1309532.5</v>
      </c>
      <c r="C37" s="32">
        <v>0</v>
      </c>
      <c r="D37" s="34">
        <f t="shared" si="2"/>
        <v>1309532.5</v>
      </c>
      <c r="E37" s="35">
        <f t="shared" si="0"/>
        <v>0</v>
      </c>
    </row>
    <row r="38" spans="1:5" s="15" customFormat="1" ht="14.25">
      <c r="A38" s="42" t="s">
        <v>123</v>
      </c>
      <c r="B38" s="32">
        <v>209034607.16</v>
      </c>
      <c r="C38" s="32">
        <v>54213000</v>
      </c>
      <c r="D38" s="34">
        <f t="shared" si="2"/>
        <v>154821607.16</v>
      </c>
      <c r="E38" s="35">
        <f t="shared" si="0"/>
        <v>285.5802245955767</v>
      </c>
    </row>
    <row r="39" spans="1:5" s="17" customFormat="1" ht="27.75" customHeight="1">
      <c r="A39" s="16" t="s">
        <v>153</v>
      </c>
      <c r="B39" s="27">
        <f>B33-B36</f>
        <v>148768642.23</v>
      </c>
      <c r="C39" s="27">
        <f>C33-C36</f>
        <v>162964000</v>
      </c>
      <c r="D39" s="28">
        <f t="shared" si="2"/>
        <v>-14195357.77000001</v>
      </c>
      <c r="E39" s="29">
        <f t="shared" si="0"/>
        <v>-8.710732290567249</v>
      </c>
    </row>
    <row r="40" spans="1:5" s="17" customFormat="1" ht="27.75" customHeight="1">
      <c r="A40" s="16" t="s">
        <v>154</v>
      </c>
      <c r="B40" s="30"/>
      <c r="C40" s="30"/>
      <c r="D40" s="28">
        <f t="shared" si="2"/>
        <v>0</v>
      </c>
      <c r="E40" s="29">
        <f t="shared" si="0"/>
        <v>0</v>
      </c>
    </row>
    <row r="41" spans="1:5" s="17" customFormat="1" ht="14.25" customHeight="1">
      <c r="A41" s="16"/>
      <c r="B41" s="27"/>
      <c r="C41" s="27"/>
      <c r="D41" s="28"/>
      <c r="E41" s="29"/>
    </row>
    <row r="42" spans="1:5" s="17" customFormat="1" ht="14.25" customHeight="1">
      <c r="A42" s="16"/>
      <c r="B42" s="27"/>
      <c r="C42" s="27"/>
      <c r="D42" s="28"/>
      <c r="E42" s="29"/>
    </row>
    <row r="43" spans="1:5" s="17" customFormat="1" ht="14.25" customHeight="1">
      <c r="A43" s="16"/>
      <c r="B43" s="27"/>
      <c r="C43" s="27"/>
      <c r="D43" s="28"/>
      <c r="E43" s="29"/>
    </row>
    <row r="44" spans="1:5" s="17" customFormat="1" ht="27" customHeight="1" thickBot="1">
      <c r="A44" s="18" t="s">
        <v>155</v>
      </c>
      <c r="B44" s="31">
        <f>B32+B39+B40</f>
        <v>580750568.0699983</v>
      </c>
      <c r="C44" s="31">
        <f>C32+C39+C40</f>
        <v>240089000</v>
      </c>
      <c r="D44" s="25">
        <f>B44-C44</f>
        <v>340661568.06999826</v>
      </c>
      <c r="E44" s="26">
        <f>IF(C44=0,0,(D44/C44)*100)</f>
        <v>141.8897025977859</v>
      </c>
    </row>
    <row r="45" s="15" customFormat="1" ht="14.25"/>
    <row r="46" s="15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5905511811023623" bottom="0.5905511811023623" header="0.5118110236220472" footer="0.5118110236220472"/>
  <pageSetup horizontalDpi="300" verticalDpi="300" orientation="portrait" paperSize="9" r:id="rId1"/>
  <headerFooter alignWithMargins="0">
    <oddFooter>&amp;C&amp;"Times New Roman,標準"20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E44"/>
  <sheetViews>
    <sheetView workbookViewId="0" topLeftCell="A1">
      <pane xSplit="1" ySplit="6" topLeftCell="B7" activePane="bottomRight" state="frozen"/>
      <selection pane="topLeft" activeCell="C44" sqref="C44"/>
      <selection pane="topRight" activeCell="C44" sqref="C44"/>
      <selection pane="bottomLeft" activeCell="C44" sqref="C44"/>
      <selection pane="bottomRight" activeCell="C44" sqref="C44"/>
    </sheetView>
  </sheetViews>
  <sheetFormatPr defaultColWidth="9.00390625" defaultRowHeight="16.5"/>
  <cols>
    <col min="1" max="1" width="20.25390625" style="7" customWidth="1"/>
    <col min="2" max="2" width="20.375" style="7" customWidth="1"/>
    <col min="3" max="3" width="20.625" style="7" customWidth="1"/>
    <col min="4" max="4" width="19.375" style="7" customWidth="1"/>
    <col min="5" max="5" width="8.125" style="7" customWidth="1"/>
    <col min="6" max="16384" width="9.00390625" style="7" customWidth="1"/>
  </cols>
  <sheetData>
    <row r="1" spans="1:5" s="1" customFormat="1" ht="27.75">
      <c r="A1" s="101" t="s">
        <v>172</v>
      </c>
      <c r="B1" s="102"/>
      <c r="C1" s="102"/>
      <c r="D1" s="102"/>
      <c r="E1" s="102"/>
    </row>
    <row r="2" spans="1:5" s="1" customFormat="1" ht="27.75">
      <c r="A2" s="93" t="s">
        <v>147</v>
      </c>
      <c r="B2" s="93"/>
      <c r="C2" s="93"/>
      <c r="D2" s="93"/>
      <c r="E2" s="93"/>
    </row>
    <row r="3" spans="1:5" s="1" customFormat="1" ht="13.5" customHeight="1">
      <c r="A3" s="95"/>
      <c r="B3" s="95"/>
      <c r="C3" s="95"/>
      <c r="D3" s="95"/>
      <c r="E3" s="95"/>
    </row>
    <row r="4" spans="1:5" s="1" customFormat="1" ht="17.25" thickBot="1">
      <c r="A4" s="2"/>
      <c r="B4" s="2" t="s">
        <v>148</v>
      </c>
      <c r="C4" s="2"/>
      <c r="D4" s="2"/>
      <c r="E4" s="3" t="s">
        <v>90</v>
      </c>
    </row>
    <row r="5" spans="1:5" s="1" customFormat="1" ht="16.5">
      <c r="A5" s="96" t="s">
        <v>91</v>
      </c>
      <c r="B5" s="98" t="s">
        <v>149</v>
      </c>
      <c r="C5" s="98" t="s">
        <v>92</v>
      </c>
      <c r="D5" s="98" t="s">
        <v>150</v>
      </c>
      <c r="E5" s="100"/>
    </row>
    <row r="6" spans="1:5" s="1" customFormat="1" ht="16.5">
      <c r="A6" s="97"/>
      <c r="B6" s="99"/>
      <c r="C6" s="99"/>
      <c r="D6" s="4" t="s">
        <v>151</v>
      </c>
      <c r="E6" s="5" t="s">
        <v>76</v>
      </c>
    </row>
    <row r="7" spans="1:5" s="14" customFormat="1" ht="30" customHeight="1">
      <c r="A7" s="13" t="s">
        <v>93</v>
      </c>
      <c r="B7" s="27">
        <f>SUM(B8:B17)</f>
        <v>277190778</v>
      </c>
      <c r="C7" s="27">
        <f>SUM(C8:C17)</f>
        <v>286467000</v>
      </c>
      <c r="D7" s="28">
        <f>B7-C7</f>
        <v>-9276222</v>
      </c>
      <c r="E7" s="29">
        <f aca="true" t="shared" si="0" ref="E7:E40">IF(C7=0,0,(D7/C7)*100)</f>
        <v>-3.238146802249474</v>
      </c>
    </row>
    <row r="8" spans="1:5" s="15" customFormat="1" ht="14.25">
      <c r="A8" s="42" t="s">
        <v>94</v>
      </c>
      <c r="B8" s="32"/>
      <c r="C8" s="32"/>
      <c r="D8" s="34">
        <f aca="true" t="shared" si="1" ref="D8:D17">B8-C8</f>
        <v>0</v>
      </c>
      <c r="E8" s="35">
        <f t="shared" si="0"/>
        <v>0</v>
      </c>
    </row>
    <row r="9" spans="1:5" s="15" customFormat="1" ht="14.25">
      <c r="A9" s="42" t="s">
        <v>95</v>
      </c>
      <c r="B9" s="32"/>
      <c r="C9" s="32"/>
      <c r="D9" s="34">
        <f t="shared" si="1"/>
        <v>0</v>
      </c>
      <c r="E9" s="35">
        <f t="shared" si="0"/>
        <v>0</v>
      </c>
    </row>
    <row r="10" spans="1:5" s="15" customFormat="1" ht="14.25">
      <c r="A10" s="42" t="s">
        <v>96</v>
      </c>
      <c r="B10" s="32"/>
      <c r="C10" s="32"/>
      <c r="D10" s="34">
        <f t="shared" si="1"/>
        <v>0</v>
      </c>
      <c r="E10" s="35">
        <f t="shared" si="0"/>
        <v>0</v>
      </c>
    </row>
    <row r="11" spans="1:5" s="15" customFormat="1" ht="14.25">
      <c r="A11" s="42" t="s">
        <v>97</v>
      </c>
      <c r="B11" s="32"/>
      <c r="C11" s="32"/>
      <c r="D11" s="34">
        <f t="shared" si="1"/>
        <v>0</v>
      </c>
      <c r="E11" s="35">
        <f t="shared" si="0"/>
        <v>0</v>
      </c>
    </row>
    <row r="12" spans="1:5" s="15" customFormat="1" ht="14.25">
      <c r="A12" s="42" t="s">
        <v>98</v>
      </c>
      <c r="B12" s="32">
        <v>277190778</v>
      </c>
      <c r="C12" s="32">
        <v>286467000</v>
      </c>
      <c r="D12" s="34">
        <f t="shared" si="1"/>
        <v>-9276222</v>
      </c>
      <c r="E12" s="35">
        <f t="shared" si="0"/>
        <v>-3.238146802249474</v>
      </c>
    </row>
    <row r="13" spans="1:5" s="15" customFormat="1" ht="14.25">
      <c r="A13" s="42" t="s">
        <v>99</v>
      </c>
      <c r="B13" s="32"/>
      <c r="C13" s="32"/>
      <c r="D13" s="34">
        <f t="shared" si="1"/>
        <v>0</v>
      </c>
      <c r="E13" s="35">
        <f t="shared" si="0"/>
        <v>0</v>
      </c>
    </row>
    <row r="14" spans="1:5" s="15" customFormat="1" ht="14.25">
      <c r="A14" s="42" t="s">
        <v>100</v>
      </c>
      <c r="B14" s="32"/>
      <c r="C14" s="32"/>
      <c r="D14" s="34">
        <f t="shared" si="1"/>
        <v>0</v>
      </c>
      <c r="E14" s="35">
        <f t="shared" si="0"/>
        <v>0</v>
      </c>
    </row>
    <row r="15" spans="1:5" s="15" customFormat="1" ht="14.25">
      <c r="A15" s="42" t="s">
        <v>101</v>
      </c>
      <c r="B15" s="32"/>
      <c r="C15" s="32"/>
      <c r="D15" s="34">
        <f t="shared" si="1"/>
        <v>0</v>
      </c>
      <c r="E15" s="35">
        <f t="shared" si="0"/>
        <v>0</v>
      </c>
    </row>
    <row r="16" spans="1:5" s="15" customFormat="1" ht="14.25">
      <c r="A16" s="42" t="s">
        <v>102</v>
      </c>
      <c r="B16" s="32"/>
      <c r="C16" s="32"/>
      <c r="D16" s="34">
        <f t="shared" si="1"/>
        <v>0</v>
      </c>
      <c r="E16" s="35">
        <f t="shared" si="0"/>
        <v>0</v>
      </c>
    </row>
    <row r="17" spans="1:5" s="15" customFormat="1" ht="14.25">
      <c r="A17" s="42" t="s">
        <v>103</v>
      </c>
      <c r="B17" s="32"/>
      <c r="C17" s="32"/>
      <c r="D17" s="34">
        <f t="shared" si="1"/>
        <v>0</v>
      </c>
      <c r="E17" s="35">
        <f t="shared" si="0"/>
        <v>0</v>
      </c>
    </row>
    <row r="18" spans="1:5" s="17" customFormat="1" ht="24" customHeight="1">
      <c r="A18" s="16" t="s">
        <v>104</v>
      </c>
      <c r="B18" s="27">
        <f>SUM(B19:B31)</f>
        <v>39868834</v>
      </c>
      <c r="C18" s="27">
        <f>SUM(C19:C31)</f>
        <v>29954000</v>
      </c>
      <c r="D18" s="28">
        <f>B18-C18</f>
        <v>9914834</v>
      </c>
      <c r="E18" s="29">
        <f t="shared" si="0"/>
        <v>33.10020030713761</v>
      </c>
    </row>
    <row r="19" spans="1:5" s="15" customFormat="1" ht="14.25">
      <c r="A19" s="42" t="s">
        <v>105</v>
      </c>
      <c r="B19" s="32"/>
      <c r="C19" s="32"/>
      <c r="D19" s="34">
        <f aca="true" t="shared" si="2" ref="D19:D40">B19-C19</f>
        <v>0</v>
      </c>
      <c r="E19" s="35">
        <f t="shared" si="0"/>
        <v>0</v>
      </c>
    </row>
    <row r="20" spans="1:5" s="15" customFormat="1" ht="14.25">
      <c r="A20" s="42" t="s">
        <v>106</v>
      </c>
      <c r="B20" s="32"/>
      <c r="C20" s="32"/>
      <c r="D20" s="34">
        <f t="shared" si="2"/>
        <v>0</v>
      </c>
      <c r="E20" s="35">
        <f t="shared" si="0"/>
        <v>0</v>
      </c>
    </row>
    <row r="21" spans="1:5" s="15" customFormat="1" ht="14.25">
      <c r="A21" s="42" t="s">
        <v>107</v>
      </c>
      <c r="B21" s="32"/>
      <c r="C21" s="32"/>
      <c r="D21" s="34">
        <f t="shared" si="2"/>
        <v>0</v>
      </c>
      <c r="E21" s="35">
        <f t="shared" si="0"/>
        <v>0</v>
      </c>
    </row>
    <row r="22" spans="1:5" s="15" customFormat="1" ht="14.25">
      <c r="A22" s="42" t="s">
        <v>108</v>
      </c>
      <c r="B22" s="32"/>
      <c r="C22" s="32"/>
      <c r="D22" s="34">
        <f t="shared" si="2"/>
        <v>0</v>
      </c>
      <c r="E22" s="35">
        <f t="shared" si="0"/>
        <v>0</v>
      </c>
    </row>
    <row r="23" spans="1:5" s="15" customFormat="1" ht="14.25">
      <c r="A23" s="42" t="s">
        <v>109</v>
      </c>
      <c r="B23" s="32">
        <v>39831674</v>
      </c>
      <c r="C23" s="32">
        <v>29734000</v>
      </c>
      <c r="D23" s="34">
        <f t="shared" si="2"/>
        <v>10097674</v>
      </c>
      <c r="E23" s="35">
        <f t="shared" si="0"/>
        <v>33.960025559965025</v>
      </c>
    </row>
    <row r="24" spans="1:5" s="15" customFormat="1" ht="14.25">
      <c r="A24" s="42" t="s">
        <v>110</v>
      </c>
      <c r="B24" s="32"/>
      <c r="C24" s="32"/>
      <c r="D24" s="34">
        <f t="shared" si="2"/>
        <v>0</v>
      </c>
      <c r="E24" s="35">
        <f t="shared" si="0"/>
        <v>0</v>
      </c>
    </row>
    <row r="25" spans="1:5" s="15" customFormat="1" ht="14.25">
      <c r="A25" s="42" t="s">
        <v>111</v>
      </c>
      <c r="B25" s="32"/>
      <c r="C25" s="32"/>
      <c r="D25" s="34">
        <f t="shared" si="2"/>
        <v>0</v>
      </c>
      <c r="E25" s="35">
        <f t="shared" si="0"/>
        <v>0</v>
      </c>
    </row>
    <row r="26" spans="1:5" s="15" customFormat="1" ht="14.25">
      <c r="A26" s="42" t="s">
        <v>112</v>
      </c>
      <c r="B26" s="32"/>
      <c r="C26" s="32"/>
      <c r="D26" s="34">
        <f t="shared" si="2"/>
        <v>0</v>
      </c>
      <c r="E26" s="35">
        <f t="shared" si="0"/>
        <v>0</v>
      </c>
    </row>
    <row r="27" spans="1:5" s="15" customFormat="1" ht="14.25">
      <c r="A27" s="42" t="s">
        <v>113</v>
      </c>
      <c r="B27" s="32"/>
      <c r="C27" s="32"/>
      <c r="D27" s="34">
        <f t="shared" si="2"/>
        <v>0</v>
      </c>
      <c r="E27" s="35">
        <f t="shared" si="0"/>
        <v>0</v>
      </c>
    </row>
    <row r="28" spans="1:5" s="15" customFormat="1" ht="14.25">
      <c r="A28" s="42" t="s">
        <v>114</v>
      </c>
      <c r="B28" s="32">
        <v>37160</v>
      </c>
      <c r="C28" s="32">
        <v>220000</v>
      </c>
      <c r="D28" s="34">
        <f t="shared" si="2"/>
        <v>-182840</v>
      </c>
      <c r="E28" s="35">
        <f t="shared" si="0"/>
        <v>-83.10909090909091</v>
      </c>
    </row>
    <row r="29" spans="1:5" s="15" customFormat="1" ht="14.25">
      <c r="A29" s="42" t="s">
        <v>115</v>
      </c>
      <c r="B29" s="32"/>
      <c r="C29" s="32"/>
      <c r="D29" s="34">
        <f t="shared" si="2"/>
        <v>0</v>
      </c>
      <c r="E29" s="35">
        <f t="shared" si="0"/>
        <v>0</v>
      </c>
    </row>
    <row r="30" spans="1:5" s="15" customFormat="1" ht="14.25">
      <c r="A30" s="42" t="s">
        <v>116</v>
      </c>
      <c r="B30" s="32"/>
      <c r="C30" s="32"/>
      <c r="D30" s="34">
        <f t="shared" si="2"/>
        <v>0</v>
      </c>
      <c r="E30" s="35">
        <f t="shared" si="0"/>
        <v>0</v>
      </c>
    </row>
    <row r="31" spans="1:5" s="15" customFormat="1" ht="14.25">
      <c r="A31" s="42" t="s">
        <v>117</v>
      </c>
      <c r="B31" s="32"/>
      <c r="C31" s="32"/>
      <c r="D31" s="34">
        <f t="shared" si="2"/>
        <v>0</v>
      </c>
      <c r="E31" s="35">
        <f t="shared" si="0"/>
        <v>0</v>
      </c>
    </row>
    <row r="32" spans="1:5" s="17" customFormat="1" ht="28.5" customHeight="1">
      <c r="A32" s="16" t="s">
        <v>152</v>
      </c>
      <c r="B32" s="27">
        <f>B7-B18</f>
        <v>237321944</v>
      </c>
      <c r="C32" s="27">
        <f>C7-C18</f>
        <v>256513000</v>
      </c>
      <c r="D32" s="28">
        <f t="shared" si="2"/>
        <v>-19191056</v>
      </c>
      <c r="E32" s="29">
        <f t="shared" si="0"/>
        <v>-7.481513997341266</v>
      </c>
    </row>
    <row r="33" spans="1:5" s="17" customFormat="1" ht="25.5" customHeight="1">
      <c r="A33" s="16" t="s">
        <v>118</v>
      </c>
      <c r="B33" s="27">
        <f>SUM(B34:B35)</f>
        <v>108163860</v>
      </c>
      <c r="C33" s="27">
        <f>SUM(C34:C35)</f>
        <v>94034000</v>
      </c>
      <c r="D33" s="28">
        <f t="shared" si="2"/>
        <v>14129860</v>
      </c>
      <c r="E33" s="29">
        <f t="shared" si="0"/>
        <v>15.026330901588786</v>
      </c>
    </row>
    <row r="34" spans="1:5" s="15" customFormat="1" ht="14.25">
      <c r="A34" s="42" t="s">
        <v>119</v>
      </c>
      <c r="B34" s="32">
        <v>107729401</v>
      </c>
      <c r="C34" s="32">
        <v>94034000</v>
      </c>
      <c r="D34" s="34">
        <f t="shared" si="2"/>
        <v>13695401</v>
      </c>
      <c r="E34" s="35">
        <f t="shared" si="0"/>
        <v>14.564307590871387</v>
      </c>
    </row>
    <row r="35" spans="1:5" s="15" customFormat="1" ht="14.25">
      <c r="A35" s="42" t="s">
        <v>120</v>
      </c>
      <c r="B35" s="32">
        <v>434459</v>
      </c>
      <c r="C35" s="32"/>
      <c r="D35" s="34">
        <f t="shared" si="2"/>
        <v>434459</v>
      </c>
      <c r="E35" s="35">
        <f t="shared" si="0"/>
        <v>0</v>
      </c>
    </row>
    <row r="36" spans="1:5" s="17" customFormat="1" ht="27.75" customHeight="1">
      <c r="A36" s="16" t="s">
        <v>121</v>
      </c>
      <c r="B36" s="27">
        <f>SUM(B37:B38)</f>
        <v>24473074</v>
      </c>
      <c r="C36" s="27">
        <f>SUM(C37:C38)</f>
        <v>0</v>
      </c>
      <c r="D36" s="28">
        <f t="shared" si="2"/>
        <v>24473074</v>
      </c>
      <c r="E36" s="29">
        <f t="shared" si="0"/>
        <v>0</v>
      </c>
    </row>
    <row r="37" spans="1:5" s="15" customFormat="1" ht="14.25">
      <c r="A37" s="42" t="s">
        <v>122</v>
      </c>
      <c r="B37" s="32"/>
      <c r="C37" s="32"/>
      <c r="D37" s="34">
        <f t="shared" si="2"/>
        <v>0</v>
      </c>
      <c r="E37" s="35">
        <f t="shared" si="0"/>
        <v>0</v>
      </c>
    </row>
    <row r="38" spans="1:5" s="15" customFormat="1" ht="14.25">
      <c r="A38" s="42" t="s">
        <v>123</v>
      </c>
      <c r="B38" s="32">
        <v>24473074</v>
      </c>
      <c r="C38" s="32"/>
      <c r="D38" s="34">
        <f t="shared" si="2"/>
        <v>24473074</v>
      </c>
      <c r="E38" s="35">
        <f t="shared" si="0"/>
        <v>0</v>
      </c>
    </row>
    <row r="39" spans="1:5" s="17" customFormat="1" ht="27.75" customHeight="1">
      <c r="A39" s="16" t="s">
        <v>153</v>
      </c>
      <c r="B39" s="27">
        <f>B33-B36</f>
        <v>83690786</v>
      </c>
      <c r="C39" s="27">
        <f>C33-C36</f>
        <v>94034000</v>
      </c>
      <c r="D39" s="28">
        <f t="shared" si="2"/>
        <v>-10343214</v>
      </c>
      <c r="E39" s="29">
        <f t="shared" si="0"/>
        <v>-10.999440627858009</v>
      </c>
    </row>
    <row r="40" spans="1:5" s="17" customFormat="1" ht="27.75" customHeight="1">
      <c r="A40" s="16" t="s">
        <v>154</v>
      </c>
      <c r="B40" s="30"/>
      <c r="C40" s="30"/>
      <c r="D40" s="28">
        <f t="shared" si="2"/>
        <v>0</v>
      </c>
      <c r="E40" s="29">
        <f t="shared" si="0"/>
        <v>0</v>
      </c>
    </row>
    <row r="41" spans="1:5" s="17" customFormat="1" ht="14.25" customHeight="1">
      <c r="A41" s="16"/>
      <c r="B41" s="27"/>
      <c r="C41" s="27"/>
      <c r="D41" s="28"/>
      <c r="E41" s="29"/>
    </row>
    <row r="42" spans="1:5" s="17" customFormat="1" ht="14.25" customHeight="1">
      <c r="A42" s="16"/>
      <c r="B42" s="27"/>
      <c r="C42" s="27"/>
      <c r="D42" s="28"/>
      <c r="E42" s="29"/>
    </row>
    <row r="43" spans="1:5" s="17" customFormat="1" ht="14.25" customHeight="1">
      <c r="A43" s="16"/>
      <c r="B43" s="27"/>
      <c r="C43" s="27"/>
      <c r="D43" s="28"/>
      <c r="E43" s="29"/>
    </row>
    <row r="44" spans="1:5" s="17" customFormat="1" ht="27" customHeight="1" thickBot="1">
      <c r="A44" s="18" t="s">
        <v>155</v>
      </c>
      <c r="B44" s="31">
        <f>B32+B39+B40</f>
        <v>321012730</v>
      </c>
      <c r="C44" s="31">
        <f>C32+C39+C40</f>
        <v>350547000</v>
      </c>
      <c r="D44" s="25">
        <f>B44-C44</f>
        <v>-29534270</v>
      </c>
      <c r="E44" s="26">
        <f>IF(C44=0,0,(D44/C44)*100)</f>
        <v>-8.425195480206648</v>
      </c>
    </row>
    <row r="45" s="15" customFormat="1" ht="14.25"/>
    <row r="46" s="15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5905511811023623" bottom="0.5905511811023623" header="0.5118110236220472" footer="0.5118110236220472"/>
  <pageSetup horizontalDpi="300" verticalDpi="300" orientation="portrait" paperSize="9" r:id="rId1"/>
  <headerFooter alignWithMargins="0">
    <oddFooter>&amp;C&amp;"Times New Roman,標準"22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E44"/>
  <sheetViews>
    <sheetView workbookViewId="0" topLeftCell="A1">
      <pane xSplit="1" ySplit="6" topLeftCell="B7" activePane="bottomRight" state="frozen"/>
      <selection pane="topLeft" activeCell="C44" sqref="C44"/>
      <selection pane="topRight" activeCell="C44" sqref="C44"/>
      <selection pane="bottomLeft" activeCell="C44" sqref="C44"/>
      <selection pane="bottomRight" activeCell="C44" sqref="C44"/>
    </sheetView>
  </sheetViews>
  <sheetFormatPr defaultColWidth="9.00390625" defaultRowHeight="16.5"/>
  <cols>
    <col min="1" max="1" width="20.25390625" style="7" customWidth="1"/>
    <col min="2" max="2" width="20.375" style="7" customWidth="1"/>
    <col min="3" max="3" width="20.625" style="7" customWidth="1"/>
    <col min="4" max="4" width="19.375" style="7" customWidth="1"/>
    <col min="5" max="5" width="8.125" style="7" customWidth="1"/>
    <col min="6" max="16384" width="9.00390625" style="7" customWidth="1"/>
  </cols>
  <sheetData>
    <row r="1" spans="1:5" s="1" customFormat="1" ht="27.75">
      <c r="A1" s="101" t="s">
        <v>171</v>
      </c>
      <c r="B1" s="102"/>
      <c r="C1" s="102"/>
      <c r="D1" s="102"/>
      <c r="E1" s="102"/>
    </row>
    <row r="2" spans="1:5" s="1" customFormat="1" ht="27.75">
      <c r="A2" s="93" t="s">
        <v>147</v>
      </c>
      <c r="B2" s="93"/>
      <c r="C2" s="93"/>
      <c r="D2" s="93"/>
      <c r="E2" s="93"/>
    </row>
    <row r="3" spans="1:5" s="1" customFormat="1" ht="13.5" customHeight="1">
      <c r="A3" s="95"/>
      <c r="B3" s="95"/>
      <c r="C3" s="95"/>
      <c r="D3" s="95"/>
      <c r="E3" s="95"/>
    </row>
    <row r="4" spans="1:5" s="1" customFormat="1" ht="17.25" thickBot="1">
      <c r="A4" s="2"/>
      <c r="B4" s="2" t="s">
        <v>148</v>
      </c>
      <c r="C4" s="2"/>
      <c r="D4" s="2"/>
      <c r="E4" s="3" t="s">
        <v>90</v>
      </c>
    </row>
    <row r="5" spans="1:5" s="1" customFormat="1" ht="16.5">
      <c r="A5" s="96" t="s">
        <v>91</v>
      </c>
      <c r="B5" s="98" t="s">
        <v>149</v>
      </c>
      <c r="C5" s="98" t="s">
        <v>92</v>
      </c>
      <c r="D5" s="98" t="s">
        <v>150</v>
      </c>
      <c r="E5" s="100"/>
    </row>
    <row r="6" spans="1:5" s="1" customFormat="1" ht="16.5">
      <c r="A6" s="97"/>
      <c r="B6" s="99"/>
      <c r="C6" s="99"/>
      <c r="D6" s="4" t="s">
        <v>151</v>
      </c>
      <c r="E6" s="5" t="s">
        <v>76</v>
      </c>
    </row>
    <row r="7" spans="1:5" s="14" customFormat="1" ht="30" customHeight="1">
      <c r="A7" s="13" t="s">
        <v>93</v>
      </c>
      <c r="B7" s="27">
        <f>SUM(B8:B17)</f>
        <v>9954647748</v>
      </c>
      <c r="C7" s="27">
        <f>SUM(C8:C17)</f>
        <v>13840505000</v>
      </c>
      <c r="D7" s="28">
        <f>B7-C7</f>
        <v>-3885857252</v>
      </c>
      <c r="E7" s="29">
        <f aca="true" t="shared" si="0" ref="E7:E40">IF(C7=0,0,(D7/C7)*100)</f>
        <v>-28.075978817246916</v>
      </c>
    </row>
    <row r="8" spans="1:5" s="15" customFormat="1" ht="14.25">
      <c r="A8" s="42" t="s">
        <v>94</v>
      </c>
      <c r="B8" s="32"/>
      <c r="C8" s="32"/>
      <c r="D8" s="34">
        <f aca="true" t="shared" si="1" ref="D8:D17">B8-C8</f>
        <v>0</v>
      </c>
      <c r="E8" s="35">
        <f t="shared" si="0"/>
        <v>0</v>
      </c>
    </row>
    <row r="9" spans="1:5" s="15" customFormat="1" ht="14.25">
      <c r="A9" s="42" t="s">
        <v>95</v>
      </c>
      <c r="B9" s="32">
        <v>9939790529</v>
      </c>
      <c r="C9" s="32">
        <v>13777750000</v>
      </c>
      <c r="D9" s="34">
        <f t="shared" si="1"/>
        <v>-3837959471</v>
      </c>
      <c r="E9" s="35">
        <f t="shared" si="0"/>
        <v>-27.856213612527448</v>
      </c>
    </row>
    <row r="10" spans="1:5" s="15" customFormat="1" ht="14.25">
      <c r="A10" s="42" t="s">
        <v>96</v>
      </c>
      <c r="B10" s="32"/>
      <c r="C10" s="32"/>
      <c r="D10" s="34">
        <f t="shared" si="1"/>
        <v>0</v>
      </c>
      <c r="E10" s="35">
        <f t="shared" si="0"/>
        <v>0</v>
      </c>
    </row>
    <row r="11" spans="1:5" s="15" customFormat="1" ht="14.25">
      <c r="A11" s="42" t="s">
        <v>97</v>
      </c>
      <c r="B11" s="32"/>
      <c r="C11" s="32"/>
      <c r="D11" s="34">
        <f t="shared" si="1"/>
        <v>0</v>
      </c>
      <c r="E11" s="35">
        <f t="shared" si="0"/>
        <v>0</v>
      </c>
    </row>
    <row r="12" spans="1:5" s="15" customFormat="1" ht="14.25">
      <c r="A12" s="42" t="s">
        <v>98</v>
      </c>
      <c r="B12" s="32">
        <v>14816622</v>
      </c>
      <c r="C12" s="32">
        <v>62685000</v>
      </c>
      <c r="D12" s="34">
        <f t="shared" si="1"/>
        <v>-47868378</v>
      </c>
      <c r="E12" s="35">
        <f t="shared" si="0"/>
        <v>-76.36336922708782</v>
      </c>
    </row>
    <row r="13" spans="1:5" s="15" customFormat="1" ht="14.25">
      <c r="A13" s="42" t="s">
        <v>99</v>
      </c>
      <c r="B13" s="32"/>
      <c r="C13" s="32"/>
      <c r="D13" s="34">
        <f t="shared" si="1"/>
        <v>0</v>
      </c>
      <c r="E13" s="35">
        <f t="shared" si="0"/>
        <v>0</v>
      </c>
    </row>
    <row r="14" spans="1:5" s="15" customFormat="1" ht="14.25">
      <c r="A14" s="42" t="s">
        <v>100</v>
      </c>
      <c r="B14" s="32"/>
      <c r="C14" s="32"/>
      <c r="D14" s="34">
        <f t="shared" si="1"/>
        <v>0</v>
      </c>
      <c r="E14" s="35">
        <f t="shared" si="0"/>
        <v>0</v>
      </c>
    </row>
    <row r="15" spans="1:5" s="15" customFormat="1" ht="14.25">
      <c r="A15" s="42" t="s">
        <v>101</v>
      </c>
      <c r="B15" s="32"/>
      <c r="C15" s="32"/>
      <c r="D15" s="34">
        <f t="shared" si="1"/>
        <v>0</v>
      </c>
      <c r="E15" s="35">
        <f t="shared" si="0"/>
        <v>0</v>
      </c>
    </row>
    <row r="16" spans="1:5" s="15" customFormat="1" ht="14.25">
      <c r="A16" s="42" t="s">
        <v>102</v>
      </c>
      <c r="B16" s="32"/>
      <c r="C16" s="32"/>
      <c r="D16" s="34">
        <f t="shared" si="1"/>
        <v>0</v>
      </c>
      <c r="E16" s="35">
        <f t="shared" si="0"/>
        <v>0</v>
      </c>
    </row>
    <row r="17" spans="1:5" s="15" customFormat="1" ht="14.25">
      <c r="A17" s="42" t="s">
        <v>103</v>
      </c>
      <c r="B17" s="32">
        <v>40597</v>
      </c>
      <c r="C17" s="32">
        <v>70000</v>
      </c>
      <c r="D17" s="34">
        <f t="shared" si="1"/>
        <v>-29403</v>
      </c>
      <c r="E17" s="35">
        <f t="shared" si="0"/>
        <v>-42.004285714285714</v>
      </c>
    </row>
    <row r="18" spans="1:5" s="17" customFormat="1" ht="24" customHeight="1">
      <c r="A18" s="16" t="s">
        <v>104</v>
      </c>
      <c r="B18" s="27">
        <f>SUM(B19:B31)</f>
        <v>14070425456</v>
      </c>
      <c r="C18" s="27">
        <f>SUM(C19:C31)</f>
        <v>15775984000</v>
      </c>
      <c r="D18" s="28">
        <f>B18-C18</f>
        <v>-1705558544</v>
      </c>
      <c r="E18" s="29">
        <f t="shared" si="0"/>
        <v>-10.81110721207628</v>
      </c>
    </row>
    <row r="19" spans="1:5" s="15" customFormat="1" ht="14.25">
      <c r="A19" s="42" t="s">
        <v>105</v>
      </c>
      <c r="B19" s="32"/>
      <c r="C19" s="32"/>
      <c r="D19" s="34">
        <f aca="true" t="shared" si="2" ref="D19:D40">B19-C19</f>
        <v>0</v>
      </c>
      <c r="E19" s="35">
        <f t="shared" si="0"/>
        <v>0</v>
      </c>
    </row>
    <row r="20" spans="1:5" s="15" customFormat="1" ht="14.25">
      <c r="A20" s="42" t="s">
        <v>106</v>
      </c>
      <c r="B20" s="32">
        <v>9927868879</v>
      </c>
      <c r="C20" s="32">
        <v>13698400000</v>
      </c>
      <c r="D20" s="34">
        <f t="shared" si="2"/>
        <v>-3770531121</v>
      </c>
      <c r="E20" s="35">
        <f t="shared" si="0"/>
        <v>-27.525339609005435</v>
      </c>
    </row>
    <row r="21" spans="1:5" s="15" customFormat="1" ht="14.25">
      <c r="A21" s="42" t="s">
        <v>107</v>
      </c>
      <c r="B21" s="32"/>
      <c r="C21" s="32"/>
      <c r="D21" s="34">
        <f t="shared" si="2"/>
        <v>0</v>
      </c>
      <c r="E21" s="35">
        <f t="shared" si="0"/>
        <v>0</v>
      </c>
    </row>
    <row r="22" spans="1:5" s="15" customFormat="1" ht="14.25">
      <c r="A22" s="42" t="s">
        <v>108</v>
      </c>
      <c r="B22" s="32"/>
      <c r="C22" s="32"/>
      <c r="D22" s="34">
        <f t="shared" si="2"/>
        <v>0</v>
      </c>
      <c r="E22" s="35">
        <f t="shared" si="0"/>
        <v>0</v>
      </c>
    </row>
    <row r="23" spans="1:5" s="15" customFormat="1" ht="14.25">
      <c r="A23" s="42" t="s">
        <v>109</v>
      </c>
      <c r="B23" s="32">
        <v>2089865</v>
      </c>
      <c r="C23" s="32">
        <v>8407000</v>
      </c>
      <c r="D23" s="34">
        <f t="shared" si="2"/>
        <v>-6317135</v>
      </c>
      <c r="E23" s="35">
        <f t="shared" si="0"/>
        <v>-75.14137028666588</v>
      </c>
    </row>
    <row r="24" spans="1:5" s="15" customFormat="1" ht="14.25">
      <c r="A24" s="42" t="s">
        <v>110</v>
      </c>
      <c r="B24" s="32"/>
      <c r="C24" s="32"/>
      <c r="D24" s="34">
        <f t="shared" si="2"/>
        <v>0</v>
      </c>
      <c r="E24" s="35">
        <f t="shared" si="0"/>
        <v>0</v>
      </c>
    </row>
    <row r="25" spans="1:5" s="15" customFormat="1" ht="14.25">
      <c r="A25" s="42" t="s">
        <v>111</v>
      </c>
      <c r="B25" s="32"/>
      <c r="C25" s="32"/>
      <c r="D25" s="34">
        <f t="shared" si="2"/>
        <v>0</v>
      </c>
      <c r="E25" s="35">
        <f t="shared" si="0"/>
        <v>0</v>
      </c>
    </row>
    <row r="26" spans="1:5" s="15" customFormat="1" ht="14.25">
      <c r="A26" s="42" t="s">
        <v>112</v>
      </c>
      <c r="B26" s="32"/>
      <c r="C26" s="32"/>
      <c r="D26" s="34">
        <f t="shared" si="2"/>
        <v>0</v>
      </c>
      <c r="E26" s="35">
        <f t="shared" si="0"/>
        <v>0</v>
      </c>
    </row>
    <row r="27" spans="1:5" s="15" customFormat="1" ht="14.25">
      <c r="A27" s="42" t="s">
        <v>113</v>
      </c>
      <c r="B27" s="32">
        <v>4136533646</v>
      </c>
      <c r="C27" s="32">
        <v>2064350000</v>
      </c>
      <c r="D27" s="34">
        <f t="shared" si="2"/>
        <v>2072183646</v>
      </c>
      <c r="E27" s="35">
        <f t="shared" si="0"/>
        <v>100.37947276382397</v>
      </c>
    </row>
    <row r="28" spans="1:5" s="15" customFormat="1" ht="14.25">
      <c r="A28" s="42" t="s">
        <v>114</v>
      </c>
      <c r="B28" s="32">
        <v>3933066</v>
      </c>
      <c r="C28" s="32">
        <v>4577000</v>
      </c>
      <c r="D28" s="34">
        <f t="shared" si="2"/>
        <v>-643934</v>
      </c>
      <c r="E28" s="35">
        <f t="shared" si="0"/>
        <v>-14.068909766222419</v>
      </c>
    </row>
    <row r="29" spans="1:5" s="15" customFormat="1" ht="14.25">
      <c r="A29" s="42" t="s">
        <v>115</v>
      </c>
      <c r="B29" s="32">
        <v>0</v>
      </c>
      <c r="C29" s="32">
        <v>250000</v>
      </c>
      <c r="D29" s="34">
        <f t="shared" si="2"/>
        <v>-250000</v>
      </c>
      <c r="E29" s="35">
        <f t="shared" si="0"/>
        <v>-100</v>
      </c>
    </row>
    <row r="30" spans="1:5" s="15" customFormat="1" ht="14.25">
      <c r="A30" s="42" t="s">
        <v>116</v>
      </c>
      <c r="B30" s="32"/>
      <c r="C30" s="32"/>
      <c r="D30" s="34">
        <f t="shared" si="2"/>
        <v>0</v>
      </c>
      <c r="E30" s="35">
        <f t="shared" si="0"/>
        <v>0</v>
      </c>
    </row>
    <row r="31" spans="1:5" s="15" customFormat="1" ht="14.25">
      <c r="A31" s="42" t="s">
        <v>117</v>
      </c>
      <c r="B31" s="32"/>
      <c r="C31" s="32"/>
      <c r="D31" s="34">
        <f t="shared" si="2"/>
        <v>0</v>
      </c>
      <c r="E31" s="35">
        <f t="shared" si="0"/>
        <v>0</v>
      </c>
    </row>
    <row r="32" spans="1:5" s="17" customFormat="1" ht="28.5" customHeight="1">
      <c r="A32" s="16" t="s">
        <v>152</v>
      </c>
      <c r="B32" s="27">
        <f>B7-B18</f>
        <v>-4115777708</v>
      </c>
      <c r="C32" s="27">
        <f>C7-C18</f>
        <v>-1935479000</v>
      </c>
      <c r="D32" s="28">
        <f t="shared" si="2"/>
        <v>-2180298708</v>
      </c>
      <c r="E32" s="29">
        <f t="shared" si="0"/>
        <v>112.64905008010938</v>
      </c>
    </row>
    <row r="33" spans="1:5" s="17" customFormat="1" ht="25.5" customHeight="1">
      <c r="A33" s="16" t="s">
        <v>118</v>
      </c>
      <c r="B33" s="27">
        <f>SUM(B34:B35)</f>
        <v>102925026</v>
      </c>
      <c r="C33" s="27">
        <f>SUM(C34:C35)</f>
        <v>171136000</v>
      </c>
      <c r="D33" s="28">
        <f t="shared" si="2"/>
        <v>-68210974</v>
      </c>
      <c r="E33" s="29">
        <f t="shared" si="0"/>
        <v>-39.85775874158564</v>
      </c>
    </row>
    <row r="34" spans="1:5" s="15" customFormat="1" ht="14.25">
      <c r="A34" s="42" t="s">
        <v>119</v>
      </c>
      <c r="B34" s="32">
        <v>1664639</v>
      </c>
      <c r="C34" s="32">
        <v>120000</v>
      </c>
      <c r="D34" s="34">
        <f t="shared" si="2"/>
        <v>1544639</v>
      </c>
      <c r="E34" s="35">
        <f t="shared" si="0"/>
        <v>1287.1991666666665</v>
      </c>
    </row>
    <row r="35" spans="1:5" s="15" customFormat="1" ht="14.25">
      <c r="A35" s="42" t="s">
        <v>120</v>
      </c>
      <c r="B35" s="32">
        <v>101260387</v>
      </c>
      <c r="C35" s="32">
        <v>171016000</v>
      </c>
      <c r="D35" s="34">
        <f t="shared" si="2"/>
        <v>-69755613</v>
      </c>
      <c r="E35" s="35">
        <f t="shared" si="0"/>
        <v>-40.78893963137952</v>
      </c>
    </row>
    <row r="36" spans="1:5" s="17" customFormat="1" ht="27.75" customHeight="1">
      <c r="A36" s="16" t="s">
        <v>121</v>
      </c>
      <c r="B36" s="27">
        <f>SUM(B37:B38)</f>
        <v>2395918010</v>
      </c>
      <c r="C36" s="27">
        <f>SUM(C37:C38)</f>
        <v>1701820000</v>
      </c>
      <c r="D36" s="28">
        <f t="shared" si="2"/>
        <v>694098010</v>
      </c>
      <c r="E36" s="29">
        <f t="shared" si="0"/>
        <v>40.78563009013879</v>
      </c>
    </row>
    <row r="37" spans="1:5" s="15" customFormat="1" ht="14.25">
      <c r="A37" s="42" t="s">
        <v>122</v>
      </c>
      <c r="B37" s="32">
        <v>165670751</v>
      </c>
      <c r="C37" s="32">
        <v>628000000</v>
      </c>
      <c r="D37" s="34">
        <f t="shared" si="2"/>
        <v>-462329249</v>
      </c>
      <c r="E37" s="35">
        <f t="shared" si="0"/>
        <v>-73.6193071656051</v>
      </c>
    </row>
    <row r="38" spans="1:5" s="15" customFormat="1" ht="14.25">
      <c r="A38" s="42" t="s">
        <v>123</v>
      </c>
      <c r="B38" s="32">
        <v>2230247259</v>
      </c>
      <c r="C38" s="32">
        <v>1073820000</v>
      </c>
      <c r="D38" s="34">
        <f t="shared" si="2"/>
        <v>1156427259</v>
      </c>
      <c r="E38" s="35">
        <f t="shared" si="0"/>
        <v>107.69284042018215</v>
      </c>
    </row>
    <row r="39" spans="1:5" s="17" customFormat="1" ht="27.75" customHeight="1">
      <c r="A39" s="16" t="s">
        <v>153</v>
      </c>
      <c r="B39" s="27">
        <f>B33-B36</f>
        <v>-2292992984</v>
      </c>
      <c r="C39" s="27">
        <f>C33-C36</f>
        <v>-1530684000</v>
      </c>
      <c r="D39" s="28">
        <f t="shared" si="2"/>
        <v>-762308984</v>
      </c>
      <c r="E39" s="29">
        <f t="shared" si="0"/>
        <v>49.80185224383348</v>
      </c>
    </row>
    <row r="40" spans="1:5" s="17" customFormat="1" ht="27.75" customHeight="1">
      <c r="A40" s="16" t="s">
        <v>154</v>
      </c>
      <c r="B40" s="30">
        <v>0</v>
      </c>
      <c r="C40" s="30"/>
      <c r="D40" s="28">
        <f t="shared" si="2"/>
        <v>0</v>
      </c>
      <c r="E40" s="29">
        <f t="shared" si="0"/>
        <v>0</v>
      </c>
    </row>
    <row r="41" spans="1:5" s="17" customFormat="1" ht="14.25" customHeight="1">
      <c r="A41" s="16"/>
      <c r="B41" s="27"/>
      <c r="C41" s="27"/>
      <c r="D41" s="28"/>
      <c r="E41" s="29"/>
    </row>
    <row r="42" spans="1:5" s="17" customFormat="1" ht="14.25" customHeight="1">
      <c r="A42" s="16"/>
      <c r="B42" s="27"/>
      <c r="C42" s="27"/>
      <c r="D42" s="28"/>
      <c r="E42" s="29"/>
    </row>
    <row r="43" spans="1:5" s="17" customFormat="1" ht="14.25" customHeight="1">
      <c r="A43" s="16"/>
      <c r="B43" s="27"/>
      <c r="C43" s="27"/>
      <c r="D43" s="28"/>
      <c r="E43" s="29"/>
    </row>
    <row r="44" spans="1:5" s="17" customFormat="1" ht="27" customHeight="1" thickBot="1">
      <c r="A44" s="18" t="s">
        <v>155</v>
      </c>
      <c r="B44" s="31">
        <f>B32+B39+B40</f>
        <v>-6408770692</v>
      </c>
      <c r="C44" s="31">
        <f>C32+C39+C40</f>
        <v>-3466163000</v>
      </c>
      <c r="D44" s="25">
        <f>B44-C44</f>
        <v>-2942607692</v>
      </c>
      <c r="E44" s="26">
        <f>IF(C44=0,0,(D44/C44)*100)</f>
        <v>84.89524849235308</v>
      </c>
    </row>
    <row r="45" s="15" customFormat="1" ht="14.25"/>
    <row r="46" s="15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5905511811023623" bottom="0.5905511811023623" header="0.5118110236220472" footer="0.5118110236220472"/>
  <pageSetup horizontalDpi="300" verticalDpi="300" orientation="portrait" paperSize="9" r:id="rId1"/>
  <headerFooter alignWithMargins="0">
    <oddFooter>&amp;C&amp;"Times New Roman,標準"24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E44"/>
  <sheetViews>
    <sheetView workbookViewId="0" topLeftCell="A1">
      <pane xSplit="1" ySplit="6" topLeftCell="B7" activePane="bottomRight" state="frozen"/>
      <selection pane="topLeft" activeCell="C44" sqref="C44"/>
      <selection pane="topRight" activeCell="C44" sqref="C44"/>
      <selection pane="bottomLeft" activeCell="C44" sqref="C44"/>
      <selection pane="bottomRight" activeCell="C44" sqref="C44"/>
    </sheetView>
  </sheetViews>
  <sheetFormatPr defaultColWidth="9.00390625" defaultRowHeight="16.5"/>
  <cols>
    <col min="1" max="1" width="20.25390625" style="7" customWidth="1"/>
    <col min="2" max="2" width="20.375" style="7" customWidth="1"/>
    <col min="3" max="3" width="20.625" style="7" customWidth="1"/>
    <col min="4" max="4" width="19.375" style="7" customWidth="1"/>
    <col min="5" max="5" width="8.125" style="7" customWidth="1"/>
    <col min="6" max="16384" width="9.00390625" style="7" customWidth="1"/>
  </cols>
  <sheetData>
    <row r="1" spans="1:5" s="1" customFormat="1" ht="27.75">
      <c r="A1" s="101" t="s">
        <v>170</v>
      </c>
      <c r="B1" s="102"/>
      <c r="C1" s="102"/>
      <c r="D1" s="102"/>
      <c r="E1" s="102"/>
    </row>
    <row r="2" spans="1:5" s="1" customFormat="1" ht="27.75">
      <c r="A2" s="93" t="s">
        <v>147</v>
      </c>
      <c r="B2" s="93"/>
      <c r="C2" s="93"/>
      <c r="D2" s="93"/>
      <c r="E2" s="93"/>
    </row>
    <row r="3" spans="1:5" s="1" customFormat="1" ht="13.5" customHeight="1">
      <c r="A3" s="95"/>
      <c r="B3" s="95"/>
      <c r="C3" s="95"/>
      <c r="D3" s="95"/>
      <c r="E3" s="95"/>
    </row>
    <row r="4" spans="1:5" s="1" customFormat="1" ht="17.25" thickBot="1">
      <c r="A4" s="2"/>
      <c r="B4" s="2" t="s">
        <v>148</v>
      </c>
      <c r="C4" s="2"/>
      <c r="D4" s="2"/>
      <c r="E4" s="3" t="s">
        <v>90</v>
      </c>
    </row>
    <row r="5" spans="1:5" s="1" customFormat="1" ht="16.5">
      <c r="A5" s="96" t="s">
        <v>91</v>
      </c>
      <c r="B5" s="98" t="s">
        <v>149</v>
      </c>
      <c r="C5" s="98" t="s">
        <v>92</v>
      </c>
      <c r="D5" s="98" t="s">
        <v>150</v>
      </c>
      <c r="E5" s="100"/>
    </row>
    <row r="6" spans="1:5" s="1" customFormat="1" ht="16.5">
      <c r="A6" s="97"/>
      <c r="B6" s="99"/>
      <c r="C6" s="99"/>
      <c r="D6" s="4" t="s">
        <v>151</v>
      </c>
      <c r="E6" s="5" t="s">
        <v>76</v>
      </c>
    </row>
    <row r="7" spans="1:5" s="14" customFormat="1" ht="30" customHeight="1">
      <c r="A7" s="13" t="s">
        <v>93</v>
      </c>
      <c r="B7" s="27">
        <f>SUM(B8:B17)</f>
        <v>71083445</v>
      </c>
      <c r="C7" s="27">
        <f>SUM(C8:C17)</f>
        <v>75557000</v>
      </c>
      <c r="D7" s="28">
        <f>B7-C7</f>
        <v>-4473555</v>
      </c>
      <c r="E7" s="29">
        <f aca="true" t="shared" si="0" ref="E7:E40">IF(C7=0,0,(D7/C7)*100)</f>
        <v>-5.920768426485965</v>
      </c>
    </row>
    <row r="8" spans="1:5" s="15" customFormat="1" ht="14.25">
      <c r="A8" s="42" t="s">
        <v>94</v>
      </c>
      <c r="B8" s="32"/>
      <c r="C8" s="32"/>
      <c r="D8" s="34">
        <f aca="true" t="shared" si="1" ref="D8:D17">B8-C8</f>
        <v>0</v>
      </c>
      <c r="E8" s="35">
        <f t="shared" si="0"/>
        <v>0</v>
      </c>
    </row>
    <row r="9" spans="1:5" s="15" customFormat="1" ht="14.25">
      <c r="A9" s="42" t="s">
        <v>95</v>
      </c>
      <c r="B9" s="32"/>
      <c r="C9" s="32"/>
      <c r="D9" s="34">
        <f t="shared" si="1"/>
        <v>0</v>
      </c>
      <c r="E9" s="35">
        <f t="shared" si="0"/>
        <v>0</v>
      </c>
    </row>
    <row r="10" spans="1:5" s="15" customFormat="1" ht="14.25">
      <c r="A10" s="42" t="s">
        <v>96</v>
      </c>
      <c r="B10" s="32"/>
      <c r="C10" s="32"/>
      <c r="D10" s="34">
        <f t="shared" si="1"/>
        <v>0</v>
      </c>
      <c r="E10" s="35">
        <f t="shared" si="0"/>
        <v>0</v>
      </c>
    </row>
    <row r="11" spans="1:5" s="15" customFormat="1" ht="14.25">
      <c r="A11" s="42" t="s">
        <v>97</v>
      </c>
      <c r="B11" s="32"/>
      <c r="C11" s="32"/>
      <c r="D11" s="34">
        <f t="shared" si="1"/>
        <v>0</v>
      </c>
      <c r="E11" s="35">
        <f t="shared" si="0"/>
        <v>0</v>
      </c>
    </row>
    <row r="12" spans="1:5" s="15" customFormat="1" ht="14.25">
      <c r="A12" s="42" t="s">
        <v>98</v>
      </c>
      <c r="B12" s="32">
        <v>71083445</v>
      </c>
      <c r="C12" s="32">
        <v>75557000</v>
      </c>
      <c r="D12" s="34">
        <f t="shared" si="1"/>
        <v>-4473555</v>
      </c>
      <c r="E12" s="35">
        <f t="shared" si="0"/>
        <v>-5.920768426485965</v>
      </c>
    </row>
    <row r="13" spans="1:5" s="15" customFormat="1" ht="14.25">
      <c r="A13" s="42" t="s">
        <v>99</v>
      </c>
      <c r="B13" s="32"/>
      <c r="C13" s="32"/>
      <c r="D13" s="34">
        <f t="shared" si="1"/>
        <v>0</v>
      </c>
      <c r="E13" s="35">
        <f t="shared" si="0"/>
        <v>0</v>
      </c>
    </row>
    <row r="14" spans="1:5" s="15" customFormat="1" ht="14.25">
      <c r="A14" s="42" t="s">
        <v>100</v>
      </c>
      <c r="B14" s="32"/>
      <c r="C14" s="32"/>
      <c r="D14" s="34">
        <f t="shared" si="1"/>
        <v>0</v>
      </c>
      <c r="E14" s="35">
        <f t="shared" si="0"/>
        <v>0</v>
      </c>
    </row>
    <row r="15" spans="1:5" s="15" customFormat="1" ht="14.25">
      <c r="A15" s="42" t="s">
        <v>101</v>
      </c>
      <c r="B15" s="32"/>
      <c r="C15" s="32"/>
      <c r="D15" s="34">
        <f t="shared" si="1"/>
        <v>0</v>
      </c>
      <c r="E15" s="35">
        <f t="shared" si="0"/>
        <v>0</v>
      </c>
    </row>
    <row r="16" spans="1:5" s="15" customFormat="1" ht="14.25">
      <c r="A16" s="42" t="s">
        <v>102</v>
      </c>
      <c r="B16" s="32"/>
      <c r="C16" s="32"/>
      <c r="D16" s="34">
        <f t="shared" si="1"/>
        <v>0</v>
      </c>
      <c r="E16" s="35">
        <f t="shared" si="0"/>
        <v>0</v>
      </c>
    </row>
    <row r="17" spans="1:5" s="15" customFormat="1" ht="14.25">
      <c r="A17" s="42" t="s">
        <v>103</v>
      </c>
      <c r="B17" s="32"/>
      <c r="C17" s="32"/>
      <c r="D17" s="34">
        <f t="shared" si="1"/>
        <v>0</v>
      </c>
      <c r="E17" s="35">
        <f t="shared" si="0"/>
        <v>0</v>
      </c>
    </row>
    <row r="18" spans="1:5" s="17" customFormat="1" ht="24" customHeight="1">
      <c r="A18" s="16" t="s">
        <v>104</v>
      </c>
      <c r="B18" s="27">
        <f>SUM(B19:B31)</f>
        <v>3062871</v>
      </c>
      <c r="C18" s="27">
        <f>SUM(C19:C31)</f>
        <v>4430000</v>
      </c>
      <c r="D18" s="28">
        <f>B18-C18</f>
        <v>-1367129</v>
      </c>
      <c r="E18" s="29">
        <f t="shared" si="0"/>
        <v>-30.860699774266365</v>
      </c>
    </row>
    <row r="19" spans="1:5" s="15" customFormat="1" ht="14.25">
      <c r="A19" s="42" t="s">
        <v>105</v>
      </c>
      <c r="B19" s="32"/>
      <c r="C19" s="32"/>
      <c r="D19" s="34">
        <f aca="true" t="shared" si="2" ref="D19:D40">B19-C19</f>
        <v>0</v>
      </c>
      <c r="E19" s="35">
        <f t="shared" si="0"/>
        <v>0</v>
      </c>
    </row>
    <row r="20" spans="1:5" s="15" customFormat="1" ht="14.25">
      <c r="A20" s="42" t="s">
        <v>106</v>
      </c>
      <c r="B20" s="32"/>
      <c r="C20" s="32"/>
      <c r="D20" s="34">
        <f t="shared" si="2"/>
        <v>0</v>
      </c>
      <c r="E20" s="35">
        <f t="shared" si="0"/>
        <v>0</v>
      </c>
    </row>
    <row r="21" spans="1:5" s="15" customFormat="1" ht="14.25">
      <c r="A21" s="42" t="s">
        <v>107</v>
      </c>
      <c r="B21" s="32"/>
      <c r="C21" s="32"/>
      <c r="D21" s="34">
        <f t="shared" si="2"/>
        <v>0</v>
      </c>
      <c r="E21" s="35">
        <f t="shared" si="0"/>
        <v>0</v>
      </c>
    </row>
    <row r="22" spans="1:5" s="15" customFormat="1" ht="14.25">
      <c r="A22" s="42" t="s">
        <v>108</v>
      </c>
      <c r="B22" s="32"/>
      <c r="C22" s="32"/>
      <c r="D22" s="34">
        <f t="shared" si="2"/>
        <v>0</v>
      </c>
      <c r="E22" s="35">
        <f t="shared" si="0"/>
        <v>0</v>
      </c>
    </row>
    <row r="23" spans="1:5" s="15" customFormat="1" ht="14.25">
      <c r="A23" s="42" t="s">
        <v>109</v>
      </c>
      <c r="B23" s="32">
        <v>59583</v>
      </c>
      <c r="C23" s="32">
        <v>66000</v>
      </c>
      <c r="D23" s="34">
        <f t="shared" si="2"/>
        <v>-6417</v>
      </c>
      <c r="E23" s="35">
        <f t="shared" si="0"/>
        <v>-9.722727272727273</v>
      </c>
    </row>
    <row r="24" spans="1:5" s="15" customFormat="1" ht="14.25">
      <c r="A24" s="42" t="s">
        <v>110</v>
      </c>
      <c r="B24" s="32"/>
      <c r="C24" s="32"/>
      <c r="D24" s="34">
        <f t="shared" si="2"/>
        <v>0</v>
      </c>
      <c r="E24" s="35">
        <f t="shared" si="0"/>
        <v>0</v>
      </c>
    </row>
    <row r="25" spans="1:5" s="15" customFormat="1" ht="14.25">
      <c r="A25" s="42" t="s">
        <v>111</v>
      </c>
      <c r="B25" s="32"/>
      <c r="C25" s="32"/>
      <c r="D25" s="34">
        <f t="shared" si="2"/>
        <v>0</v>
      </c>
      <c r="E25" s="35">
        <f t="shared" si="0"/>
        <v>0</v>
      </c>
    </row>
    <row r="26" spans="1:5" s="15" customFormat="1" ht="14.25">
      <c r="A26" s="42" t="s">
        <v>112</v>
      </c>
      <c r="B26" s="32"/>
      <c r="C26" s="32"/>
      <c r="D26" s="34">
        <f t="shared" si="2"/>
        <v>0</v>
      </c>
      <c r="E26" s="35">
        <f t="shared" si="0"/>
        <v>0</v>
      </c>
    </row>
    <row r="27" spans="1:5" s="15" customFormat="1" ht="14.25">
      <c r="A27" s="42" t="s">
        <v>113</v>
      </c>
      <c r="B27" s="32">
        <v>1702116</v>
      </c>
      <c r="C27" s="32">
        <v>2847000</v>
      </c>
      <c r="D27" s="34">
        <f t="shared" si="2"/>
        <v>-1144884</v>
      </c>
      <c r="E27" s="35">
        <f t="shared" si="0"/>
        <v>-40.21369863013698</v>
      </c>
    </row>
    <row r="28" spans="1:5" s="15" customFormat="1" ht="14.25">
      <c r="A28" s="42" t="s">
        <v>114</v>
      </c>
      <c r="B28" s="32">
        <v>1301172</v>
      </c>
      <c r="C28" s="32">
        <v>1517000</v>
      </c>
      <c r="D28" s="34">
        <f t="shared" si="2"/>
        <v>-215828</v>
      </c>
      <c r="E28" s="35">
        <f t="shared" si="0"/>
        <v>-14.227290705339485</v>
      </c>
    </row>
    <row r="29" spans="1:5" s="15" customFormat="1" ht="14.25">
      <c r="A29" s="42" t="s">
        <v>115</v>
      </c>
      <c r="B29" s="32"/>
      <c r="C29" s="32"/>
      <c r="D29" s="34">
        <f t="shared" si="2"/>
        <v>0</v>
      </c>
      <c r="E29" s="35">
        <f t="shared" si="0"/>
        <v>0</v>
      </c>
    </row>
    <row r="30" spans="1:5" s="15" customFormat="1" ht="14.25">
      <c r="A30" s="42" t="s">
        <v>116</v>
      </c>
      <c r="B30" s="32"/>
      <c r="C30" s="32"/>
      <c r="D30" s="34">
        <f t="shared" si="2"/>
        <v>0</v>
      </c>
      <c r="E30" s="35">
        <f t="shared" si="0"/>
        <v>0</v>
      </c>
    </row>
    <row r="31" spans="1:5" s="15" customFormat="1" ht="14.25">
      <c r="A31" s="42" t="s">
        <v>117</v>
      </c>
      <c r="B31" s="32"/>
      <c r="C31" s="32"/>
      <c r="D31" s="34">
        <f t="shared" si="2"/>
        <v>0</v>
      </c>
      <c r="E31" s="35">
        <f t="shared" si="0"/>
        <v>0</v>
      </c>
    </row>
    <row r="32" spans="1:5" s="17" customFormat="1" ht="28.5" customHeight="1">
      <c r="A32" s="16" t="s">
        <v>152</v>
      </c>
      <c r="B32" s="27">
        <f>B7-B18</f>
        <v>68020574</v>
      </c>
      <c r="C32" s="27">
        <f>C7-C18</f>
        <v>71127000</v>
      </c>
      <c r="D32" s="28">
        <f t="shared" si="2"/>
        <v>-3106426</v>
      </c>
      <c r="E32" s="29">
        <f t="shared" si="0"/>
        <v>-4.367435713582746</v>
      </c>
    </row>
    <row r="33" spans="1:5" s="17" customFormat="1" ht="25.5" customHeight="1">
      <c r="A33" s="16" t="s">
        <v>118</v>
      </c>
      <c r="B33" s="27">
        <f>SUM(B34:B35)</f>
        <v>84619768</v>
      </c>
      <c r="C33" s="27">
        <f>SUM(C34:C35)</f>
        <v>88103000</v>
      </c>
      <c r="D33" s="28">
        <f t="shared" si="2"/>
        <v>-3483232</v>
      </c>
      <c r="E33" s="29">
        <f t="shared" si="0"/>
        <v>-3.953590683631658</v>
      </c>
    </row>
    <row r="34" spans="1:5" s="15" customFormat="1" ht="14.25">
      <c r="A34" s="42" t="s">
        <v>119</v>
      </c>
      <c r="B34" s="32">
        <v>84619768</v>
      </c>
      <c r="C34" s="32">
        <v>88103000</v>
      </c>
      <c r="D34" s="34">
        <f t="shared" si="2"/>
        <v>-3483232</v>
      </c>
      <c r="E34" s="35">
        <f t="shared" si="0"/>
        <v>-3.953590683631658</v>
      </c>
    </row>
    <row r="35" spans="1:5" s="15" customFormat="1" ht="14.25">
      <c r="A35" s="42" t="s">
        <v>120</v>
      </c>
      <c r="B35" s="32"/>
      <c r="C35" s="32"/>
      <c r="D35" s="34">
        <f t="shared" si="2"/>
        <v>0</v>
      </c>
      <c r="E35" s="35">
        <f t="shared" si="0"/>
        <v>0</v>
      </c>
    </row>
    <row r="36" spans="1:5" s="17" customFormat="1" ht="27.75" customHeight="1">
      <c r="A36" s="16" t="s">
        <v>121</v>
      </c>
      <c r="B36" s="27">
        <f>SUM(B37:B38)</f>
        <v>0</v>
      </c>
      <c r="C36" s="27">
        <f>SUM(C37:C38)</f>
        <v>0</v>
      </c>
      <c r="D36" s="28">
        <f t="shared" si="2"/>
        <v>0</v>
      </c>
      <c r="E36" s="29">
        <f t="shared" si="0"/>
        <v>0</v>
      </c>
    </row>
    <row r="37" spans="1:5" s="15" customFormat="1" ht="14.25">
      <c r="A37" s="42" t="s">
        <v>122</v>
      </c>
      <c r="B37" s="32"/>
      <c r="C37" s="32"/>
      <c r="D37" s="34">
        <f t="shared" si="2"/>
        <v>0</v>
      </c>
      <c r="E37" s="35">
        <f t="shared" si="0"/>
        <v>0</v>
      </c>
    </row>
    <row r="38" spans="1:5" s="15" customFormat="1" ht="14.25">
      <c r="A38" s="42" t="s">
        <v>123</v>
      </c>
      <c r="B38" s="32"/>
      <c r="C38" s="32"/>
      <c r="D38" s="34">
        <f t="shared" si="2"/>
        <v>0</v>
      </c>
      <c r="E38" s="35">
        <f t="shared" si="0"/>
        <v>0</v>
      </c>
    </row>
    <row r="39" spans="1:5" s="17" customFormat="1" ht="27.75" customHeight="1">
      <c r="A39" s="16" t="s">
        <v>153</v>
      </c>
      <c r="B39" s="27">
        <f>B33-B36</f>
        <v>84619768</v>
      </c>
      <c r="C39" s="27">
        <f>C33-C36</f>
        <v>88103000</v>
      </c>
      <c r="D39" s="28">
        <f t="shared" si="2"/>
        <v>-3483232</v>
      </c>
      <c r="E39" s="29">
        <f t="shared" si="0"/>
        <v>-3.953590683631658</v>
      </c>
    </row>
    <row r="40" spans="1:5" s="17" customFormat="1" ht="27.75" customHeight="1">
      <c r="A40" s="16" t="s">
        <v>154</v>
      </c>
      <c r="B40" s="30"/>
      <c r="C40" s="30"/>
      <c r="D40" s="28">
        <f t="shared" si="2"/>
        <v>0</v>
      </c>
      <c r="E40" s="29">
        <f t="shared" si="0"/>
        <v>0</v>
      </c>
    </row>
    <row r="41" spans="1:5" s="17" customFormat="1" ht="14.25" customHeight="1">
      <c r="A41" s="16"/>
      <c r="B41" s="27"/>
      <c r="C41" s="27"/>
      <c r="D41" s="28"/>
      <c r="E41" s="29"/>
    </row>
    <row r="42" spans="1:5" s="17" customFormat="1" ht="14.25" customHeight="1">
      <c r="A42" s="16"/>
      <c r="B42" s="27"/>
      <c r="C42" s="27"/>
      <c r="D42" s="28"/>
      <c r="E42" s="29"/>
    </row>
    <row r="43" spans="1:5" s="17" customFormat="1" ht="14.25" customHeight="1">
      <c r="A43" s="16"/>
      <c r="B43" s="27"/>
      <c r="C43" s="27"/>
      <c r="D43" s="28"/>
      <c r="E43" s="29"/>
    </row>
    <row r="44" spans="1:5" s="17" customFormat="1" ht="27" customHeight="1" thickBot="1">
      <c r="A44" s="18" t="s">
        <v>155</v>
      </c>
      <c r="B44" s="31">
        <f>B32+B39+B40</f>
        <v>152640342</v>
      </c>
      <c r="C44" s="31">
        <f>C32+C39+C40</f>
        <v>159230000</v>
      </c>
      <c r="D44" s="25">
        <f>B44-C44</f>
        <v>-6589658</v>
      </c>
      <c r="E44" s="26">
        <f>IF(C44=0,0,(D44/C44)*100)</f>
        <v>-4.138452552910884</v>
      </c>
    </row>
    <row r="45" s="15" customFormat="1" ht="14.25"/>
    <row r="46" s="15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5905511811023623" bottom="0.5905511811023623" header="0.5118110236220472" footer="0.5118110236220472"/>
  <pageSetup horizontalDpi="300" verticalDpi="300" orientation="portrait" paperSize="9" r:id="rId1"/>
  <headerFooter alignWithMargins="0">
    <oddFooter>&amp;C&amp;"Times New Roman,標準"26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E44"/>
  <sheetViews>
    <sheetView workbookViewId="0" topLeftCell="A1">
      <pane xSplit="1" ySplit="6" topLeftCell="B7" activePane="bottomRight" state="frozen"/>
      <selection pane="topLeft" activeCell="C44" sqref="C44"/>
      <selection pane="topRight" activeCell="C44" sqref="C44"/>
      <selection pane="bottomLeft" activeCell="C44" sqref="C44"/>
      <selection pane="bottomRight" activeCell="C44" sqref="C44"/>
    </sheetView>
  </sheetViews>
  <sheetFormatPr defaultColWidth="9.00390625" defaultRowHeight="16.5"/>
  <cols>
    <col min="1" max="1" width="20.25390625" style="7" customWidth="1"/>
    <col min="2" max="2" width="20.375" style="7" customWidth="1"/>
    <col min="3" max="3" width="19.875" style="7" customWidth="1"/>
    <col min="4" max="4" width="18.75390625" style="7" customWidth="1"/>
    <col min="5" max="5" width="9.375" style="7" customWidth="1"/>
    <col min="6" max="16384" width="9.00390625" style="7" customWidth="1"/>
  </cols>
  <sheetData>
    <row r="1" spans="1:5" s="1" customFormat="1" ht="27.75">
      <c r="A1" s="101" t="s">
        <v>169</v>
      </c>
      <c r="B1" s="102"/>
      <c r="C1" s="102"/>
      <c r="D1" s="102"/>
      <c r="E1" s="102"/>
    </row>
    <row r="2" spans="1:5" s="1" customFormat="1" ht="27.75">
      <c r="A2" s="93" t="s">
        <v>147</v>
      </c>
      <c r="B2" s="93"/>
      <c r="C2" s="93"/>
      <c r="D2" s="93"/>
      <c r="E2" s="93"/>
    </row>
    <row r="3" spans="1:5" s="1" customFormat="1" ht="13.5" customHeight="1">
      <c r="A3" s="95"/>
      <c r="B3" s="95"/>
      <c r="C3" s="95"/>
      <c r="D3" s="95"/>
      <c r="E3" s="95"/>
    </row>
    <row r="4" spans="1:5" s="1" customFormat="1" ht="17.25" thickBot="1">
      <c r="A4" s="2"/>
      <c r="B4" s="2" t="s">
        <v>148</v>
      </c>
      <c r="C4" s="2"/>
      <c r="D4" s="2"/>
      <c r="E4" s="3" t="s">
        <v>90</v>
      </c>
    </row>
    <row r="5" spans="1:5" s="1" customFormat="1" ht="16.5">
      <c r="A5" s="96" t="s">
        <v>91</v>
      </c>
      <c r="B5" s="98" t="s">
        <v>149</v>
      </c>
      <c r="C5" s="98" t="s">
        <v>92</v>
      </c>
      <c r="D5" s="98" t="s">
        <v>150</v>
      </c>
      <c r="E5" s="100"/>
    </row>
    <row r="6" spans="1:5" s="1" customFormat="1" ht="16.5">
      <c r="A6" s="97"/>
      <c r="B6" s="99"/>
      <c r="C6" s="99"/>
      <c r="D6" s="4" t="s">
        <v>151</v>
      </c>
      <c r="E6" s="5" t="s">
        <v>76</v>
      </c>
    </row>
    <row r="7" spans="1:5" s="14" customFormat="1" ht="30" customHeight="1">
      <c r="A7" s="13" t="s">
        <v>93</v>
      </c>
      <c r="B7" s="27">
        <f>SUM(B8:B17)</f>
        <v>7773271105</v>
      </c>
      <c r="C7" s="27">
        <f>SUM(C8:C17)</f>
        <v>6392266000</v>
      </c>
      <c r="D7" s="28">
        <f>B7-C7</f>
        <v>1381005105</v>
      </c>
      <c r="E7" s="29">
        <f aca="true" t="shared" si="0" ref="E7:E40">IF(C7=0,0,(D7/C7)*100)</f>
        <v>21.60431222668143</v>
      </c>
    </row>
    <row r="8" spans="1:5" s="15" customFormat="1" ht="14.25">
      <c r="A8" s="42" t="s">
        <v>94</v>
      </c>
      <c r="B8" s="32"/>
      <c r="C8" s="32"/>
      <c r="D8" s="34">
        <f aca="true" t="shared" si="1" ref="D8:D17">B8-C8</f>
        <v>0</v>
      </c>
      <c r="E8" s="35">
        <f t="shared" si="0"/>
        <v>0</v>
      </c>
    </row>
    <row r="9" spans="1:5" s="15" customFormat="1" ht="14.25">
      <c r="A9" s="42" t="s">
        <v>95</v>
      </c>
      <c r="B9" s="32"/>
      <c r="C9" s="32"/>
      <c r="D9" s="34">
        <f t="shared" si="1"/>
        <v>0</v>
      </c>
      <c r="E9" s="35">
        <f t="shared" si="0"/>
        <v>0</v>
      </c>
    </row>
    <row r="10" spans="1:5" s="15" customFormat="1" ht="14.25">
      <c r="A10" s="42" t="s">
        <v>96</v>
      </c>
      <c r="B10" s="32"/>
      <c r="C10" s="32"/>
      <c r="D10" s="34">
        <f t="shared" si="1"/>
        <v>0</v>
      </c>
      <c r="E10" s="35">
        <f t="shared" si="0"/>
        <v>0</v>
      </c>
    </row>
    <row r="11" spans="1:5" s="15" customFormat="1" ht="14.25">
      <c r="A11" s="42" t="s">
        <v>97</v>
      </c>
      <c r="B11" s="32"/>
      <c r="C11" s="32"/>
      <c r="D11" s="34">
        <f t="shared" si="1"/>
        <v>0</v>
      </c>
      <c r="E11" s="35">
        <f t="shared" si="0"/>
        <v>0</v>
      </c>
    </row>
    <row r="12" spans="1:5" s="15" customFormat="1" ht="14.25">
      <c r="A12" s="42" t="s">
        <v>98</v>
      </c>
      <c r="B12" s="32"/>
      <c r="C12" s="32"/>
      <c r="D12" s="34">
        <f t="shared" si="1"/>
        <v>0</v>
      </c>
      <c r="E12" s="35">
        <f t="shared" si="0"/>
        <v>0</v>
      </c>
    </row>
    <row r="13" spans="1:5" s="15" customFormat="1" ht="14.25">
      <c r="A13" s="42" t="s">
        <v>99</v>
      </c>
      <c r="B13" s="32">
        <v>7351500091</v>
      </c>
      <c r="C13" s="32">
        <v>5982969000</v>
      </c>
      <c r="D13" s="34">
        <f t="shared" si="1"/>
        <v>1368531091</v>
      </c>
      <c r="E13" s="35">
        <f t="shared" si="0"/>
        <v>22.87377873761338</v>
      </c>
    </row>
    <row r="14" spans="1:5" s="15" customFormat="1" ht="14.25">
      <c r="A14" s="42" t="s">
        <v>100</v>
      </c>
      <c r="B14" s="32"/>
      <c r="C14" s="32"/>
      <c r="D14" s="34">
        <f t="shared" si="1"/>
        <v>0</v>
      </c>
      <c r="E14" s="35">
        <f t="shared" si="0"/>
        <v>0</v>
      </c>
    </row>
    <row r="15" spans="1:5" s="15" customFormat="1" ht="14.25">
      <c r="A15" s="42" t="s">
        <v>101</v>
      </c>
      <c r="B15" s="32"/>
      <c r="C15" s="32"/>
      <c r="D15" s="34">
        <f t="shared" si="1"/>
        <v>0</v>
      </c>
      <c r="E15" s="35">
        <f t="shared" si="0"/>
        <v>0</v>
      </c>
    </row>
    <row r="16" spans="1:5" s="15" customFormat="1" ht="14.25">
      <c r="A16" s="42" t="s">
        <v>102</v>
      </c>
      <c r="B16" s="32"/>
      <c r="C16" s="32"/>
      <c r="D16" s="34">
        <f t="shared" si="1"/>
        <v>0</v>
      </c>
      <c r="E16" s="35">
        <f t="shared" si="0"/>
        <v>0</v>
      </c>
    </row>
    <row r="17" spans="1:5" s="15" customFormat="1" ht="14.25">
      <c r="A17" s="42" t="s">
        <v>103</v>
      </c>
      <c r="B17" s="32">
        <v>421771014</v>
      </c>
      <c r="C17" s="32">
        <v>409297000</v>
      </c>
      <c r="D17" s="34">
        <f t="shared" si="1"/>
        <v>12474014</v>
      </c>
      <c r="E17" s="35">
        <f t="shared" si="0"/>
        <v>3.047668074772109</v>
      </c>
    </row>
    <row r="18" spans="1:5" s="17" customFormat="1" ht="24" customHeight="1">
      <c r="A18" s="16" t="s">
        <v>104</v>
      </c>
      <c r="B18" s="27">
        <f>SUM(B19:B31)</f>
        <v>7196500201</v>
      </c>
      <c r="C18" s="27">
        <f>SUM(C19:C31)</f>
        <v>6446364000</v>
      </c>
      <c r="D18" s="28">
        <f>B18-C18</f>
        <v>750136201</v>
      </c>
      <c r="E18" s="29">
        <f t="shared" si="0"/>
        <v>11.636578402957078</v>
      </c>
    </row>
    <row r="19" spans="1:5" s="15" customFormat="1" ht="14.25">
      <c r="A19" s="42" t="s">
        <v>105</v>
      </c>
      <c r="B19" s="32"/>
      <c r="C19" s="32"/>
      <c r="D19" s="34">
        <f aca="true" t="shared" si="2" ref="D19:D40">B19-C19</f>
        <v>0</v>
      </c>
      <c r="E19" s="35">
        <f t="shared" si="0"/>
        <v>0</v>
      </c>
    </row>
    <row r="20" spans="1:5" s="15" customFormat="1" ht="14.25">
      <c r="A20" s="42" t="s">
        <v>106</v>
      </c>
      <c r="B20" s="32"/>
      <c r="C20" s="32"/>
      <c r="D20" s="34">
        <f t="shared" si="2"/>
        <v>0</v>
      </c>
      <c r="E20" s="35">
        <f t="shared" si="0"/>
        <v>0</v>
      </c>
    </row>
    <row r="21" spans="1:5" s="15" customFormat="1" ht="14.25">
      <c r="A21" s="42" t="s">
        <v>107</v>
      </c>
      <c r="B21" s="32">
        <v>862974753</v>
      </c>
      <c r="C21" s="32">
        <v>882978000</v>
      </c>
      <c r="D21" s="34">
        <f t="shared" si="2"/>
        <v>-20003247</v>
      </c>
      <c r="E21" s="35">
        <f t="shared" si="0"/>
        <v>-2.265429829508776</v>
      </c>
    </row>
    <row r="22" spans="1:5" s="15" customFormat="1" ht="14.25">
      <c r="A22" s="42" t="s">
        <v>108</v>
      </c>
      <c r="B22" s="32"/>
      <c r="C22" s="32"/>
      <c r="D22" s="34">
        <f t="shared" si="2"/>
        <v>0</v>
      </c>
      <c r="E22" s="35">
        <f t="shared" si="0"/>
        <v>0</v>
      </c>
    </row>
    <row r="23" spans="1:5" s="15" customFormat="1" ht="14.25">
      <c r="A23" s="42" t="s">
        <v>109</v>
      </c>
      <c r="B23" s="32"/>
      <c r="C23" s="32"/>
      <c r="D23" s="34">
        <f t="shared" si="2"/>
        <v>0</v>
      </c>
      <c r="E23" s="35">
        <f t="shared" si="0"/>
        <v>0</v>
      </c>
    </row>
    <row r="24" spans="1:5" s="15" customFormat="1" ht="14.25">
      <c r="A24" s="42" t="s">
        <v>110</v>
      </c>
      <c r="B24" s="32">
        <v>5884380757</v>
      </c>
      <c r="C24" s="32">
        <v>5089986000</v>
      </c>
      <c r="D24" s="34">
        <f t="shared" si="2"/>
        <v>794394757</v>
      </c>
      <c r="E24" s="35">
        <f t="shared" si="0"/>
        <v>15.607012612608365</v>
      </c>
    </row>
    <row r="25" spans="1:5" s="15" customFormat="1" ht="14.25">
      <c r="A25" s="42" t="s">
        <v>111</v>
      </c>
      <c r="B25" s="32"/>
      <c r="C25" s="32"/>
      <c r="D25" s="34">
        <f t="shared" si="2"/>
        <v>0</v>
      </c>
      <c r="E25" s="35">
        <f t="shared" si="0"/>
        <v>0</v>
      </c>
    </row>
    <row r="26" spans="1:5" s="15" customFormat="1" ht="14.25">
      <c r="A26" s="42" t="s">
        <v>112</v>
      </c>
      <c r="B26" s="32"/>
      <c r="C26" s="32"/>
      <c r="D26" s="34">
        <f t="shared" si="2"/>
        <v>0</v>
      </c>
      <c r="E26" s="35">
        <f t="shared" si="0"/>
        <v>0</v>
      </c>
    </row>
    <row r="27" spans="1:5" s="15" customFormat="1" ht="14.25">
      <c r="A27" s="42" t="s">
        <v>113</v>
      </c>
      <c r="B27" s="32"/>
      <c r="C27" s="32"/>
      <c r="D27" s="34">
        <f t="shared" si="2"/>
        <v>0</v>
      </c>
      <c r="E27" s="35">
        <f t="shared" si="0"/>
        <v>0</v>
      </c>
    </row>
    <row r="28" spans="1:5" s="15" customFormat="1" ht="14.25">
      <c r="A28" s="42" t="s">
        <v>114</v>
      </c>
      <c r="B28" s="32">
        <v>449144691</v>
      </c>
      <c r="C28" s="32">
        <v>473400000</v>
      </c>
      <c r="D28" s="34">
        <f t="shared" si="2"/>
        <v>-24255309</v>
      </c>
      <c r="E28" s="35">
        <f t="shared" si="0"/>
        <v>-5.123639416983523</v>
      </c>
    </row>
    <row r="29" spans="1:5" s="15" customFormat="1" ht="14.25">
      <c r="A29" s="42" t="s">
        <v>115</v>
      </c>
      <c r="B29" s="32"/>
      <c r="C29" s="32"/>
      <c r="D29" s="34">
        <f t="shared" si="2"/>
        <v>0</v>
      </c>
      <c r="E29" s="35">
        <f t="shared" si="0"/>
        <v>0</v>
      </c>
    </row>
    <row r="30" spans="1:5" s="15" customFormat="1" ht="14.25">
      <c r="A30" s="42" t="s">
        <v>116</v>
      </c>
      <c r="B30" s="32"/>
      <c r="C30" s="32"/>
      <c r="D30" s="34">
        <f t="shared" si="2"/>
        <v>0</v>
      </c>
      <c r="E30" s="35">
        <f t="shared" si="0"/>
        <v>0</v>
      </c>
    </row>
    <row r="31" spans="1:5" s="15" customFormat="1" ht="14.25">
      <c r="A31" s="42" t="s">
        <v>117</v>
      </c>
      <c r="B31" s="32"/>
      <c r="C31" s="32"/>
      <c r="D31" s="34">
        <f t="shared" si="2"/>
        <v>0</v>
      </c>
      <c r="E31" s="35">
        <f t="shared" si="0"/>
        <v>0</v>
      </c>
    </row>
    <row r="32" spans="1:5" s="17" customFormat="1" ht="28.5" customHeight="1">
      <c r="A32" s="16" t="s">
        <v>152</v>
      </c>
      <c r="B32" s="27">
        <f>B7-B18</f>
        <v>576770904</v>
      </c>
      <c r="C32" s="27">
        <f>C7-C18</f>
        <v>-54098000</v>
      </c>
      <c r="D32" s="28">
        <f t="shared" si="2"/>
        <v>630868904</v>
      </c>
      <c r="E32" s="29">
        <f t="shared" si="0"/>
        <v>-1166.1593848201412</v>
      </c>
    </row>
    <row r="33" spans="1:5" s="17" customFormat="1" ht="25.5" customHeight="1">
      <c r="A33" s="16" t="s">
        <v>118</v>
      </c>
      <c r="B33" s="27">
        <f>SUM(B34:B35)</f>
        <v>324205381</v>
      </c>
      <c r="C33" s="27">
        <f>SUM(C34:C35)</f>
        <v>173095000</v>
      </c>
      <c r="D33" s="28">
        <f t="shared" si="2"/>
        <v>151110381</v>
      </c>
      <c r="E33" s="29">
        <f t="shared" si="0"/>
        <v>87.29910222710072</v>
      </c>
    </row>
    <row r="34" spans="1:5" s="15" customFormat="1" ht="14.25">
      <c r="A34" s="42" t="s">
        <v>119</v>
      </c>
      <c r="B34" s="32">
        <v>48452030</v>
      </c>
      <c r="C34" s="32">
        <v>40505000</v>
      </c>
      <c r="D34" s="34">
        <f t="shared" si="2"/>
        <v>7947030</v>
      </c>
      <c r="E34" s="35">
        <f t="shared" si="0"/>
        <v>19.619874089618566</v>
      </c>
    </row>
    <row r="35" spans="1:5" s="15" customFormat="1" ht="14.25">
      <c r="A35" s="42" t="s">
        <v>120</v>
      </c>
      <c r="B35" s="32">
        <v>275753351</v>
      </c>
      <c r="C35" s="32">
        <v>132590000</v>
      </c>
      <c r="D35" s="34">
        <f t="shared" si="2"/>
        <v>143163351</v>
      </c>
      <c r="E35" s="35">
        <f t="shared" si="0"/>
        <v>107.97447092540915</v>
      </c>
    </row>
    <row r="36" spans="1:5" s="17" customFormat="1" ht="27.75" customHeight="1">
      <c r="A36" s="16" t="s">
        <v>121</v>
      </c>
      <c r="B36" s="27">
        <f>SUM(B37:B38)</f>
        <v>125076521</v>
      </c>
      <c r="C36" s="27">
        <f>SUM(C37:C38)</f>
        <v>42637000</v>
      </c>
      <c r="D36" s="28">
        <f t="shared" si="2"/>
        <v>82439521</v>
      </c>
      <c r="E36" s="29">
        <f t="shared" si="0"/>
        <v>193.35206745315102</v>
      </c>
    </row>
    <row r="37" spans="1:5" s="15" customFormat="1" ht="14.25">
      <c r="A37" s="42" t="s">
        <v>122</v>
      </c>
      <c r="B37" s="32"/>
      <c r="C37" s="32"/>
      <c r="D37" s="34">
        <f t="shared" si="2"/>
        <v>0</v>
      </c>
      <c r="E37" s="35">
        <f t="shared" si="0"/>
        <v>0</v>
      </c>
    </row>
    <row r="38" spans="1:5" s="15" customFormat="1" ht="14.25">
      <c r="A38" s="42" t="s">
        <v>123</v>
      </c>
      <c r="B38" s="32">
        <v>125076521</v>
      </c>
      <c r="C38" s="32">
        <v>42637000</v>
      </c>
      <c r="D38" s="34">
        <f t="shared" si="2"/>
        <v>82439521</v>
      </c>
      <c r="E38" s="35">
        <f t="shared" si="0"/>
        <v>193.35206745315102</v>
      </c>
    </row>
    <row r="39" spans="1:5" s="17" customFormat="1" ht="27.75" customHeight="1">
      <c r="A39" s="16" t="s">
        <v>153</v>
      </c>
      <c r="B39" s="27">
        <f>B33-B36</f>
        <v>199128860</v>
      </c>
      <c r="C39" s="27">
        <f>C33-C36</f>
        <v>130458000</v>
      </c>
      <c r="D39" s="28">
        <f t="shared" si="2"/>
        <v>68670860</v>
      </c>
      <c r="E39" s="29">
        <f t="shared" si="0"/>
        <v>52.63828971776358</v>
      </c>
    </row>
    <row r="40" spans="1:5" s="17" customFormat="1" ht="27.75" customHeight="1">
      <c r="A40" s="16" t="s">
        <v>154</v>
      </c>
      <c r="B40" s="30"/>
      <c r="C40" s="30"/>
      <c r="D40" s="28">
        <f t="shared" si="2"/>
        <v>0</v>
      </c>
      <c r="E40" s="29">
        <f t="shared" si="0"/>
        <v>0</v>
      </c>
    </row>
    <row r="41" spans="1:5" s="17" customFormat="1" ht="14.25" customHeight="1">
      <c r="A41" s="16"/>
      <c r="B41" s="27"/>
      <c r="C41" s="27"/>
      <c r="D41" s="28"/>
      <c r="E41" s="29"/>
    </row>
    <row r="42" spans="1:5" s="17" customFormat="1" ht="14.25" customHeight="1">
      <c r="A42" s="16"/>
      <c r="B42" s="27"/>
      <c r="C42" s="27"/>
      <c r="D42" s="28"/>
      <c r="E42" s="29"/>
    </row>
    <row r="43" spans="1:5" s="17" customFormat="1" ht="14.25" customHeight="1">
      <c r="A43" s="16"/>
      <c r="B43" s="27"/>
      <c r="C43" s="27"/>
      <c r="D43" s="28"/>
      <c r="E43" s="29"/>
    </row>
    <row r="44" spans="1:5" s="17" customFormat="1" ht="27" customHeight="1" thickBot="1">
      <c r="A44" s="18" t="s">
        <v>155</v>
      </c>
      <c r="B44" s="31">
        <f>B32+B39+B40</f>
        <v>775899764</v>
      </c>
      <c r="C44" s="31">
        <f>C32+C39+C40</f>
        <v>76360000</v>
      </c>
      <c r="D44" s="25">
        <f>B44-C44</f>
        <v>699539764</v>
      </c>
      <c r="E44" s="26">
        <f>IF(C44=0,0,(D44/C44)*100)</f>
        <v>916.1076008381352</v>
      </c>
    </row>
    <row r="45" s="15" customFormat="1" ht="14.25"/>
    <row r="46" s="15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5905511811023623" bottom="0.5905511811023623" header="0.5118110236220472" footer="0.5118110236220472"/>
  <pageSetup horizontalDpi="300" verticalDpi="300" orientation="portrait" paperSize="9" r:id="rId1"/>
  <headerFooter alignWithMargins="0">
    <oddFooter>&amp;C&amp;"Times New Roman,標準"76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mannli</cp:lastModifiedBy>
  <cp:lastPrinted>2005-08-18T03:08:01Z</cp:lastPrinted>
  <dcterms:created xsi:type="dcterms:W3CDTF">1997-01-14T01:50:29Z</dcterms:created>
  <dcterms:modified xsi:type="dcterms:W3CDTF">2005-09-15T01:41:53Z</dcterms:modified>
  <cp:category/>
  <cp:version/>
  <cp:contentType/>
  <cp:contentStatus/>
</cp:coreProperties>
</file>