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90" windowWidth="8505" windowHeight="4530" tabRatio="599" activeTab="0"/>
  </bookViews>
  <sheets>
    <sheet name="TOTAL(特別收入) " sheetId="1" r:id="rId1"/>
    <sheet name="債務" sheetId="2" r:id="rId2"/>
    <sheet name="科發" sheetId="3" r:id="rId3"/>
    <sheet name="九二一" sheetId="4" r:id="rId4"/>
    <sheet name="離島" sheetId="5" r:id="rId5"/>
    <sheet name="醫療服務" sheetId="6" r:id="rId6"/>
    <sheet name="民營化" sheetId="7" r:id="rId7"/>
    <sheet name="社福" sheetId="8" r:id="rId8"/>
    <sheet name="外籍配偶" sheetId="9" r:id="rId9"/>
    <sheet name="學產" sheetId="10" r:id="rId10"/>
    <sheet name="經濟特收" sheetId="11" r:id="rId11"/>
    <sheet name="核後端" sheetId="12" r:id="rId12"/>
    <sheet name="航港" sheetId="13" r:id="rId13"/>
    <sheet name="農業特收" sheetId="14" r:id="rId14"/>
    <sheet name="就業安定" sheetId="15" r:id="rId15"/>
    <sheet name="健康照護" sheetId="16" r:id="rId16"/>
    <sheet name="環境保護" sheetId="17" r:id="rId17"/>
    <sheet name="文化" sheetId="18" r:id="rId18"/>
    <sheet name="中華" sheetId="19" r:id="rId19"/>
    <sheet name="有線電視" sheetId="20" r:id="rId20"/>
    <sheet name="金融監督" sheetId="21" r:id="rId21"/>
    <sheet name="金融重建" sheetId="22" r:id="rId22"/>
    <sheet name="老舊營舍" sheetId="23" r:id="rId23"/>
  </sheets>
  <externalReferences>
    <externalReference r:id="rId26"/>
    <externalReference r:id="rId27"/>
    <externalReference r:id="rId28"/>
  </externalReferences>
  <definedNames>
    <definedName name="\0">#REF!</definedName>
    <definedName name="\a">#REF!</definedName>
    <definedName name="\c">#REF!</definedName>
    <definedName name="\m">#REF!</definedName>
    <definedName name="\p">#REF!</definedName>
    <definedName name="\s">#REF!</definedName>
    <definedName name="\z">#REF!</definedName>
    <definedName name="A">'[1]MONTH1-1'!#REF!</definedName>
    <definedName name="CL">#REF!</definedName>
    <definedName name="FUNCTION">#REF!</definedName>
    <definedName name="HH">#REF!</definedName>
    <definedName name="INPUT">#REF!</definedName>
    <definedName name="_xlnm.Print_Area" localSheetId="1">'債務'!$A$1:$E$50</definedName>
    <definedName name="Print_Area_MI">#REF!</definedName>
    <definedName name="_xlnm.Print_Titles" localSheetId="3">'九二一'!$1:$6</definedName>
  </definedNames>
  <calcPr fullCalcOnLoad="1"/>
</workbook>
</file>

<file path=xl/sharedStrings.xml><?xml version="1.0" encoding="utf-8"?>
<sst xmlns="http://schemas.openxmlformats.org/spreadsheetml/2006/main" count="733" uniqueCount="284">
  <si>
    <t>分配預算數</t>
  </si>
  <si>
    <t>％</t>
  </si>
  <si>
    <t>單位：新臺幣元</t>
  </si>
  <si>
    <t>基金來源</t>
  </si>
  <si>
    <r>
      <t>比較增</t>
    </r>
    <r>
      <rPr>
        <b/>
        <sz val="12"/>
        <rFont val="Times New Roman"/>
        <family val="1"/>
      </rPr>
      <t xml:space="preserve"> (</t>
    </r>
    <r>
      <rPr>
        <b/>
        <sz val="12"/>
        <rFont val="新細明體"/>
        <family val="1"/>
      </rPr>
      <t>＋</t>
    </r>
    <r>
      <rPr>
        <b/>
        <sz val="12"/>
        <rFont val="Times New Roman"/>
        <family val="1"/>
      </rPr>
      <t xml:space="preserve">) </t>
    </r>
    <r>
      <rPr>
        <b/>
        <sz val="12"/>
        <rFont val="新細明體"/>
        <family val="1"/>
      </rPr>
      <t>減</t>
    </r>
    <r>
      <rPr>
        <b/>
        <sz val="12"/>
        <rFont val="Times New Roman"/>
        <family val="1"/>
      </rPr>
      <t xml:space="preserve"> (</t>
    </r>
    <r>
      <rPr>
        <b/>
        <sz val="12"/>
        <rFont val="新細明體"/>
        <family val="1"/>
      </rPr>
      <t>－</t>
    </r>
    <r>
      <rPr>
        <b/>
        <sz val="12"/>
        <rFont val="Times New Roman"/>
        <family val="1"/>
      </rPr>
      <t>)</t>
    </r>
  </si>
  <si>
    <t>基金來源、用途及餘絀結算表</t>
  </si>
  <si>
    <t>文化建設基金</t>
  </si>
  <si>
    <t>健康照護基金</t>
  </si>
  <si>
    <t>九二一震災社區重建更新基金</t>
  </si>
  <si>
    <t>　徵收收入</t>
  </si>
  <si>
    <t>算　數</t>
  </si>
  <si>
    <t>　債務收入</t>
  </si>
  <si>
    <t>　勞務收入</t>
  </si>
  <si>
    <t>　農政收入</t>
  </si>
  <si>
    <t>　財產收入</t>
  </si>
  <si>
    <t>　政府撥入收入</t>
  </si>
  <si>
    <t>　其他收入</t>
  </si>
  <si>
    <t>基金用途</t>
  </si>
  <si>
    <t>本期賸餘（短絀－）</t>
  </si>
  <si>
    <t>期初累積賸餘（短絀－）</t>
  </si>
  <si>
    <t>期末累積賸餘（短絀－）</t>
  </si>
  <si>
    <t>單位：新臺幣元</t>
  </si>
  <si>
    <t>特別收入基金基金來</t>
  </si>
  <si>
    <t>源、用途及餘絀綜計表</t>
  </si>
  <si>
    <t>基　金　別</t>
  </si>
  <si>
    <t>分　配　預　</t>
  </si>
  <si>
    <t>實際數與分配預算數比較</t>
  </si>
  <si>
    <t>期初累積賸餘</t>
  </si>
  <si>
    <t>期末累積賸餘</t>
  </si>
  <si>
    <t>基　金</t>
  </si>
  <si>
    <t>賸　餘</t>
  </si>
  <si>
    <t>來　源</t>
  </si>
  <si>
    <t>用　途</t>
  </si>
  <si>
    <t>行政院主管</t>
  </si>
  <si>
    <t>　行政院國家科學技術發展基金</t>
  </si>
  <si>
    <t>　九二一震災社區重建更新基金</t>
  </si>
  <si>
    <t>　離島建設基金</t>
  </si>
  <si>
    <t>　醫療服務業開發基金</t>
  </si>
  <si>
    <t>　行政院公營事業民營化基金</t>
  </si>
  <si>
    <t>內政部主管</t>
  </si>
  <si>
    <t>　社會福利基金</t>
  </si>
  <si>
    <t>教育部主管</t>
  </si>
  <si>
    <t>　學產基金</t>
  </si>
  <si>
    <t>經濟部主管</t>
  </si>
  <si>
    <t>　經濟特別收入基金</t>
  </si>
  <si>
    <t>　核能發電後端營運基金</t>
  </si>
  <si>
    <t>交通部主管</t>
  </si>
  <si>
    <t>　航港建設基金</t>
  </si>
  <si>
    <t>農業委員會主管</t>
  </si>
  <si>
    <t>　農業特別收入基金</t>
  </si>
  <si>
    <t>勞工委員會主管</t>
  </si>
  <si>
    <t>　就業安定基金</t>
  </si>
  <si>
    <t>衛生署主管</t>
  </si>
  <si>
    <t>　健康照護基金</t>
  </si>
  <si>
    <t>環境保護署主管</t>
  </si>
  <si>
    <t>　環境保護基金</t>
  </si>
  <si>
    <t>文化建設委員會主管</t>
  </si>
  <si>
    <t>　文化建設基金</t>
  </si>
  <si>
    <t>大陸委員會主管</t>
  </si>
  <si>
    <t>　中華發展基金</t>
  </si>
  <si>
    <t>新聞局主管</t>
  </si>
  <si>
    <t>有線廣播電視事業發展基金</t>
  </si>
  <si>
    <t>（短絀－）</t>
  </si>
  <si>
    <t>（短絀－）</t>
  </si>
  <si>
    <t>（短絀－）</t>
  </si>
  <si>
    <t>實　際　數</t>
  </si>
  <si>
    <t>（短絀－）</t>
  </si>
  <si>
    <r>
      <t xml:space="preserve">    </t>
    </r>
    <r>
      <rPr>
        <sz val="10"/>
        <rFont val="新細明體"/>
        <family val="1"/>
      </rPr>
      <t>外籍配偶照顧輔導基金</t>
    </r>
  </si>
  <si>
    <r>
      <t>中華民國</t>
    </r>
    <r>
      <rPr>
        <b/>
        <sz val="14"/>
        <rFont val="Times New Roman"/>
        <family val="1"/>
      </rPr>
      <t>94</t>
    </r>
    <r>
      <rPr>
        <b/>
        <sz val="14"/>
        <rFont val="新細明體"/>
        <family val="1"/>
      </rPr>
      <t>年</t>
    </r>
    <r>
      <rPr>
        <b/>
        <sz val="14"/>
        <rFont val="Times New Roman"/>
        <family val="1"/>
      </rPr>
      <t>1</t>
    </r>
    <r>
      <rPr>
        <b/>
        <sz val="14"/>
        <rFont val="新細明體"/>
        <family val="1"/>
      </rPr>
      <t>月</t>
    </r>
    <r>
      <rPr>
        <b/>
        <sz val="14"/>
        <rFont val="Times New Roman"/>
        <family val="1"/>
      </rPr>
      <t>1</t>
    </r>
    <r>
      <rPr>
        <b/>
        <sz val="14"/>
        <rFont val="新細明體"/>
        <family val="1"/>
      </rPr>
      <t>日</t>
    </r>
  </si>
  <si>
    <r>
      <t>至</t>
    </r>
    <r>
      <rPr>
        <b/>
        <sz val="14"/>
        <rFont val="Times New Roman"/>
        <family val="1"/>
      </rPr>
      <t>94</t>
    </r>
    <r>
      <rPr>
        <b/>
        <sz val="14"/>
        <rFont val="新細明體"/>
        <family val="1"/>
      </rPr>
      <t>年</t>
    </r>
    <r>
      <rPr>
        <b/>
        <sz val="14"/>
        <rFont val="Times New Roman"/>
        <family val="1"/>
      </rPr>
      <t>6</t>
    </r>
    <r>
      <rPr>
        <b/>
        <sz val="14"/>
        <rFont val="新細明體"/>
        <family val="1"/>
      </rPr>
      <t>月</t>
    </r>
    <r>
      <rPr>
        <b/>
        <sz val="14"/>
        <rFont val="Times New Roman"/>
        <family val="1"/>
      </rPr>
      <t>30</t>
    </r>
    <r>
      <rPr>
        <b/>
        <sz val="14"/>
        <rFont val="新細明體"/>
        <family val="1"/>
      </rPr>
      <t>日止</t>
    </r>
  </si>
  <si>
    <r>
      <t>合　</t>
    </r>
    <r>
      <rPr>
        <b/>
        <sz val="12"/>
        <rFont val="Times New Roman"/>
        <family val="1"/>
      </rPr>
      <t xml:space="preserve">    </t>
    </r>
    <r>
      <rPr>
        <b/>
        <sz val="12"/>
        <rFont val="新細明體"/>
        <family val="1"/>
      </rPr>
      <t>　　　　計</t>
    </r>
  </si>
  <si>
    <r>
      <t>　　　　　中華民國</t>
    </r>
    <r>
      <rPr>
        <b/>
        <sz val="12"/>
        <rFont val="Times New Roman"/>
        <family val="1"/>
      </rPr>
      <t>94</t>
    </r>
    <r>
      <rPr>
        <b/>
        <sz val="12"/>
        <rFont val="新細明體"/>
        <family val="1"/>
      </rPr>
      <t>年</t>
    </r>
    <r>
      <rPr>
        <b/>
        <sz val="12"/>
        <rFont val="Times New Roman"/>
        <family val="1"/>
      </rPr>
      <t>1</t>
    </r>
    <r>
      <rPr>
        <b/>
        <sz val="12"/>
        <rFont val="新細明體"/>
        <family val="1"/>
      </rPr>
      <t>月</t>
    </r>
    <r>
      <rPr>
        <b/>
        <sz val="12"/>
        <rFont val="Times New Roman"/>
        <family val="1"/>
      </rPr>
      <t>1</t>
    </r>
    <r>
      <rPr>
        <b/>
        <sz val="12"/>
        <rFont val="新細明體"/>
        <family val="1"/>
      </rPr>
      <t>日至</t>
    </r>
    <r>
      <rPr>
        <b/>
        <sz val="12"/>
        <rFont val="Times New Roman"/>
        <family val="1"/>
      </rPr>
      <t>94</t>
    </r>
    <r>
      <rPr>
        <b/>
        <sz val="12"/>
        <rFont val="新細明體"/>
        <family val="1"/>
      </rPr>
      <t>年</t>
    </r>
    <r>
      <rPr>
        <b/>
        <sz val="12"/>
        <rFont val="Times New Roman"/>
        <family val="1"/>
      </rPr>
      <t>6</t>
    </r>
    <r>
      <rPr>
        <b/>
        <sz val="12"/>
        <rFont val="新細明體"/>
        <family val="1"/>
      </rPr>
      <t>月</t>
    </r>
    <r>
      <rPr>
        <b/>
        <sz val="12"/>
        <rFont val="Times New Roman"/>
        <family val="1"/>
      </rPr>
      <t>30</t>
    </r>
    <r>
      <rPr>
        <b/>
        <sz val="12"/>
        <rFont val="新細明體"/>
        <family val="1"/>
      </rPr>
      <t>日止</t>
    </r>
  </si>
  <si>
    <r>
      <t>金</t>
    </r>
    <r>
      <rPr>
        <b/>
        <sz val="12"/>
        <rFont val="Times New Roman"/>
        <family val="1"/>
      </rPr>
      <t xml:space="preserve">      </t>
    </r>
    <r>
      <rPr>
        <b/>
        <sz val="12"/>
        <rFont val="新細明體"/>
        <family val="1"/>
      </rPr>
      <t>額</t>
    </r>
  </si>
  <si>
    <r>
      <t>實</t>
    </r>
    <r>
      <rPr>
        <b/>
        <sz val="12"/>
        <rFont val="Times New Roman"/>
        <family val="1"/>
      </rPr>
      <t xml:space="preserve">  </t>
    </r>
    <r>
      <rPr>
        <b/>
        <sz val="12"/>
        <rFont val="新細明體"/>
        <family val="1"/>
      </rPr>
      <t>際</t>
    </r>
    <r>
      <rPr>
        <b/>
        <sz val="12"/>
        <rFont val="Times New Roman"/>
        <family val="1"/>
      </rPr>
      <t xml:space="preserve">  </t>
    </r>
    <r>
      <rPr>
        <b/>
        <sz val="12"/>
        <rFont val="新細明體"/>
        <family val="1"/>
      </rPr>
      <t>數</t>
    </r>
  </si>
  <si>
    <r>
      <t>項　　</t>
    </r>
    <r>
      <rPr>
        <b/>
        <sz val="12"/>
        <rFont val="Times New Roman"/>
        <family val="1"/>
      </rPr>
      <t xml:space="preserve">  </t>
    </r>
    <r>
      <rPr>
        <b/>
        <sz val="12"/>
        <rFont val="新細明體"/>
        <family val="1"/>
      </rPr>
      <t>　　目</t>
    </r>
  </si>
  <si>
    <t>外籍配偶照顧輔導基金</t>
  </si>
  <si>
    <t>有線廣播電視事業發展基金</t>
  </si>
  <si>
    <t>金融監督管理委員會主管</t>
  </si>
  <si>
    <r>
      <t xml:space="preserve">    </t>
    </r>
    <r>
      <rPr>
        <sz val="10"/>
        <rFont val="新細明體"/>
        <family val="1"/>
      </rPr>
      <t>金融監督管理基金</t>
    </r>
  </si>
  <si>
    <r>
      <t xml:space="preserve">    </t>
    </r>
    <r>
      <rPr>
        <sz val="10"/>
        <rFont val="細明體"/>
        <family val="3"/>
      </rPr>
      <t>行政院金融重建基金</t>
    </r>
  </si>
  <si>
    <t>　一般行政管理</t>
  </si>
  <si>
    <t>　一般建築及設備</t>
  </si>
  <si>
    <r>
      <t xml:space="preserve">     </t>
    </r>
    <r>
      <rPr>
        <sz val="10"/>
        <rFont val="細明體"/>
        <family val="3"/>
      </rPr>
      <t>推動整體科技發展計畫</t>
    </r>
  </si>
  <si>
    <r>
      <t xml:space="preserve">     </t>
    </r>
    <r>
      <rPr>
        <sz val="10"/>
        <rFont val="細明體"/>
        <family val="3"/>
      </rPr>
      <t>培育、延攬及獎助科技人才計畫</t>
    </r>
  </si>
  <si>
    <r>
      <t xml:space="preserve">     </t>
    </r>
    <r>
      <rPr>
        <sz val="10"/>
        <rFont val="細明體"/>
        <family val="3"/>
      </rPr>
      <t>改善研究發展環境計畫</t>
    </r>
  </si>
  <si>
    <r>
      <t xml:space="preserve">    </t>
    </r>
    <r>
      <rPr>
        <sz val="10"/>
        <rFont val="細明體"/>
        <family val="3"/>
      </rPr>
      <t>九二一關懷計畫</t>
    </r>
  </si>
  <si>
    <r>
      <t xml:space="preserve">    </t>
    </r>
    <r>
      <rPr>
        <sz val="10"/>
        <rFont val="新細明體"/>
        <family val="1"/>
      </rPr>
      <t>形象商圈再造及博覽會計畫</t>
    </r>
  </si>
  <si>
    <r>
      <t xml:space="preserve">    </t>
    </r>
    <r>
      <rPr>
        <sz val="10"/>
        <rFont val="新細明體"/>
        <family val="1"/>
      </rPr>
      <t>產業經營技術提升輔導計畫</t>
    </r>
  </si>
  <si>
    <r>
      <t xml:space="preserve">    </t>
    </r>
    <r>
      <rPr>
        <sz val="10"/>
        <rFont val="新細明體"/>
        <family val="1"/>
      </rPr>
      <t>重建區企業產銷輔導計畫</t>
    </r>
  </si>
  <si>
    <r>
      <t xml:space="preserve">    </t>
    </r>
    <r>
      <rPr>
        <sz val="10"/>
        <rFont val="新細明體"/>
        <family val="1"/>
      </rPr>
      <t>傳統市場經營管理輔導計畫</t>
    </r>
  </si>
  <si>
    <r>
      <t xml:space="preserve">    </t>
    </r>
    <r>
      <rPr>
        <sz val="10"/>
        <rFont val="新細明體"/>
        <family val="1"/>
      </rPr>
      <t>歷史建築物修復計畫</t>
    </r>
  </si>
  <si>
    <r>
      <t xml:space="preserve">    </t>
    </r>
    <r>
      <rPr>
        <sz val="10"/>
        <rFont val="新細明體"/>
        <family val="1"/>
      </rPr>
      <t>生活重建計畫﹝社區總體營造計畫執行方案、重建區藝文發展、重建區書香重建﹞</t>
    </r>
  </si>
  <si>
    <r>
      <t xml:space="preserve">    </t>
    </r>
    <r>
      <rPr>
        <sz val="10"/>
        <rFont val="新細明體"/>
        <family val="1"/>
      </rPr>
      <t>心靈支持服務重建計畫</t>
    </r>
  </si>
  <si>
    <r>
      <t xml:space="preserve">    </t>
    </r>
    <r>
      <rPr>
        <sz val="10"/>
        <rFont val="新細明體"/>
        <family val="1"/>
      </rPr>
      <t xml:space="preserve">原住民聚落總體營造暨產業振興計畫     </t>
    </r>
  </si>
  <si>
    <r>
      <t xml:space="preserve">    </t>
    </r>
    <r>
      <rPr>
        <sz val="10"/>
        <rFont val="新細明體"/>
        <family val="1"/>
      </rPr>
      <t>九二一震災受損古蹟復建計畫經費</t>
    </r>
  </si>
  <si>
    <r>
      <t xml:space="preserve">    </t>
    </r>
    <r>
      <rPr>
        <sz val="10"/>
        <rFont val="新細明體"/>
        <family val="1"/>
      </rPr>
      <t>補助災區新社區開發規劃設計</t>
    </r>
  </si>
  <si>
    <r>
      <t xml:space="preserve">    </t>
    </r>
    <r>
      <rPr>
        <sz val="10"/>
        <rFont val="新細明體"/>
        <family val="1"/>
      </rPr>
      <t>台中縣第二級古蹟霧峰林宅復建計畫</t>
    </r>
  </si>
  <si>
    <r>
      <t xml:space="preserve">    </t>
    </r>
    <r>
      <rPr>
        <sz val="10"/>
        <rFont val="新細明體"/>
        <family val="1"/>
      </rPr>
      <t>補助災區新社區開發地區相關規劃工程設計及施工管理等之技術顧問費用</t>
    </r>
  </si>
  <si>
    <r>
      <t xml:space="preserve">    </t>
    </r>
    <r>
      <rPr>
        <sz val="10"/>
        <rFont val="新細明體"/>
        <family val="1"/>
      </rPr>
      <t>投融資業務成本計畫</t>
    </r>
  </si>
  <si>
    <r>
      <t xml:space="preserve">    </t>
    </r>
    <r>
      <rPr>
        <sz val="10"/>
        <rFont val="新細明體"/>
        <family val="1"/>
      </rPr>
      <t>辦理補助災區個別建築物重建規劃設計經費(建)計畫</t>
    </r>
  </si>
  <si>
    <r>
      <t xml:space="preserve">    </t>
    </r>
    <r>
      <rPr>
        <sz val="10"/>
        <rFont val="新細明體"/>
        <family val="1"/>
      </rPr>
      <t>補助新社區開發地區聯外道路大型公園社區活動中心共同管溝排水幹線等公共設施工程費用及都市更新地區用地徵收及土地上物拆遷費用</t>
    </r>
  </si>
  <si>
    <r>
      <t xml:space="preserve">    </t>
    </r>
    <r>
      <rPr>
        <sz val="10"/>
        <rFont val="新細明體"/>
        <family val="1"/>
      </rPr>
      <t>補助受讓公寓大廈區分所有權人產權貸款之利息</t>
    </r>
  </si>
  <si>
    <r>
      <t xml:space="preserve">    </t>
    </r>
    <r>
      <rPr>
        <sz val="10"/>
        <rFont val="新細明體"/>
        <family val="1"/>
      </rPr>
      <t>補助原購屋貸款人負擔之利息差額</t>
    </r>
  </si>
  <si>
    <r>
      <t xml:space="preserve">    </t>
    </r>
    <r>
      <rPr>
        <sz val="10"/>
        <rFont val="新細明體"/>
        <family val="1"/>
      </rPr>
      <t>補助興建購置平價住宅安置重建區受災戶相關費用</t>
    </r>
  </si>
  <si>
    <r>
      <t xml:space="preserve">    </t>
    </r>
    <r>
      <rPr>
        <sz val="10"/>
        <rFont val="新細明體"/>
        <family val="1"/>
      </rPr>
      <t>辦理加速九二一重建區原住民及鄉村聚落簡易住宅重建計畫相關補助</t>
    </r>
  </si>
  <si>
    <r>
      <t xml:space="preserve">    </t>
    </r>
    <r>
      <rPr>
        <sz val="10"/>
        <rFont val="新細明體"/>
        <family val="1"/>
      </rPr>
      <t>補貼九二一地震受災戶震災前原房屋貸款利率</t>
    </r>
  </si>
  <si>
    <r>
      <t xml:space="preserve">    </t>
    </r>
    <r>
      <rPr>
        <sz val="10"/>
        <rFont val="新細明體"/>
        <family val="1"/>
      </rPr>
      <t>其他作業經費</t>
    </r>
  </si>
  <si>
    <r>
      <t xml:space="preserve">    </t>
    </r>
    <r>
      <rPr>
        <sz val="10"/>
        <rFont val="新細明體"/>
        <family val="1"/>
      </rPr>
      <t>竹山車籠埔斷層槽溝保存計劃─地震及生態園區</t>
    </r>
  </si>
  <si>
    <r>
      <t xml:space="preserve">    </t>
    </r>
    <r>
      <rPr>
        <sz val="10"/>
        <rFont val="新細明體"/>
        <family val="1"/>
      </rPr>
      <t>重建區流域整體治理工程計畫</t>
    </r>
  </si>
  <si>
    <r>
      <t xml:space="preserve">    </t>
    </r>
    <r>
      <rPr>
        <sz val="10"/>
        <rFont val="新細明體"/>
        <family val="1"/>
      </rPr>
      <t>觀光風景軸線主要聯絡道路易坍坊、易肇事路段及橋樑改善計畫</t>
    </r>
  </si>
  <si>
    <r>
      <t xml:space="preserve">    </t>
    </r>
    <r>
      <rPr>
        <sz val="10"/>
        <rFont val="新細明體"/>
        <family val="1"/>
      </rPr>
      <t>風景區聯絡道路改善計畫</t>
    </r>
  </si>
  <si>
    <r>
      <t xml:space="preserve">    </t>
    </r>
    <r>
      <rPr>
        <sz val="10"/>
        <rFont val="新細明體"/>
        <family val="1"/>
      </rPr>
      <t>設置及改善道路指標導引系統計畫</t>
    </r>
  </si>
  <si>
    <r>
      <t xml:space="preserve">    </t>
    </r>
    <r>
      <rPr>
        <sz val="10"/>
        <rFont val="新細明體"/>
        <family val="1"/>
      </rPr>
      <t>農村聚落重建計畫</t>
    </r>
  </si>
  <si>
    <r>
      <t xml:space="preserve">    </t>
    </r>
    <r>
      <rPr>
        <sz val="10"/>
        <rFont val="新細明體"/>
        <family val="1"/>
      </rPr>
      <t>重建區農路水土保持暨產業運輸提昇計畫</t>
    </r>
  </si>
  <si>
    <r>
      <t xml:space="preserve">    </t>
    </r>
    <r>
      <rPr>
        <sz val="10"/>
        <rFont val="新細明體"/>
        <family val="1"/>
      </rPr>
      <t>重建區臨時工作津貼及失業者就業獎助或津貼</t>
    </r>
  </si>
  <si>
    <t xml:space="preserve">  社會救助計畫</t>
  </si>
  <si>
    <t xml:space="preserve">    福利服務計畫</t>
  </si>
  <si>
    <t xml:space="preserve">    小康計畫</t>
  </si>
  <si>
    <t xml:space="preserve">    兒童及少年福利計畫</t>
  </si>
  <si>
    <r>
      <t xml:space="preserve">    </t>
    </r>
    <r>
      <rPr>
        <sz val="10"/>
        <rFont val="細明體"/>
        <family val="3"/>
      </rPr>
      <t>獎助教育支出計畫</t>
    </r>
  </si>
  <si>
    <r>
      <t xml:space="preserve">    </t>
    </r>
    <r>
      <rPr>
        <sz val="10"/>
        <rFont val="新細明體"/>
        <family val="1"/>
      </rPr>
      <t>學產房地管理計畫</t>
    </r>
  </si>
  <si>
    <t>　貿易推廣工作</t>
  </si>
  <si>
    <t>　研究發展及訓練</t>
  </si>
  <si>
    <t>　能源研究發展工作</t>
  </si>
  <si>
    <r>
      <t xml:space="preserve">    </t>
    </r>
    <r>
      <rPr>
        <sz val="10"/>
        <rFont val="細明體"/>
        <family val="3"/>
      </rPr>
      <t>低放射性廢棄物處理、貯存及</t>
    </r>
  </si>
  <si>
    <t xml:space="preserve">    最終處置計畫</t>
  </si>
  <si>
    <t xml:space="preserve">    用過核子燃料貯存及最終處置</t>
  </si>
  <si>
    <t xml:space="preserve">    計畫</t>
  </si>
  <si>
    <t xml:space="preserve">    核子設施除役拆廠及其廢棄物</t>
  </si>
  <si>
    <t xml:space="preserve">    處理及最終處置計畫</t>
  </si>
  <si>
    <t>航港建設基金</t>
  </si>
  <si>
    <t>　一般行政管理</t>
  </si>
  <si>
    <r>
      <t xml:space="preserve">     </t>
    </r>
    <r>
      <rPr>
        <sz val="10"/>
        <rFont val="細明體"/>
        <family val="3"/>
      </rPr>
      <t>補助港灣建設計畫</t>
    </r>
  </si>
  <si>
    <t xml:space="preserve">  毛豬產銷調節</t>
  </si>
  <si>
    <t xml:space="preserve">  農業貸款利息差額補貼</t>
  </si>
  <si>
    <t xml:space="preserve">  新型農機補助</t>
  </si>
  <si>
    <t xml:space="preserve">  農田地力綜合改善計畫</t>
  </si>
  <si>
    <t xml:space="preserve">  糧政業務</t>
  </si>
  <si>
    <t xml:space="preserve">  農田水利會會費補助</t>
  </si>
  <si>
    <t xml:space="preserve">  全民造林運動-造林計畫</t>
  </si>
  <si>
    <t xml:space="preserve">  造林貸款計畫</t>
  </si>
  <si>
    <t xml:space="preserve">  農業天然災害救助計畫</t>
  </si>
  <si>
    <t xml:space="preserve">  漁業發展補助計畫</t>
  </si>
  <si>
    <t xml:space="preserve">  漁業用油補貼計畫</t>
  </si>
  <si>
    <t xml:space="preserve">  水旱田利用調整後續計畫</t>
  </si>
  <si>
    <t>環境保護基金</t>
  </si>
  <si>
    <r>
      <t xml:space="preserve">    </t>
    </r>
    <r>
      <rPr>
        <sz val="10"/>
        <rFont val="細明體"/>
        <family val="3"/>
      </rPr>
      <t>空氣污染防制</t>
    </r>
  </si>
  <si>
    <r>
      <t xml:space="preserve">    </t>
    </r>
    <r>
      <rPr>
        <sz val="10"/>
        <rFont val="新細明體"/>
        <family val="1"/>
      </rPr>
      <t>資源回收管理</t>
    </r>
  </si>
  <si>
    <r>
      <t xml:space="preserve">    </t>
    </r>
    <r>
      <rPr>
        <sz val="10"/>
        <rFont val="新細明體"/>
        <family val="1"/>
      </rPr>
      <t>土壤及地下水污染整治</t>
    </r>
  </si>
  <si>
    <r>
      <t xml:space="preserve">    </t>
    </r>
    <r>
      <rPr>
        <sz val="10"/>
        <rFont val="新細明體"/>
        <family val="1"/>
      </rPr>
      <t>兩岸交流計劃</t>
    </r>
  </si>
  <si>
    <t>　撥付地方政府及捐贈公視</t>
  </si>
  <si>
    <t>　現況調查及服務品質提升</t>
  </si>
  <si>
    <t>　優良公益節目獎勵</t>
  </si>
  <si>
    <t>　有線廣播電視發展與研究</t>
  </si>
  <si>
    <t xml:space="preserve">    推動金融資訊公開計畫</t>
  </si>
  <si>
    <t xml:space="preserve">    推動金融監理人員訓練計畫</t>
  </si>
  <si>
    <t xml:space="preserve">    推動國際金融交流計畫</t>
  </si>
  <si>
    <r>
      <t xml:space="preserve">    </t>
    </r>
    <r>
      <rPr>
        <sz val="10"/>
        <rFont val="細明體"/>
        <family val="3"/>
      </rPr>
      <t>處理經營不善金融機構計畫</t>
    </r>
  </si>
  <si>
    <t>　償還長期債務計畫</t>
  </si>
  <si>
    <t>　清理計畫</t>
  </si>
  <si>
    <t>　訴追計畫</t>
  </si>
  <si>
    <t>　一般建築及設備</t>
  </si>
  <si>
    <r>
      <t xml:space="preserve">    </t>
    </r>
    <r>
      <rPr>
        <sz val="10"/>
        <rFont val="細明體"/>
        <family val="3"/>
      </rPr>
      <t>支應民營化前退休人員退休撫卹</t>
    </r>
  </si>
  <si>
    <r>
      <t xml:space="preserve">    </t>
    </r>
    <r>
      <rPr>
        <sz val="10"/>
        <rFont val="新細明體"/>
        <family val="1"/>
      </rPr>
      <t>畫</t>
    </r>
  </si>
  <si>
    <r>
      <t xml:space="preserve">    </t>
    </r>
    <r>
      <rPr>
        <sz val="10"/>
        <rFont val="細明體"/>
        <family val="3"/>
      </rPr>
      <t>促進國民就業計畫</t>
    </r>
  </si>
  <si>
    <t xml:space="preserve">    外籍勞工管理計畫</t>
  </si>
  <si>
    <t xml:space="preserve">    提升勞工福祉計畫</t>
  </si>
  <si>
    <t xml:space="preserve">    促進視障者就業計畫</t>
  </si>
  <si>
    <t>　醫療品質提升計畫</t>
  </si>
  <si>
    <t>　健保紓困計畫</t>
  </si>
  <si>
    <t>　藥害救濟給付計畫</t>
  </si>
  <si>
    <t>　菸害防制計畫</t>
  </si>
  <si>
    <t>　衛生保健計畫</t>
  </si>
  <si>
    <t>　預防接種受害救濟給付計畫</t>
  </si>
  <si>
    <t>　人才培育</t>
  </si>
  <si>
    <t>　協助藝術人才進軍國際藝壇</t>
  </si>
  <si>
    <t>　促進兩岸文化交流</t>
  </si>
  <si>
    <t>　推動國際文化交流</t>
  </si>
  <si>
    <t>　推動國內藝文活動</t>
  </si>
  <si>
    <t>　推廣與出版文化藝術資訊</t>
  </si>
  <si>
    <t>基金來源、用途及餘絀結算表</t>
  </si>
  <si>
    <r>
      <t>　　　　　中華民國</t>
    </r>
    <r>
      <rPr>
        <b/>
        <sz val="12"/>
        <rFont val="Times New Roman"/>
        <family val="1"/>
      </rPr>
      <t>94</t>
    </r>
    <r>
      <rPr>
        <b/>
        <sz val="12"/>
        <rFont val="新細明體"/>
        <family val="1"/>
      </rPr>
      <t>年</t>
    </r>
    <r>
      <rPr>
        <b/>
        <sz val="12"/>
        <rFont val="Times New Roman"/>
        <family val="1"/>
      </rPr>
      <t>1</t>
    </r>
    <r>
      <rPr>
        <b/>
        <sz val="12"/>
        <rFont val="新細明體"/>
        <family val="1"/>
      </rPr>
      <t>月</t>
    </r>
    <r>
      <rPr>
        <b/>
        <sz val="12"/>
        <rFont val="Times New Roman"/>
        <family val="1"/>
      </rPr>
      <t>1</t>
    </r>
    <r>
      <rPr>
        <b/>
        <sz val="12"/>
        <rFont val="新細明體"/>
        <family val="1"/>
      </rPr>
      <t>日至</t>
    </r>
    <r>
      <rPr>
        <b/>
        <sz val="12"/>
        <rFont val="Times New Roman"/>
        <family val="1"/>
      </rPr>
      <t>94</t>
    </r>
    <r>
      <rPr>
        <b/>
        <sz val="12"/>
        <rFont val="新細明體"/>
        <family val="1"/>
      </rPr>
      <t>年</t>
    </r>
    <r>
      <rPr>
        <b/>
        <sz val="12"/>
        <rFont val="Times New Roman"/>
        <family val="1"/>
      </rPr>
      <t>6</t>
    </r>
    <r>
      <rPr>
        <b/>
        <sz val="12"/>
        <rFont val="新細明體"/>
        <family val="1"/>
      </rPr>
      <t>月</t>
    </r>
    <r>
      <rPr>
        <b/>
        <sz val="12"/>
        <rFont val="Times New Roman"/>
        <family val="1"/>
      </rPr>
      <t>30</t>
    </r>
    <r>
      <rPr>
        <b/>
        <sz val="12"/>
        <rFont val="新細明體"/>
        <family val="1"/>
      </rPr>
      <t>日止</t>
    </r>
  </si>
  <si>
    <t>單位：新臺幣元</t>
  </si>
  <si>
    <r>
      <t>項　　</t>
    </r>
    <r>
      <rPr>
        <b/>
        <sz val="12"/>
        <rFont val="Times New Roman"/>
        <family val="1"/>
      </rPr>
      <t xml:space="preserve">  </t>
    </r>
    <r>
      <rPr>
        <b/>
        <sz val="12"/>
        <rFont val="新細明體"/>
        <family val="1"/>
      </rPr>
      <t>　　目</t>
    </r>
  </si>
  <si>
    <r>
      <t>實</t>
    </r>
    <r>
      <rPr>
        <b/>
        <sz val="12"/>
        <rFont val="Times New Roman"/>
        <family val="1"/>
      </rPr>
      <t xml:space="preserve">  </t>
    </r>
    <r>
      <rPr>
        <b/>
        <sz val="12"/>
        <rFont val="新細明體"/>
        <family val="1"/>
      </rPr>
      <t>際</t>
    </r>
    <r>
      <rPr>
        <b/>
        <sz val="12"/>
        <rFont val="Times New Roman"/>
        <family val="1"/>
      </rPr>
      <t xml:space="preserve">  </t>
    </r>
    <r>
      <rPr>
        <b/>
        <sz val="12"/>
        <rFont val="新細明體"/>
        <family val="1"/>
      </rPr>
      <t>數</t>
    </r>
  </si>
  <si>
    <t>分配預算數</t>
  </si>
  <si>
    <r>
      <t>比較增</t>
    </r>
    <r>
      <rPr>
        <b/>
        <sz val="12"/>
        <rFont val="Times New Roman"/>
        <family val="1"/>
      </rPr>
      <t xml:space="preserve"> (</t>
    </r>
    <r>
      <rPr>
        <b/>
        <sz val="12"/>
        <rFont val="新細明體"/>
        <family val="1"/>
      </rPr>
      <t>＋</t>
    </r>
    <r>
      <rPr>
        <b/>
        <sz val="12"/>
        <rFont val="Times New Roman"/>
        <family val="1"/>
      </rPr>
      <t xml:space="preserve">) </t>
    </r>
    <r>
      <rPr>
        <b/>
        <sz val="12"/>
        <rFont val="新細明體"/>
        <family val="1"/>
      </rPr>
      <t>減</t>
    </r>
    <r>
      <rPr>
        <b/>
        <sz val="12"/>
        <rFont val="Times New Roman"/>
        <family val="1"/>
      </rPr>
      <t xml:space="preserve"> (</t>
    </r>
    <r>
      <rPr>
        <b/>
        <sz val="12"/>
        <rFont val="新細明體"/>
        <family val="1"/>
      </rPr>
      <t>－</t>
    </r>
    <r>
      <rPr>
        <b/>
        <sz val="12"/>
        <rFont val="Times New Roman"/>
        <family val="1"/>
      </rPr>
      <t>)</t>
    </r>
  </si>
  <si>
    <r>
      <t>金</t>
    </r>
    <r>
      <rPr>
        <b/>
        <sz val="12"/>
        <rFont val="Times New Roman"/>
        <family val="1"/>
      </rPr>
      <t xml:space="preserve">      </t>
    </r>
    <r>
      <rPr>
        <b/>
        <sz val="12"/>
        <rFont val="新細明體"/>
        <family val="1"/>
      </rPr>
      <t>額</t>
    </r>
  </si>
  <si>
    <t>％</t>
  </si>
  <si>
    <t>基金來源</t>
  </si>
  <si>
    <t>　徵收收入</t>
  </si>
  <si>
    <t>　債務收入</t>
  </si>
  <si>
    <t>　勞務收入</t>
  </si>
  <si>
    <t>　農政收入</t>
  </si>
  <si>
    <t>　財產收入</t>
  </si>
  <si>
    <t>　政府撥入收入</t>
  </si>
  <si>
    <t>　其他收入</t>
  </si>
  <si>
    <t>基金用途</t>
  </si>
  <si>
    <t>　一般行政管理</t>
  </si>
  <si>
    <t>　一般建築及設備</t>
  </si>
  <si>
    <r>
      <t xml:space="preserve">    </t>
    </r>
    <r>
      <rPr>
        <sz val="10"/>
        <rFont val="細明體"/>
        <family val="3"/>
      </rPr>
      <t>還本付息計畫</t>
    </r>
  </si>
  <si>
    <t>本期賸餘（短絀－）</t>
  </si>
  <si>
    <t>期初累積賸餘（短絀－）</t>
  </si>
  <si>
    <t>期末累積賸餘（短絀－）</t>
  </si>
  <si>
    <t>基金來源、用途及餘絀結算表</t>
  </si>
  <si>
    <r>
      <t>　　　　　中華民國</t>
    </r>
    <r>
      <rPr>
        <b/>
        <sz val="12"/>
        <rFont val="Times New Roman"/>
        <family val="1"/>
      </rPr>
      <t>94</t>
    </r>
    <r>
      <rPr>
        <b/>
        <sz val="12"/>
        <rFont val="新細明體"/>
        <family val="1"/>
      </rPr>
      <t>年</t>
    </r>
    <r>
      <rPr>
        <b/>
        <sz val="12"/>
        <rFont val="Times New Roman"/>
        <family val="1"/>
      </rPr>
      <t>1</t>
    </r>
    <r>
      <rPr>
        <b/>
        <sz val="12"/>
        <rFont val="新細明體"/>
        <family val="1"/>
      </rPr>
      <t>月</t>
    </r>
    <r>
      <rPr>
        <b/>
        <sz val="12"/>
        <rFont val="Times New Roman"/>
        <family val="1"/>
      </rPr>
      <t>1</t>
    </r>
    <r>
      <rPr>
        <b/>
        <sz val="12"/>
        <rFont val="新細明體"/>
        <family val="1"/>
      </rPr>
      <t>日至</t>
    </r>
    <r>
      <rPr>
        <b/>
        <sz val="12"/>
        <rFont val="Times New Roman"/>
        <family val="1"/>
      </rPr>
      <t>94</t>
    </r>
    <r>
      <rPr>
        <b/>
        <sz val="12"/>
        <rFont val="新細明體"/>
        <family val="1"/>
      </rPr>
      <t>年</t>
    </r>
    <r>
      <rPr>
        <b/>
        <sz val="12"/>
        <rFont val="Times New Roman"/>
        <family val="1"/>
      </rPr>
      <t>6</t>
    </r>
    <r>
      <rPr>
        <b/>
        <sz val="12"/>
        <rFont val="新細明體"/>
        <family val="1"/>
      </rPr>
      <t>月</t>
    </r>
    <r>
      <rPr>
        <b/>
        <sz val="12"/>
        <rFont val="Times New Roman"/>
        <family val="1"/>
      </rPr>
      <t>30</t>
    </r>
    <r>
      <rPr>
        <b/>
        <sz val="12"/>
        <rFont val="新細明體"/>
        <family val="1"/>
      </rPr>
      <t>日止</t>
    </r>
  </si>
  <si>
    <t>單位：新臺幣元</t>
  </si>
  <si>
    <r>
      <t>項　　</t>
    </r>
    <r>
      <rPr>
        <b/>
        <sz val="12"/>
        <rFont val="Times New Roman"/>
        <family val="1"/>
      </rPr>
      <t xml:space="preserve">  </t>
    </r>
    <r>
      <rPr>
        <b/>
        <sz val="12"/>
        <rFont val="新細明體"/>
        <family val="1"/>
      </rPr>
      <t>　　目</t>
    </r>
  </si>
  <si>
    <r>
      <t>實</t>
    </r>
    <r>
      <rPr>
        <b/>
        <sz val="12"/>
        <rFont val="Times New Roman"/>
        <family val="1"/>
      </rPr>
      <t xml:space="preserve">  </t>
    </r>
    <r>
      <rPr>
        <b/>
        <sz val="12"/>
        <rFont val="新細明體"/>
        <family val="1"/>
      </rPr>
      <t>際</t>
    </r>
    <r>
      <rPr>
        <b/>
        <sz val="12"/>
        <rFont val="Times New Roman"/>
        <family val="1"/>
      </rPr>
      <t xml:space="preserve">  </t>
    </r>
    <r>
      <rPr>
        <b/>
        <sz val="12"/>
        <rFont val="新細明體"/>
        <family val="1"/>
      </rPr>
      <t>數</t>
    </r>
  </si>
  <si>
    <t>分配預算數</t>
  </si>
  <si>
    <r>
      <t>比較增</t>
    </r>
    <r>
      <rPr>
        <b/>
        <sz val="12"/>
        <rFont val="Times New Roman"/>
        <family val="1"/>
      </rPr>
      <t xml:space="preserve"> (</t>
    </r>
    <r>
      <rPr>
        <b/>
        <sz val="12"/>
        <rFont val="新細明體"/>
        <family val="1"/>
      </rPr>
      <t>＋</t>
    </r>
    <r>
      <rPr>
        <b/>
        <sz val="12"/>
        <rFont val="Times New Roman"/>
        <family val="1"/>
      </rPr>
      <t xml:space="preserve">) </t>
    </r>
    <r>
      <rPr>
        <b/>
        <sz val="12"/>
        <rFont val="新細明體"/>
        <family val="1"/>
      </rPr>
      <t>減</t>
    </r>
    <r>
      <rPr>
        <b/>
        <sz val="12"/>
        <rFont val="Times New Roman"/>
        <family val="1"/>
      </rPr>
      <t xml:space="preserve"> (</t>
    </r>
    <r>
      <rPr>
        <b/>
        <sz val="12"/>
        <rFont val="新細明體"/>
        <family val="1"/>
      </rPr>
      <t>－</t>
    </r>
    <r>
      <rPr>
        <b/>
        <sz val="12"/>
        <rFont val="Times New Roman"/>
        <family val="1"/>
      </rPr>
      <t>)</t>
    </r>
  </si>
  <si>
    <r>
      <t>金</t>
    </r>
    <r>
      <rPr>
        <b/>
        <sz val="12"/>
        <rFont val="Times New Roman"/>
        <family val="1"/>
      </rPr>
      <t xml:space="preserve">      </t>
    </r>
    <r>
      <rPr>
        <b/>
        <sz val="12"/>
        <rFont val="新細明體"/>
        <family val="1"/>
      </rPr>
      <t>額</t>
    </r>
  </si>
  <si>
    <t>％</t>
  </si>
  <si>
    <t>基金來源</t>
  </si>
  <si>
    <t>　徵收收入</t>
  </si>
  <si>
    <t>　債務收入</t>
  </si>
  <si>
    <t>　勞務收入</t>
  </si>
  <si>
    <t>　農政收入</t>
  </si>
  <si>
    <t>　財產收入</t>
  </si>
  <si>
    <t>　政府撥入收入</t>
  </si>
  <si>
    <t>　其他收入</t>
  </si>
  <si>
    <t>基金用途</t>
  </si>
  <si>
    <t>　一般行政管理</t>
  </si>
  <si>
    <t>　一般建築及設備</t>
  </si>
  <si>
    <r>
      <t xml:space="preserve">     </t>
    </r>
    <r>
      <rPr>
        <sz val="10"/>
        <rFont val="細明體"/>
        <family val="3"/>
      </rPr>
      <t>博愛專案計畫</t>
    </r>
  </si>
  <si>
    <t xml:space="preserve">     老舊營舍整建計畫</t>
  </si>
  <si>
    <t>本期賸餘（短絀－）</t>
  </si>
  <si>
    <t>期初累積賸餘（短絀－）</t>
  </si>
  <si>
    <t>期末累積賸餘（短絀－）</t>
  </si>
  <si>
    <t xml:space="preserve">  農業研究、實驗、技術改進</t>
  </si>
  <si>
    <t xml:space="preserve">  農漁民子女就學獎助學金補助計畫</t>
  </si>
  <si>
    <t xml:space="preserve">  山坡地查定業務與保育利用</t>
  </si>
  <si>
    <t xml:space="preserve">  森林遊樂及森林鐵路經營管理計畫</t>
  </si>
  <si>
    <t xml:space="preserve">  農產品受進口損害救助─產業調整
  或防範措施</t>
  </si>
  <si>
    <t xml:space="preserve">  農產品受進口損害救助─補助、救
  濟措施</t>
  </si>
  <si>
    <t>行政院國家科學技術發展基金</t>
  </si>
  <si>
    <t>行政院金融重建基金</t>
  </si>
  <si>
    <t>金融監督管理基金</t>
  </si>
  <si>
    <t>中華發展基金</t>
  </si>
  <si>
    <t>農業特別收入基金</t>
  </si>
  <si>
    <t>經濟特別收入基金</t>
  </si>
  <si>
    <t>學產基金</t>
  </si>
  <si>
    <t>行政院公營事業民營化基金</t>
  </si>
  <si>
    <t>醫療服務業開發基金</t>
  </si>
  <si>
    <t>離島建設基金</t>
  </si>
  <si>
    <t>國軍老舊營舍改建基金</t>
  </si>
  <si>
    <t>中央政府債務基金</t>
  </si>
  <si>
    <r>
      <t xml:space="preserve"> </t>
    </r>
    <r>
      <rPr>
        <b/>
        <sz val="20"/>
        <rFont val="細明體"/>
        <family val="3"/>
      </rPr>
      <t>就業安定基金</t>
    </r>
  </si>
  <si>
    <r>
      <t xml:space="preserve"> </t>
    </r>
    <r>
      <rPr>
        <b/>
        <sz val="20"/>
        <rFont val="細明體"/>
        <family val="3"/>
      </rPr>
      <t>核能發電後端營運基金</t>
    </r>
  </si>
  <si>
    <t>社會福利基金</t>
  </si>
  <si>
    <t xml:space="preserve">  補助海洋及養殖漁產品之實物操作</t>
  </si>
  <si>
    <r>
      <t xml:space="preserve">    </t>
    </r>
    <r>
      <rPr>
        <sz val="10"/>
        <rFont val="新細明體"/>
        <family val="1"/>
      </rPr>
      <t>給付及三節慰問金、早期退休人</t>
    </r>
  </si>
  <si>
    <r>
      <t xml:space="preserve">    </t>
    </r>
    <r>
      <rPr>
        <sz val="10"/>
        <rFont val="新細明體"/>
        <family val="1"/>
      </rPr>
      <t>員生活困難濟助金</t>
    </r>
  </si>
  <si>
    <r>
      <t xml:space="preserve">    </t>
    </r>
    <r>
      <rPr>
        <sz val="10"/>
        <rFont val="新細明體"/>
        <family val="1"/>
      </rPr>
      <t>政府應負擔之加發六個月薪給、</t>
    </r>
  </si>
  <si>
    <r>
      <t xml:space="preserve">    </t>
    </r>
    <r>
      <rPr>
        <sz val="10"/>
        <rFont val="新細明體"/>
        <family val="1"/>
      </rPr>
      <t>補償各項損失及民營化所需支出</t>
    </r>
  </si>
  <si>
    <r>
      <t xml:space="preserve">    </t>
    </r>
    <r>
      <rPr>
        <sz val="10"/>
        <rFont val="細明體"/>
        <family val="3"/>
      </rPr>
      <t>辦理醫療補助、社會救助及法</t>
    </r>
  </si>
  <si>
    <r>
      <t xml:space="preserve">    </t>
    </r>
    <r>
      <rPr>
        <sz val="10"/>
        <rFont val="新細明體"/>
        <family val="1"/>
      </rPr>
      <t>律服務計畫</t>
    </r>
  </si>
  <si>
    <r>
      <t xml:space="preserve">    </t>
    </r>
    <r>
      <rPr>
        <sz val="10"/>
        <rFont val="新細明體"/>
        <family val="1"/>
      </rPr>
      <t>辦理外籍配偶學習課程、宣導</t>
    </r>
  </si>
  <si>
    <r>
      <t xml:space="preserve">    </t>
    </r>
    <r>
      <rPr>
        <sz val="10"/>
        <rFont val="新細明體"/>
        <family val="1"/>
      </rPr>
      <t>、鼓勵並提供其子女托育及多</t>
    </r>
  </si>
  <si>
    <r>
      <t xml:space="preserve">    </t>
    </r>
    <r>
      <rPr>
        <sz val="10"/>
        <rFont val="新細明體"/>
        <family val="1"/>
      </rPr>
      <t>元化推廣計畫</t>
    </r>
  </si>
  <si>
    <r>
      <t xml:space="preserve">    </t>
    </r>
    <r>
      <rPr>
        <sz val="10"/>
        <rFont val="新細明體"/>
        <family val="1"/>
      </rPr>
      <t>辦理家庭服務中心及籌組社團</t>
    </r>
  </si>
  <si>
    <r>
      <t xml:space="preserve">    </t>
    </r>
    <r>
      <rPr>
        <sz val="10"/>
        <rFont val="新細明體"/>
        <family val="1"/>
      </rPr>
      <t>計畫</t>
    </r>
  </si>
  <si>
    <r>
      <t xml:space="preserve">    </t>
    </r>
    <r>
      <rPr>
        <sz val="10"/>
        <rFont val="新細明體"/>
        <family val="1"/>
      </rPr>
      <t xml:space="preserve">辦理輔導、服務或人才培訓計    </t>
    </r>
  </si>
  <si>
    <t>　政府儲油、石油開發及技術研</t>
  </si>
  <si>
    <r>
      <t xml:space="preserve">   </t>
    </r>
    <r>
      <rPr>
        <sz val="10"/>
        <rFont val="新細明體"/>
        <family val="1"/>
      </rPr>
      <t>究</t>
    </r>
  </si>
  <si>
    <t xml:space="preserve">  漁業研究、實驗、技術改進計畫</t>
  </si>
  <si>
    <r>
      <t xml:space="preserve">    </t>
    </r>
    <r>
      <rPr>
        <sz val="10"/>
        <rFont val="新細明體"/>
        <family val="1"/>
      </rPr>
      <t>改善電視收視、提升有線電視普</t>
    </r>
  </si>
  <si>
    <r>
      <t xml:space="preserve">    </t>
    </r>
    <r>
      <rPr>
        <sz val="10"/>
        <rFont val="新細明體"/>
        <family val="1"/>
      </rPr>
      <t>及發展與災害救助</t>
    </r>
  </si>
  <si>
    <t xml:space="preserve">    推動保護存款人、投資人及被</t>
  </si>
  <si>
    <t xml:space="preserve">    保險人權益制度研究計畫</t>
  </si>
  <si>
    <t xml:space="preserve">    推動金融制度、新種金融商品</t>
  </si>
  <si>
    <t xml:space="preserve">    之研究及發展計畫</t>
  </si>
  <si>
    <r>
      <t xml:space="preserve">    </t>
    </r>
    <r>
      <rPr>
        <sz val="10"/>
        <rFont val="新細明體"/>
        <family val="1"/>
      </rPr>
      <t>境建設等計畫</t>
    </r>
  </si>
  <si>
    <r>
      <t xml:space="preserve">    </t>
    </r>
    <r>
      <rPr>
        <sz val="10"/>
        <rFont val="新細明體"/>
        <family val="1"/>
      </rPr>
      <t>會福利建設等計畫</t>
    </r>
  </si>
  <si>
    <t xml:space="preserve">　補助離島地區辦理農業及水資源建    </t>
  </si>
  <si>
    <r>
      <t xml:space="preserve">    </t>
    </r>
    <r>
      <rPr>
        <sz val="10"/>
        <rFont val="新細明體"/>
        <family val="1"/>
      </rPr>
      <t>設等計畫</t>
    </r>
  </si>
  <si>
    <r>
      <t xml:space="preserve">    </t>
    </r>
    <r>
      <rPr>
        <sz val="10"/>
        <rFont val="新細明體"/>
        <family val="1"/>
      </rPr>
      <t xml:space="preserve">補助離島地區辦理教育、文化及社    </t>
    </r>
  </si>
  <si>
    <r>
      <t xml:space="preserve">    </t>
    </r>
    <r>
      <rPr>
        <sz val="10"/>
        <rFont val="細明體"/>
        <family val="3"/>
      </rPr>
      <t>補助離島地區辦理消防、醫療及環</t>
    </r>
    <r>
      <rPr>
        <sz val="10"/>
        <rFont val="Times New Roman"/>
        <family val="1"/>
      </rPr>
      <t xml:space="preserve">    </t>
    </r>
  </si>
  <si>
    <r>
      <t xml:space="preserve">    </t>
    </r>
    <r>
      <rPr>
        <sz val="10"/>
        <rFont val="新細明體"/>
        <family val="1"/>
      </rPr>
      <t>助離島地區辦理基礎建設</t>
    </r>
  </si>
  <si>
    <r>
      <t xml:space="preserve">    </t>
    </r>
    <r>
      <rPr>
        <sz val="10"/>
        <rFont val="細明體"/>
        <family val="3"/>
      </rPr>
      <t>等計畫</t>
    </r>
  </si>
  <si>
    <r>
      <t xml:space="preserve">    </t>
    </r>
    <r>
      <rPr>
        <sz val="10"/>
        <rFont val="細明體"/>
        <family val="3"/>
      </rPr>
      <t>補助離島地區辦理交通及觀光建設</t>
    </r>
  </si>
  <si>
    <t>註：本表「基金來源」、「基金用途」科目之分配預算數，配合行政院金融重建基金設置及管理條例之修正，本基</t>
  </si>
  <si>
    <r>
      <t>註：本表不含各部會署以股票方式繳交之研發成果收入，結算數為</t>
    </r>
    <r>
      <rPr>
        <sz val="10"/>
        <rFont val="Times New Roman"/>
        <family val="1"/>
      </rPr>
      <t>79,202,370.00</t>
    </r>
    <r>
      <rPr>
        <sz val="10"/>
        <rFont val="新細明體"/>
        <family val="1"/>
      </rPr>
      <t>元。</t>
    </r>
  </si>
  <si>
    <r>
      <t>　　金延長存續期間至</t>
    </r>
    <r>
      <rPr>
        <sz val="10"/>
        <rFont val="Times New Roman"/>
        <family val="1"/>
      </rPr>
      <t>100</t>
    </r>
    <r>
      <rPr>
        <sz val="10"/>
        <rFont val="新細明體"/>
        <family val="1"/>
      </rPr>
      <t>年底為止，原預算所列「清理收入」、「清理支出」科目重分類為上開科目。</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</si>
</sst>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quot;－&quot;* #,##0.00_);_(* &quot;&quot;_);_(@_)"/>
    <numFmt numFmtId="177" formatCode="_(&quot; +&quot;* #,##0.00_);_(&quot;－&quot;* #,##0.00_);_(* &quot; &quot;_);_(@_)"/>
    <numFmt numFmtId="178" formatCode="_(* #,##0.00_);_(&quot;  &quot;* #,##0.00_);_(* &quot;&quot;_);_(@_)"/>
    <numFmt numFmtId="179" formatCode="_(\+* #,##0.00_);_(\-* #,##0.00_);_(* &quot;…&quot;_);_(@_)"/>
    <numFmt numFmtId="180" formatCode="General_)"/>
    <numFmt numFmtId="181" formatCode="_(* #,##0.00_);_(* #,##0.00_);_(* &quot;…&quot;_);_(@_)"/>
    <numFmt numFmtId="182" formatCode="_(* #,##0.00_);_(&quot;–&quot;* #,##0.00_);_(* &quot;…&quot;_);_(@_)"/>
    <numFmt numFmtId="183" formatCode="_(&quot; +&quot;* #,##0.00_);_(&quot;－&quot;* #,##0.00_);_(* &quot;…&quot;_);_(@_)"/>
    <numFmt numFmtId="184" formatCode="0.00_)"/>
    <numFmt numFmtId="185" formatCode="0;[Red]0"/>
    <numFmt numFmtId="186" formatCode="_(* #,##0.00_);_(&quot;–&quot;* #,##0.00_);_(* &quot;&quot;_);_(@_)"/>
    <numFmt numFmtId="187" formatCode="_(&quot; +&quot;* #,##0.00_);_(&quot; –&quot;* #,##0.00_);_(* &quot;&quot;_);_(@_)"/>
    <numFmt numFmtId="188" formatCode="_(* #,##0.00_);_(* #,##0.00_);_(* &quot;&quot;_);_(@_)"/>
  </numFmts>
  <fonts count="30">
    <font>
      <sz val="12"/>
      <name val="新細明體"/>
      <family val="1"/>
    </font>
    <font>
      <sz val="9"/>
      <name val="新細明體"/>
      <family val="1"/>
    </font>
    <font>
      <sz val="9"/>
      <name val="細明體"/>
      <family val="3"/>
    </font>
    <font>
      <b/>
      <sz val="14"/>
      <name val="新細明體"/>
      <family val="1"/>
    </font>
    <font>
      <b/>
      <sz val="12"/>
      <name val="Times New Roman"/>
      <family val="1"/>
    </font>
    <font>
      <b/>
      <sz val="12"/>
      <name val="新細明體"/>
      <family val="1"/>
    </font>
    <font>
      <b/>
      <sz val="20"/>
      <name val="新細明體"/>
      <family val="1"/>
    </font>
    <font>
      <sz val="10"/>
      <name val="新細明體"/>
      <family val="1"/>
    </font>
    <font>
      <b/>
      <sz val="10"/>
      <name val="新細明體"/>
      <family val="1"/>
    </font>
    <font>
      <sz val="10"/>
      <name val="Times New Roman"/>
      <family val="1"/>
    </font>
    <font>
      <b/>
      <sz val="10"/>
      <name val="Times New Roman"/>
      <family val="1"/>
    </font>
    <font>
      <sz val="10"/>
      <name val="細明體"/>
      <family val="3"/>
    </font>
    <font>
      <sz val="14"/>
      <name val="新細明體"/>
      <family val="1"/>
    </font>
    <font>
      <sz val="24"/>
      <name val="新細明體"/>
      <family val="1"/>
    </font>
    <font>
      <b/>
      <sz val="24"/>
      <name val="新細明體"/>
      <family val="1"/>
    </font>
    <font>
      <sz val="26"/>
      <name val="新細明體"/>
      <family val="1"/>
    </font>
    <font>
      <b/>
      <sz val="14"/>
      <name val="Times New Roman"/>
      <family val="1"/>
    </font>
    <font>
      <b/>
      <sz val="20"/>
      <name val="細明體"/>
      <family val="3"/>
    </font>
    <font>
      <sz val="11"/>
      <name val="Times New Roman"/>
      <family val="1"/>
    </font>
    <font>
      <sz val="12"/>
      <name val="Courier"/>
      <family val="3"/>
    </font>
    <font>
      <b/>
      <i/>
      <sz val="16"/>
      <name val="Helv"/>
      <family val="2"/>
    </font>
    <font>
      <sz val="10"/>
      <name val="Arial"/>
      <family val="2"/>
    </font>
    <font>
      <sz val="12"/>
      <name val="Times New Roman"/>
      <family val="1"/>
    </font>
    <font>
      <u val="single"/>
      <sz val="12"/>
      <color indexed="36"/>
      <name val="Times New Roman"/>
      <family val="1"/>
    </font>
    <font>
      <u val="single"/>
      <sz val="12"/>
      <color indexed="12"/>
      <name val="Times New Roman"/>
      <family val="1"/>
    </font>
    <font>
      <u val="single"/>
      <sz val="9"/>
      <color indexed="36"/>
      <name val="Times New Roman"/>
      <family val="1"/>
    </font>
    <font>
      <u val="single"/>
      <sz val="16"/>
      <name val="標楷體"/>
      <family val="4"/>
    </font>
    <font>
      <b/>
      <sz val="20"/>
      <color indexed="8"/>
      <name val="細明體"/>
      <family val="3"/>
    </font>
    <font>
      <b/>
      <sz val="20"/>
      <color indexed="8"/>
      <name val="新細明體"/>
      <family val="1"/>
    </font>
    <font>
      <b/>
      <sz val="20"/>
      <name val="Times New Roman"/>
      <family val="1"/>
    </font>
  </fonts>
  <fills count="3">
    <fill>
      <patternFill/>
    </fill>
    <fill>
      <patternFill patternType="gray125"/>
    </fill>
    <fill>
      <patternFill patternType="solid">
        <fgColor indexed="9"/>
        <bgColor indexed="64"/>
      </patternFill>
    </fill>
  </fills>
  <borders count="24">
    <border>
      <left/>
      <right/>
      <top/>
      <bottom/>
      <diagonal/>
    </border>
    <border>
      <left style="thin"/>
      <right style="thin"/>
      <top style="thin"/>
      <bottom style="thin"/>
    </border>
    <border>
      <left style="thin"/>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8" fillId="0" borderId="0" applyBorder="0" applyAlignment="0">
      <protection/>
    </xf>
    <xf numFmtId="180" fontId="19" fillId="2" borderId="1" applyNumberFormat="0" applyFont="0" applyFill="0" applyBorder="0">
      <alignment horizontal="center" vertical="center"/>
      <protection/>
    </xf>
    <xf numFmtId="184" fontId="20" fillId="0" borderId="0">
      <alignment/>
      <protection/>
    </xf>
    <xf numFmtId="0" fontId="2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2"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101">
    <xf numFmtId="0" fontId="0" fillId="0" borderId="0" xfId="0" applyAlignment="1">
      <alignment/>
    </xf>
    <xf numFmtId="0" fontId="0" fillId="0" borderId="0" xfId="0" applyAlignment="1" applyProtection="1">
      <alignment vertical="center"/>
      <protection locked="0"/>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5" fillId="0" borderId="1" xfId="0" applyFont="1" applyBorder="1" applyAlignment="1" applyProtection="1">
      <alignment horizontal="center" vertical="center"/>
      <protection/>
    </xf>
    <xf numFmtId="0" fontId="5" fillId="0" borderId="2" xfId="0" applyFont="1" applyBorder="1" applyAlignment="1" applyProtection="1">
      <alignment horizontal="center"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5" fillId="0" borderId="3"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8" fillId="0" borderId="0" xfId="0" applyFont="1" applyAlignment="1" applyProtection="1">
      <alignment vertical="center"/>
      <protection/>
    </xf>
    <xf numFmtId="0" fontId="8" fillId="0" borderId="7" xfId="0" applyFont="1" applyBorder="1" applyAlignment="1" applyProtection="1">
      <alignment vertical="center"/>
      <protection/>
    </xf>
    <xf numFmtId="0" fontId="7" fillId="0" borderId="11" xfId="0" applyFont="1" applyBorder="1" applyAlignment="1" applyProtection="1">
      <alignment vertical="center"/>
      <protection locked="0"/>
    </xf>
    <xf numFmtId="0" fontId="8" fillId="0" borderId="11" xfId="0" applyFont="1" applyBorder="1" applyAlignment="1" applyProtection="1">
      <alignment vertical="center"/>
      <protection/>
    </xf>
    <xf numFmtId="0" fontId="7" fillId="0" borderId="0" xfId="0" applyFont="1" applyAlignment="1" applyProtection="1">
      <alignment vertical="center"/>
      <protection locked="0"/>
    </xf>
    <xf numFmtId="0" fontId="8" fillId="0" borderId="12" xfId="0" applyFont="1" applyBorder="1" applyAlignment="1" applyProtection="1">
      <alignment vertical="center"/>
      <protection/>
    </xf>
    <xf numFmtId="0" fontId="11" fillId="0" borderId="11" xfId="0" applyFont="1" applyBorder="1" applyAlignment="1" applyProtection="1">
      <alignment vertical="center"/>
      <protection locked="0"/>
    </xf>
    <xf numFmtId="0" fontId="9" fillId="0" borderId="11" xfId="0" applyFont="1" applyBorder="1" applyAlignment="1" applyProtection="1">
      <alignment vertical="center"/>
      <protection locked="0"/>
    </xf>
    <xf numFmtId="176" fontId="10" fillId="0" borderId="11" xfId="0" applyNumberFormat="1" applyFont="1" applyBorder="1" applyAlignment="1" applyProtection="1">
      <alignment vertical="center"/>
      <protection/>
    </xf>
    <xf numFmtId="177" fontId="10" fillId="0" borderId="11" xfId="0" applyNumberFormat="1" applyFont="1" applyBorder="1" applyAlignment="1" applyProtection="1">
      <alignment vertical="center"/>
      <protection/>
    </xf>
    <xf numFmtId="178" fontId="10" fillId="0" borderId="0" xfId="0" applyNumberFormat="1" applyFont="1" applyBorder="1" applyAlignment="1" applyProtection="1">
      <alignment vertical="center"/>
      <protection/>
    </xf>
    <xf numFmtId="176" fontId="9" fillId="0" borderId="11" xfId="0" applyNumberFormat="1" applyFont="1" applyBorder="1" applyAlignment="1" applyProtection="1">
      <alignment vertical="center"/>
      <protection locked="0"/>
    </xf>
    <xf numFmtId="176" fontId="10" fillId="0" borderId="11" xfId="0" applyNumberFormat="1" applyFont="1" applyBorder="1" applyAlignment="1" applyProtection="1">
      <alignment vertical="center"/>
      <protection locked="0"/>
    </xf>
    <xf numFmtId="176" fontId="10" fillId="0" borderId="13" xfId="0" applyNumberFormat="1" applyFont="1" applyBorder="1" applyAlignment="1" applyProtection="1">
      <alignment vertical="center"/>
      <protection/>
    </xf>
    <xf numFmtId="177" fontId="10" fillId="0" borderId="12" xfId="0" applyNumberFormat="1" applyFont="1" applyBorder="1" applyAlignment="1" applyProtection="1">
      <alignment vertical="center"/>
      <protection/>
    </xf>
    <xf numFmtId="178" fontId="10" fillId="0" borderId="14" xfId="0" applyNumberFormat="1" applyFont="1" applyBorder="1" applyAlignment="1" applyProtection="1">
      <alignment vertical="center"/>
      <protection/>
    </xf>
    <xf numFmtId="176" fontId="9" fillId="0" borderId="15" xfId="0" applyNumberFormat="1" applyFont="1" applyBorder="1" applyAlignment="1" applyProtection="1">
      <alignment vertical="center"/>
      <protection/>
    </xf>
    <xf numFmtId="177" fontId="9" fillId="0" borderId="15" xfId="0" applyNumberFormat="1" applyFont="1" applyBorder="1" applyAlignment="1" applyProtection="1">
      <alignment vertical="center"/>
      <protection/>
    </xf>
    <xf numFmtId="176" fontId="9" fillId="0" borderId="16" xfId="0" applyNumberFormat="1" applyFont="1" applyBorder="1" applyAlignment="1" applyProtection="1">
      <alignment vertical="center"/>
      <protection/>
    </xf>
    <xf numFmtId="177" fontId="9" fillId="0" borderId="11" xfId="0" applyNumberFormat="1" applyFont="1" applyBorder="1" applyAlignment="1" applyProtection="1">
      <alignment vertical="center"/>
      <protection/>
    </xf>
    <xf numFmtId="176" fontId="9" fillId="2" borderId="15" xfId="0" applyNumberFormat="1" applyFont="1" applyFill="1" applyBorder="1" applyAlignment="1" applyProtection="1">
      <alignment vertical="center"/>
      <protection/>
    </xf>
    <xf numFmtId="176" fontId="10" fillId="0" borderId="15" xfId="0" applyNumberFormat="1" applyFont="1" applyBorder="1" applyAlignment="1" applyProtection="1">
      <alignment vertical="center"/>
      <protection/>
    </xf>
    <xf numFmtId="177" fontId="10" fillId="0" borderId="15" xfId="0" applyNumberFormat="1" applyFont="1" applyBorder="1" applyAlignment="1" applyProtection="1">
      <alignment vertical="center"/>
      <protection/>
    </xf>
    <xf numFmtId="176" fontId="10" fillId="0" borderId="16" xfId="0" applyNumberFormat="1" applyFont="1" applyBorder="1" applyAlignment="1" applyProtection="1">
      <alignment vertical="center"/>
      <protection/>
    </xf>
    <xf numFmtId="176" fontId="10" fillId="0" borderId="17" xfId="0" applyNumberFormat="1" applyFont="1" applyBorder="1" applyAlignment="1" applyProtection="1">
      <alignment vertical="center"/>
      <protection/>
    </xf>
    <xf numFmtId="0" fontId="0" fillId="0" borderId="0" xfId="0" applyBorder="1" applyAlignment="1" applyProtection="1">
      <alignment vertical="center"/>
      <protection locked="0"/>
    </xf>
    <xf numFmtId="0" fontId="14" fillId="0" borderId="0" xfId="0" applyFont="1" applyAlignment="1" applyProtection="1">
      <alignment horizontal="right" vertical="center"/>
      <protection/>
    </xf>
    <xf numFmtId="0" fontId="14" fillId="0" borderId="0" xfId="0" applyFont="1" applyAlignment="1" applyProtection="1">
      <alignment vertical="center"/>
      <protection/>
    </xf>
    <xf numFmtId="0" fontId="12" fillId="0" borderId="0" xfId="0" applyFont="1" applyAlignment="1" applyProtection="1">
      <alignment vertical="center"/>
      <protection/>
    </xf>
    <xf numFmtId="0" fontId="3" fillId="0" borderId="0" xfId="0" applyFont="1" applyAlignment="1" applyProtection="1">
      <alignment horizontal="right" vertical="center"/>
      <protection/>
    </xf>
    <xf numFmtId="0" fontId="13" fillId="0" borderId="0" xfId="0" applyFont="1" applyAlignment="1" applyProtection="1">
      <alignment vertical="center"/>
      <protection/>
    </xf>
    <xf numFmtId="0" fontId="15" fillId="0" borderId="0" xfId="0" applyFont="1" applyAlignment="1" applyProtection="1">
      <alignment vertical="center"/>
      <protection/>
    </xf>
    <xf numFmtId="0" fontId="7" fillId="0" borderId="11" xfId="0" applyFont="1" applyBorder="1" applyAlignment="1" applyProtection="1">
      <alignment vertical="center"/>
      <protection/>
    </xf>
    <xf numFmtId="0" fontId="7" fillId="0" borderId="11" xfId="0" applyFont="1" applyBorder="1" applyAlignment="1" applyProtection="1">
      <alignment horizontal="left" vertical="center" indent="1"/>
      <protection/>
    </xf>
    <xf numFmtId="0" fontId="9" fillId="0" borderId="11" xfId="0" applyFont="1" applyBorder="1" applyAlignment="1" applyProtection="1">
      <alignment vertical="center"/>
      <protection/>
    </xf>
    <xf numFmtId="0" fontId="5" fillId="0" borderId="18" xfId="0" applyFont="1" applyBorder="1" applyAlignment="1" applyProtection="1">
      <alignment horizontal="left" vertical="center"/>
      <protection/>
    </xf>
    <xf numFmtId="0" fontId="5" fillId="0" borderId="12" xfId="0" applyFont="1" applyBorder="1" applyAlignment="1" applyProtection="1">
      <alignment horizontal="center" vertical="center"/>
      <protection/>
    </xf>
    <xf numFmtId="177" fontId="10" fillId="0" borderId="13" xfId="0" applyNumberFormat="1" applyFont="1" applyBorder="1" applyAlignment="1" applyProtection="1">
      <alignment vertical="center"/>
      <protection/>
    </xf>
    <xf numFmtId="0" fontId="10" fillId="0" borderId="11" xfId="0" applyFont="1" applyBorder="1" applyAlignment="1" applyProtection="1">
      <alignment vertical="center"/>
      <protection/>
    </xf>
    <xf numFmtId="0" fontId="6" fillId="0" borderId="0" xfId="0" applyFont="1" applyAlignment="1" applyProtection="1">
      <alignment vertical="center"/>
      <protection/>
    </xf>
    <xf numFmtId="178" fontId="9" fillId="0" borderId="0" xfId="0" applyNumberFormat="1" applyFont="1" applyBorder="1" applyAlignment="1" applyProtection="1">
      <alignment vertical="center"/>
      <protection/>
    </xf>
    <xf numFmtId="4" fontId="7" fillId="0" borderId="15" xfId="19" applyNumberFormat="1" applyFont="1" applyBorder="1" applyAlignment="1" applyProtection="1">
      <alignment vertical="center"/>
      <protection locked="0"/>
    </xf>
    <xf numFmtId="4" fontId="7" fillId="0" borderId="15" xfId="19" applyNumberFormat="1" applyFont="1" applyBorder="1" applyAlignment="1" applyProtection="1">
      <alignment horizontal="right" vertical="center"/>
      <protection locked="0"/>
    </xf>
    <xf numFmtId="0" fontId="5" fillId="0" borderId="0" xfId="0" applyFont="1" applyAlignment="1" applyProtection="1">
      <alignment horizontal="center" vertical="center" wrapText="1"/>
      <protection/>
    </xf>
    <xf numFmtId="0" fontId="8" fillId="0" borderId="7" xfId="0" applyFont="1" applyBorder="1" applyAlignment="1" applyProtection="1">
      <alignment vertical="center" wrapText="1"/>
      <protection/>
    </xf>
    <xf numFmtId="0" fontId="7" fillId="0" borderId="11"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7"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xf>
    <xf numFmtId="0" fontId="0" fillId="0" borderId="0" xfId="0" applyAlignment="1" applyProtection="1">
      <alignment vertical="center" wrapText="1"/>
      <protection locked="0"/>
    </xf>
    <xf numFmtId="0" fontId="5" fillId="0" borderId="0" xfId="0" applyFont="1" applyBorder="1" applyAlignment="1" applyProtection="1">
      <alignment horizontal="center" vertical="center"/>
      <protection/>
    </xf>
    <xf numFmtId="0" fontId="7" fillId="0" borderId="11" xfId="0" applyFont="1" applyBorder="1" applyAlignment="1" applyProtection="1">
      <alignment horizontal="left" vertical="center" wrapText="1"/>
      <protection locked="0"/>
    </xf>
    <xf numFmtId="0" fontId="7" fillId="0" borderId="11" xfId="0" applyFont="1" applyBorder="1" applyAlignment="1" applyProtection="1">
      <alignment horizontal="left" vertical="center"/>
      <protection locked="0"/>
    </xf>
    <xf numFmtId="0" fontId="7" fillId="2" borderId="11" xfId="0" applyFont="1" applyFill="1" applyBorder="1" applyAlignment="1" applyProtection="1">
      <alignment vertical="center" wrapText="1"/>
      <protection locked="0"/>
    </xf>
    <xf numFmtId="0" fontId="7" fillId="2" borderId="11" xfId="0" applyFont="1" applyFill="1" applyBorder="1" applyAlignment="1" applyProtection="1">
      <alignment vertical="center"/>
      <protection locked="0"/>
    </xf>
    <xf numFmtId="0" fontId="7" fillId="0" borderId="11" xfId="0" applyFont="1" applyBorder="1" applyAlignment="1" applyProtection="1">
      <alignment horizontal="justify" vertical="center" wrapText="1"/>
      <protection locked="0"/>
    </xf>
    <xf numFmtId="0" fontId="9" fillId="0" borderId="11" xfId="0" applyFont="1" applyBorder="1" applyAlignment="1" applyProtection="1">
      <alignment vertical="center" wrapText="1"/>
      <protection locked="0"/>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3" xfId="0" applyFont="1" applyBorder="1" applyAlignment="1" applyProtection="1">
      <alignment horizontal="right" vertical="center"/>
      <protection/>
    </xf>
    <xf numFmtId="0" fontId="5" fillId="0" borderId="4" xfId="0" applyFont="1" applyBorder="1" applyAlignment="1" applyProtection="1">
      <alignment horizontal="right" vertical="center"/>
      <protection/>
    </xf>
    <xf numFmtId="0" fontId="5" fillId="0" borderId="4"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17"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27"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29" fillId="0" borderId="0" xfId="0" applyFont="1" applyAlignment="1" applyProtection="1">
      <alignment horizontal="center" vertical="center"/>
      <protection locked="0"/>
    </xf>
  </cellXfs>
  <cellStyles count="14">
    <cellStyle name="Normal" xfId="0"/>
    <cellStyle name="eng" xfId="15"/>
    <cellStyle name="lu" xfId="16"/>
    <cellStyle name="Normal - Style1" xfId="17"/>
    <cellStyle name="Normal_Basic Assumptions" xfId="18"/>
    <cellStyle name="Comma" xfId="19"/>
    <cellStyle name="Comma [0]" xfId="20"/>
    <cellStyle name="Followed Hyperlink" xfId="21"/>
    <cellStyle name="Percent" xfId="22"/>
    <cellStyle name="Currency" xfId="23"/>
    <cellStyle name="Currency [0]" xfId="24"/>
    <cellStyle name="貨幣[0]_A-DET07" xfId="25"/>
    <cellStyle name="Hyperlink" xfId="26"/>
    <cellStyle name="隨後的超連結"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40643;&#20977;&#33529;-7460\&#24050;&#23436;&#37749;&#34920;&#20214;\ping\kai1\mon88\NAME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data2\My%20Document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data2\&#36001;&#21209;&#25688;&#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MONTH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總表11.23"/>
      <sheetName val="資本支出－報院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解繳國庫款"/>
      <sheetName val="財務摘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I62"/>
  <sheetViews>
    <sheetView tabSelected="1" zoomScale="75" zoomScaleNormal="75" workbookViewId="0" topLeftCell="A2">
      <pane xSplit="1" ySplit="6" topLeftCell="B8" activePane="bottomRight" state="frozen"/>
      <selection pane="topLeft" activeCell="A2" sqref="A2"/>
      <selection pane="topRight" activeCell="B2" sqref="B2"/>
      <selection pane="bottomLeft" activeCell="A8" sqref="A8"/>
      <selection pane="bottomRight" activeCell="K16" sqref="K16"/>
    </sheetView>
  </sheetViews>
  <sheetFormatPr defaultColWidth="9.00390625" defaultRowHeight="16.5"/>
  <cols>
    <col min="1" max="1" width="25.50390625" style="8" customWidth="1"/>
    <col min="2" max="2" width="15.75390625" style="9" customWidth="1"/>
    <col min="3" max="3" width="16.00390625" style="9" customWidth="1"/>
    <col min="4" max="4" width="17.25390625" style="9" customWidth="1"/>
    <col min="5" max="5" width="16.00390625" style="9" customWidth="1"/>
    <col min="6" max="6" width="15.875" style="9" customWidth="1"/>
    <col min="7" max="7" width="17.375" style="9" customWidth="1"/>
    <col min="8" max="9" width="17.00390625" style="9" customWidth="1"/>
    <col min="10" max="10" width="17.375" style="9" customWidth="1"/>
    <col min="11" max="11" width="17.625" style="9" customWidth="1"/>
    <col min="12" max="12" width="18.875" style="9" customWidth="1"/>
    <col min="13" max="16384" width="9.00390625" style="9" customWidth="1"/>
  </cols>
  <sheetData>
    <row r="1" spans="4:35" ht="36.75" customHeight="1">
      <c r="D1" s="48"/>
      <c r="E1" s="48"/>
      <c r="F1" s="44" t="s">
        <v>22</v>
      </c>
      <c r="G1" s="45" t="s">
        <v>23</v>
      </c>
      <c r="H1" s="48"/>
      <c r="I1" s="48"/>
      <c r="J1" s="48"/>
      <c r="K1" s="49"/>
      <c r="L1" s="49"/>
      <c r="M1" s="49"/>
      <c r="N1" s="49"/>
      <c r="O1" s="49"/>
      <c r="P1" s="49"/>
      <c r="Q1" s="49"/>
      <c r="R1" s="49"/>
      <c r="S1" s="49"/>
      <c r="T1" s="49"/>
      <c r="U1" s="49"/>
      <c r="V1" s="49"/>
      <c r="W1" s="49"/>
      <c r="X1" s="49"/>
      <c r="Y1" s="49"/>
      <c r="Z1" s="49"/>
      <c r="AA1" s="49"/>
      <c r="AB1" s="49"/>
      <c r="AC1" s="49"/>
      <c r="AD1" s="49"/>
      <c r="AE1" s="49"/>
      <c r="AF1" s="49"/>
      <c r="AG1" s="49"/>
      <c r="AH1" s="49"/>
      <c r="AI1" s="49"/>
    </row>
    <row r="2" ht="15" customHeight="1"/>
    <row r="3" spans="5:12" ht="22.5" customHeight="1" thickBot="1">
      <c r="E3" s="46"/>
      <c r="F3" s="47" t="s">
        <v>68</v>
      </c>
      <c r="G3" s="7" t="s">
        <v>69</v>
      </c>
      <c r="L3" s="4" t="s">
        <v>21</v>
      </c>
    </row>
    <row r="4" spans="1:12" ht="22.5" customHeight="1">
      <c r="A4" s="79" t="s">
        <v>24</v>
      </c>
      <c r="B4" s="82" t="s">
        <v>65</v>
      </c>
      <c r="C4" s="82"/>
      <c r="D4" s="82"/>
      <c r="E4" s="83" t="s">
        <v>25</v>
      </c>
      <c r="F4" s="84"/>
      <c r="G4" s="53" t="s">
        <v>10</v>
      </c>
      <c r="H4" s="85" t="s">
        <v>26</v>
      </c>
      <c r="I4" s="86"/>
      <c r="J4" s="79"/>
      <c r="K4" s="10" t="s">
        <v>27</v>
      </c>
      <c r="L4" s="11" t="s">
        <v>28</v>
      </c>
    </row>
    <row r="5" spans="1:12" ht="16.5">
      <c r="A5" s="80"/>
      <c r="B5" s="12" t="s">
        <v>29</v>
      </c>
      <c r="C5" s="12" t="s">
        <v>29</v>
      </c>
      <c r="D5" s="12" t="s">
        <v>30</v>
      </c>
      <c r="E5" s="12" t="s">
        <v>29</v>
      </c>
      <c r="F5" s="13" t="s">
        <v>29</v>
      </c>
      <c r="G5" s="14" t="s">
        <v>30</v>
      </c>
      <c r="H5" s="12" t="s">
        <v>29</v>
      </c>
      <c r="I5" s="12" t="s">
        <v>29</v>
      </c>
      <c r="J5" s="12" t="s">
        <v>30</v>
      </c>
      <c r="K5" s="75" t="s">
        <v>63</v>
      </c>
      <c r="L5" s="77" t="s">
        <v>64</v>
      </c>
    </row>
    <row r="6" spans="1:12" ht="16.5">
      <c r="A6" s="81"/>
      <c r="B6" s="15" t="s">
        <v>31</v>
      </c>
      <c r="C6" s="15" t="s">
        <v>32</v>
      </c>
      <c r="D6" s="15" t="s">
        <v>66</v>
      </c>
      <c r="E6" s="15" t="s">
        <v>31</v>
      </c>
      <c r="F6" s="16" t="s">
        <v>32</v>
      </c>
      <c r="G6" s="17" t="s">
        <v>64</v>
      </c>
      <c r="H6" s="15" t="s">
        <v>31</v>
      </c>
      <c r="I6" s="15" t="s">
        <v>32</v>
      </c>
      <c r="J6" s="15" t="s">
        <v>62</v>
      </c>
      <c r="K6" s="76"/>
      <c r="L6" s="78"/>
    </row>
    <row r="7" spans="1:12" s="18" customFormat="1" ht="27" customHeight="1">
      <c r="A7" s="21" t="s">
        <v>33</v>
      </c>
      <c r="B7" s="39">
        <f>SUM(B8:B12)</f>
        <v>26515610993</v>
      </c>
      <c r="C7" s="39">
        <f>SUM(C8:C12)</f>
        <v>13244641353</v>
      </c>
      <c r="D7" s="40">
        <f aca="true" t="shared" si="0" ref="D7:D39">B7-C7</f>
        <v>13270969640</v>
      </c>
      <c r="E7" s="39">
        <f>SUM(E8:E12)</f>
        <v>19269640000</v>
      </c>
      <c r="F7" s="41">
        <f>SUM(F8:F12)</f>
        <v>15488244000</v>
      </c>
      <c r="G7" s="27">
        <f aca="true" t="shared" si="1" ref="G7:G39">E7-F7</f>
        <v>3781396000</v>
      </c>
      <c r="H7" s="40">
        <f aca="true" t="shared" si="2" ref="H7:J37">B7-E7</f>
        <v>7245970993</v>
      </c>
      <c r="I7" s="40">
        <f t="shared" si="2"/>
        <v>-2243602647</v>
      </c>
      <c r="J7" s="40">
        <f t="shared" si="2"/>
        <v>9489573640</v>
      </c>
      <c r="K7" s="39">
        <f>SUM(K8:K12)</f>
        <v>-11012916237.92</v>
      </c>
      <c r="L7" s="41">
        <f aca="true" t="shared" si="3" ref="L7:L39">D7+K7</f>
        <v>2258053402.08</v>
      </c>
    </row>
    <row r="8" spans="1:12" s="8" customFormat="1" ht="17.25" customHeight="1">
      <c r="A8" s="50" t="s">
        <v>34</v>
      </c>
      <c r="B8" s="34">
        <f>SUM('科發'!B7)</f>
        <v>11205348912</v>
      </c>
      <c r="C8" s="34">
        <f>SUM('科發'!B15)</f>
        <v>8940169026</v>
      </c>
      <c r="D8" s="35">
        <f t="shared" si="0"/>
        <v>2265179886</v>
      </c>
      <c r="E8" s="34">
        <f>SUM('科發'!C7)</f>
        <v>11678655000</v>
      </c>
      <c r="F8" s="36">
        <f>SUM('科發'!C15)</f>
        <v>9935679000</v>
      </c>
      <c r="G8" s="37">
        <f t="shared" si="1"/>
        <v>1742976000</v>
      </c>
      <c r="H8" s="35">
        <f t="shared" si="2"/>
        <v>-473306088</v>
      </c>
      <c r="I8" s="35">
        <f t="shared" si="2"/>
        <v>-995509974</v>
      </c>
      <c r="J8" s="35">
        <f t="shared" si="2"/>
        <v>522203886</v>
      </c>
      <c r="K8" s="34">
        <f>SUM('科發'!B48)</f>
        <v>4437127465.08</v>
      </c>
      <c r="L8" s="36">
        <f t="shared" si="3"/>
        <v>6702307351.08</v>
      </c>
    </row>
    <row r="9" spans="1:12" s="8" customFormat="1" ht="17.25" customHeight="1">
      <c r="A9" s="50" t="s">
        <v>35</v>
      </c>
      <c r="B9" s="34">
        <f>SUM('九二一'!B7)</f>
        <v>1801709566</v>
      </c>
      <c r="C9" s="34">
        <f>SUM('九二一'!B15)</f>
        <v>2592239262</v>
      </c>
      <c r="D9" s="35">
        <f t="shared" si="0"/>
        <v>-790529696</v>
      </c>
      <c r="E9" s="34">
        <f>SUM('九二一'!C7)</f>
        <v>48000</v>
      </c>
      <c r="F9" s="36">
        <f>SUM('九二一'!C15)</f>
        <v>3349378000</v>
      </c>
      <c r="G9" s="37">
        <f t="shared" si="1"/>
        <v>-3349330000</v>
      </c>
      <c r="H9" s="35">
        <f t="shared" si="2"/>
        <v>1801661566</v>
      </c>
      <c r="I9" s="35">
        <f t="shared" si="2"/>
        <v>-757138738</v>
      </c>
      <c r="J9" s="35">
        <f t="shared" si="2"/>
        <v>2558800304</v>
      </c>
      <c r="K9" s="38">
        <v>8036887024</v>
      </c>
      <c r="L9" s="36">
        <f t="shared" si="3"/>
        <v>7246357328</v>
      </c>
    </row>
    <row r="10" spans="1:12" s="8" customFormat="1" ht="17.25" customHeight="1">
      <c r="A10" s="50" t="s">
        <v>36</v>
      </c>
      <c r="B10" s="34">
        <f>SUM('離島'!B7)</f>
        <v>1229522998</v>
      </c>
      <c r="C10" s="34">
        <f>SUM('離島'!B15)</f>
        <v>616975948</v>
      </c>
      <c r="D10" s="35">
        <f t="shared" si="0"/>
        <v>612547050</v>
      </c>
      <c r="E10" s="34">
        <f>SUM('離島'!C7)</f>
        <v>1204500000</v>
      </c>
      <c r="F10" s="36">
        <f>SUM('離島'!C15)</f>
        <v>845248000</v>
      </c>
      <c r="G10" s="37">
        <f t="shared" si="1"/>
        <v>359252000</v>
      </c>
      <c r="H10" s="35">
        <f t="shared" si="2"/>
        <v>25022998</v>
      </c>
      <c r="I10" s="35">
        <f t="shared" si="2"/>
        <v>-228272052</v>
      </c>
      <c r="J10" s="35">
        <f t="shared" si="2"/>
        <v>253295050</v>
      </c>
      <c r="K10" s="34">
        <f>SUM('離島'!B48)</f>
        <v>2648722224</v>
      </c>
      <c r="L10" s="36">
        <f t="shared" si="3"/>
        <v>3261269274</v>
      </c>
    </row>
    <row r="11" spans="1:12" s="8" customFormat="1" ht="17.25" customHeight="1">
      <c r="A11" s="50" t="s">
        <v>37</v>
      </c>
      <c r="B11" s="34">
        <f>SUM('醫療服務'!B7)</f>
        <v>33332</v>
      </c>
      <c r="C11" s="34">
        <f>SUM('醫療服務'!B15)</f>
        <v>3166</v>
      </c>
      <c r="D11" s="35">
        <f t="shared" si="0"/>
        <v>30166</v>
      </c>
      <c r="E11" s="34">
        <f>SUM('醫療服務'!C7)</f>
        <v>2015000</v>
      </c>
      <c r="F11" s="36">
        <f>SUM('醫療服務'!C15)</f>
        <v>10000</v>
      </c>
      <c r="G11" s="37">
        <f t="shared" si="1"/>
        <v>2005000</v>
      </c>
      <c r="H11" s="35">
        <f t="shared" si="2"/>
        <v>-1981668</v>
      </c>
      <c r="I11" s="35">
        <f t="shared" si="2"/>
        <v>-6834</v>
      </c>
      <c r="J11" s="35">
        <f t="shared" si="2"/>
        <v>-1974834</v>
      </c>
      <c r="K11" s="34">
        <f>SUM('醫療服務'!B48)</f>
        <v>21894794</v>
      </c>
      <c r="L11" s="36">
        <f t="shared" si="3"/>
        <v>21924960</v>
      </c>
    </row>
    <row r="12" spans="1:12" s="8" customFormat="1" ht="17.25" customHeight="1">
      <c r="A12" s="50" t="s">
        <v>38</v>
      </c>
      <c r="B12" s="34">
        <f>SUM('民營化'!B7)</f>
        <v>12278996185</v>
      </c>
      <c r="C12" s="34">
        <f>SUM('民營化'!B15)</f>
        <v>1095253951</v>
      </c>
      <c r="D12" s="35">
        <f t="shared" si="0"/>
        <v>11183742234</v>
      </c>
      <c r="E12" s="34">
        <f>SUM('民營化'!C7)</f>
        <v>6384422000</v>
      </c>
      <c r="F12" s="36">
        <f>SUM('民營化'!C15)</f>
        <v>1357929000</v>
      </c>
      <c r="G12" s="37">
        <f t="shared" si="1"/>
        <v>5026493000</v>
      </c>
      <c r="H12" s="35">
        <f t="shared" si="2"/>
        <v>5894574185</v>
      </c>
      <c r="I12" s="35">
        <f t="shared" si="2"/>
        <v>-262675049</v>
      </c>
      <c r="J12" s="35">
        <f t="shared" si="2"/>
        <v>6157249234</v>
      </c>
      <c r="K12" s="34">
        <f>SUM('民營化'!B48)</f>
        <v>-26157547745</v>
      </c>
      <c r="L12" s="36">
        <f t="shared" si="3"/>
        <v>-14973805511</v>
      </c>
    </row>
    <row r="13" spans="1:12" s="18" customFormat="1" ht="30.75" customHeight="1">
      <c r="A13" s="21" t="s">
        <v>39</v>
      </c>
      <c r="B13" s="39">
        <f>SUM(B14:B15)</f>
        <v>937981587</v>
      </c>
      <c r="C13" s="39">
        <f>SUM(C14:C15)</f>
        <v>512840464</v>
      </c>
      <c r="D13" s="40">
        <f t="shared" si="0"/>
        <v>425141123</v>
      </c>
      <c r="E13" s="39">
        <f>SUM(E14:E15)</f>
        <v>679455000</v>
      </c>
      <c r="F13" s="41">
        <f>SUM(F14:F15)</f>
        <v>754175000</v>
      </c>
      <c r="G13" s="27">
        <f t="shared" si="1"/>
        <v>-74720000</v>
      </c>
      <c r="H13" s="40">
        <f t="shared" si="2"/>
        <v>258526587</v>
      </c>
      <c r="I13" s="40">
        <f t="shared" si="2"/>
        <v>-241334536</v>
      </c>
      <c r="J13" s="40">
        <f t="shared" si="2"/>
        <v>499861123</v>
      </c>
      <c r="K13" s="39">
        <f>SUM(K14:K15)</f>
        <v>1438513537.83</v>
      </c>
      <c r="L13" s="41">
        <f t="shared" si="3"/>
        <v>1863654660.83</v>
      </c>
    </row>
    <row r="14" spans="1:12" s="8" customFormat="1" ht="17.25" customHeight="1">
      <c r="A14" s="50" t="s">
        <v>40</v>
      </c>
      <c r="B14" s="34">
        <f>SUM('社福'!B7)</f>
        <v>637981587</v>
      </c>
      <c r="C14" s="34">
        <f>SUM('社福'!B15)</f>
        <v>495117267</v>
      </c>
      <c r="D14" s="35">
        <f t="shared" si="0"/>
        <v>142864320</v>
      </c>
      <c r="E14" s="34">
        <f>SUM('社福'!C7)</f>
        <v>529230000</v>
      </c>
      <c r="F14" s="36">
        <f>SUM('社福'!C15)</f>
        <v>653281000</v>
      </c>
      <c r="G14" s="37">
        <f t="shared" si="1"/>
        <v>-124051000</v>
      </c>
      <c r="H14" s="35">
        <f t="shared" si="2"/>
        <v>108751587</v>
      </c>
      <c r="I14" s="35">
        <f t="shared" si="2"/>
        <v>-158163733</v>
      </c>
      <c r="J14" s="35">
        <f t="shared" si="2"/>
        <v>266915320</v>
      </c>
      <c r="K14" s="34">
        <f>SUM('社福'!B48)</f>
        <v>1438513537.83</v>
      </c>
      <c r="L14" s="36">
        <f t="shared" si="3"/>
        <v>1581377857.83</v>
      </c>
    </row>
    <row r="15" spans="1:12" s="8" customFormat="1" ht="17.25" customHeight="1">
      <c r="A15" s="52" t="s">
        <v>67</v>
      </c>
      <c r="B15" s="34">
        <f>SUM('外籍配偶'!B7)</f>
        <v>300000000</v>
      </c>
      <c r="C15" s="34">
        <f>SUM('外籍配偶'!B15)</f>
        <v>17723197</v>
      </c>
      <c r="D15" s="35">
        <f t="shared" si="0"/>
        <v>282276803</v>
      </c>
      <c r="E15" s="34">
        <f>SUM('外籍配偶'!C7)</f>
        <v>150225000</v>
      </c>
      <c r="F15" s="36">
        <f>SUM('外籍配偶'!C15)</f>
        <v>100894000</v>
      </c>
      <c r="G15" s="37">
        <f t="shared" si="1"/>
        <v>49331000</v>
      </c>
      <c r="H15" s="35">
        <f t="shared" si="2"/>
        <v>149775000</v>
      </c>
      <c r="I15" s="35">
        <f t="shared" si="2"/>
        <v>-83170803</v>
      </c>
      <c r="J15" s="35">
        <f t="shared" si="2"/>
        <v>232945803</v>
      </c>
      <c r="K15" s="34">
        <f>SUM('外籍配偶'!B48)</f>
        <v>0</v>
      </c>
      <c r="L15" s="36">
        <f t="shared" si="3"/>
        <v>282276803</v>
      </c>
    </row>
    <row r="16" spans="1:12" s="18" customFormat="1" ht="29.25" customHeight="1">
      <c r="A16" s="21" t="s">
        <v>41</v>
      </c>
      <c r="B16" s="39">
        <f>SUM(B17)</f>
        <v>279021288</v>
      </c>
      <c r="C16" s="39">
        <f>SUM(C17)</f>
        <v>118388641</v>
      </c>
      <c r="D16" s="40">
        <f t="shared" si="0"/>
        <v>160632647</v>
      </c>
      <c r="E16" s="39">
        <f>SUM(E17)</f>
        <v>377900000</v>
      </c>
      <c r="F16" s="41">
        <f>SUM(F17)</f>
        <v>176303000</v>
      </c>
      <c r="G16" s="27">
        <f t="shared" si="1"/>
        <v>201597000</v>
      </c>
      <c r="H16" s="40">
        <f t="shared" si="2"/>
        <v>-98878712</v>
      </c>
      <c r="I16" s="40">
        <f t="shared" si="2"/>
        <v>-57914359</v>
      </c>
      <c r="J16" s="40">
        <f t="shared" si="2"/>
        <v>-40964353</v>
      </c>
      <c r="K16" s="39">
        <f>SUM(K17)</f>
        <v>2172543559.79</v>
      </c>
      <c r="L16" s="41">
        <f t="shared" si="3"/>
        <v>2333176206.79</v>
      </c>
    </row>
    <row r="17" spans="1:12" s="8" customFormat="1" ht="15" customHeight="1">
      <c r="A17" s="50" t="s">
        <v>42</v>
      </c>
      <c r="B17" s="34">
        <f>SUM('學產'!B7)</f>
        <v>279021288</v>
      </c>
      <c r="C17" s="34">
        <f>SUM('學產'!B15)</f>
        <v>118388641</v>
      </c>
      <c r="D17" s="35">
        <f t="shared" si="0"/>
        <v>160632647</v>
      </c>
      <c r="E17" s="34">
        <f>SUM('學產'!C7)</f>
        <v>377900000</v>
      </c>
      <c r="F17" s="36">
        <f>SUM('學產'!C15)</f>
        <v>176303000</v>
      </c>
      <c r="G17" s="37">
        <f t="shared" si="1"/>
        <v>201597000</v>
      </c>
      <c r="H17" s="35">
        <f t="shared" si="2"/>
        <v>-98878712</v>
      </c>
      <c r="I17" s="35">
        <f t="shared" si="2"/>
        <v>-57914359</v>
      </c>
      <c r="J17" s="35">
        <f t="shared" si="2"/>
        <v>-40964353</v>
      </c>
      <c r="K17" s="34">
        <f>SUM('學產'!B48)</f>
        <v>2172543559.79</v>
      </c>
      <c r="L17" s="36">
        <f t="shared" si="3"/>
        <v>2333176206.79</v>
      </c>
    </row>
    <row r="18" spans="1:12" s="18" customFormat="1" ht="29.25" customHeight="1">
      <c r="A18" s="21" t="s">
        <v>43</v>
      </c>
      <c r="B18" s="39">
        <f>SUM(B19:B20)</f>
        <v>12541723636</v>
      </c>
      <c r="C18" s="39">
        <f>SUM(C19:C20)</f>
        <v>8141150772</v>
      </c>
      <c r="D18" s="40">
        <f t="shared" si="0"/>
        <v>4400572864</v>
      </c>
      <c r="E18" s="39">
        <f>SUM(E19:E20)</f>
        <v>11923501000</v>
      </c>
      <c r="F18" s="41">
        <f>SUM(F19:F20)</f>
        <v>9008187749</v>
      </c>
      <c r="G18" s="27">
        <f t="shared" si="1"/>
        <v>2915313251</v>
      </c>
      <c r="H18" s="40">
        <f t="shared" si="2"/>
        <v>618222636</v>
      </c>
      <c r="I18" s="40">
        <f t="shared" si="2"/>
        <v>-867036977</v>
      </c>
      <c r="J18" s="40">
        <f t="shared" si="2"/>
        <v>1485259613</v>
      </c>
      <c r="K18" s="39">
        <f>SUM(K19:K20)</f>
        <v>175804804763.71</v>
      </c>
      <c r="L18" s="41">
        <f t="shared" si="3"/>
        <v>180205377627.71</v>
      </c>
    </row>
    <row r="19" spans="1:12" s="8" customFormat="1" ht="15.75" customHeight="1">
      <c r="A19" s="50" t="s">
        <v>44</v>
      </c>
      <c r="B19" s="34">
        <f>SUM('經濟特收'!B7)</f>
        <v>7960372204</v>
      </c>
      <c r="C19" s="34">
        <f>SUM('經濟特收'!B15)</f>
        <v>8074855530</v>
      </c>
      <c r="D19" s="35">
        <f t="shared" si="0"/>
        <v>-114483326</v>
      </c>
      <c r="E19" s="34">
        <f>SUM('經濟特收'!C7)</f>
        <v>7530785000</v>
      </c>
      <c r="F19" s="36">
        <f>SUM('經濟特收'!C15)</f>
        <v>8696745549</v>
      </c>
      <c r="G19" s="37">
        <f t="shared" si="1"/>
        <v>-1165960549</v>
      </c>
      <c r="H19" s="35">
        <f t="shared" si="2"/>
        <v>429587204</v>
      </c>
      <c r="I19" s="35">
        <f t="shared" si="2"/>
        <v>-621890019</v>
      </c>
      <c r="J19" s="35">
        <f t="shared" si="2"/>
        <v>1051477223</v>
      </c>
      <c r="K19" s="34">
        <f>SUM('經濟特收'!B48)</f>
        <v>22208653934.71</v>
      </c>
      <c r="L19" s="36">
        <f t="shared" si="3"/>
        <v>22094170608.71</v>
      </c>
    </row>
    <row r="20" spans="1:12" s="8" customFormat="1" ht="15.75" customHeight="1">
      <c r="A20" s="50" t="s">
        <v>45</v>
      </c>
      <c r="B20" s="34">
        <f>SUM('核後端'!B7)</f>
        <v>4581351432</v>
      </c>
      <c r="C20" s="34">
        <f>SUM('核後端'!B15)</f>
        <v>66295242</v>
      </c>
      <c r="D20" s="35">
        <f t="shared" si="0"/>
        <v>4515056190</v>
      </c>
      <c r="E20" s="34">
        <f>SUM('核後端'!C7)</f>
        <v>4392716000</v>
      </c>
      <c r="F20" s="36">
        <f>SUM('核後端'!C15)</f>
        <v>311442200</v>
      </c>
      <c r="G20" s="37">
        <f t="shared" si="1"/>
        <v>4081273800</v>
      </c>
      <c r="H20" s="35">
        <f t="shared" si="2"/>
        <v>188635432</v>
      </c>
      <c r="I20" s="35">
        <f t="shared" si="2"/>
        <v>-245146958</v>
      </c>
      <c r="J20" s="35">
        <f t="shared" si="2"/>
        <v>433782390</v>
      </c>
      <c r="K20" s="34">
        <f>SUM('核後端'!B48)</f>
        <v>153596150829</v>
      </c>
      <c r="L20" s="36">
        <f t="shared" si="3"/>
        <v>158111207019</v>
      </c>
    </row>
    <row r="21" spans="1:12" s="18" customFormat="1" ht="27.75" customHeight="1">
      <c r="A21" s="21" t="s">
        <v>46</v>
      </c>
      <c r="B21" s="39">
        <f>SUM(B22)</f>
        <v>2773293466</v>
      </c>
      <c r="C21" s="39">
        <f>SUM(C22)</f>
        <v>379423248</v>
      </c>
      <c r="D21" s="40">
        <f t="shared" si="0"/>
        <v>2393870218</v>
      </c>
      <c r="E21" s="39">
        <f>SUM(E22)</f>
        <v>2498214000</v>
      </c>
      <c r="F21" s="41">
        <f>SUM(F22)</f>
        <v>920269000</v>
      </c>
      <c r="G21" s="27">
        <f t="shared" si="1"/>
        <v>1577945000</v>
      </c>
      <c r="H21" s="40">
        <f t="shared" si="2"/>
        <v>275079466</v>
      </c>
      <c r="I21" s="40">
        <f t="shared" si="2"/>
        <v>-540845752</v>
      </c>
      <c r="J21" s="40">
        <f t="shared" si="2"/>
        <v>815925218</v>
      </c>
      <c r="K21" s="39">
        <f>SUM(K22)</f>
        <v>45732550899.68</v>
      </c>
      <c r="L21" s="41">
        <f t="shared" si="3"/>
        <v>48126421117.68</v>
      </c>
    </row>
    <row r="22" spans="1:12" s="8" customFormat="1" ht="16.5" customHeight="1">
      <c r="A22" s="50" t="s">
        <v>47</v>
      </c>
      <c r="B22" s="34">
        <f>SUM('航港'!B7)</f>
        <v>2773293466</v>
      </c>
      <c r="C22" s="34">
        <f>SUM('航港'!B15)</f>
        <v>379423248</v>
      </c>
      <c r="D22" s="35">
        <f t="shared" si="0"/>
        <v>2393870218</v>
      </c>
      <c r="E22" s="34">
        <f>SUM('航港'!C7)</f>
        <v>2498214000</v>
      </c>
      <c r="F22" s="36">
        <f>SUM('航港'!C15)</f>
        <v>920269000</v>
      </c>
      <c r="G22" s="37">
        <f t="shared" si="1"/>
        <v>1577945000</v>
      </c>
      <c r="H22" s="35">
        <f t="shared" si="2"/>
        <v>275079466</v>
      </c>
      <c r="I22" s="35">
        <f t="shared" si="2"/>
        <v>-540845752</v>
      </c>
      <c r="J22" s="35">
        <f t="shared" si="2"/>
        <v>815925218</v>
      </c>
      <c r="K22" s="34">
        <f>SUM('航港'!B48)</f>
        <v>45732550899.68</v>
      </c>
      <c r="L22" s="36">
        <f t="shared" si="3"/>
        <v>48126421117.68</v>
      </c>
    </row>
    <row r="23" spans="1:12" s="18" customFormat="1" ht="27.75" customHeight="1">
      <c r="A23" s="21" t="s">
        <v>48</v>
      </c>
      <c r="B23" s="39">
        <f>SUM(B24)</f>
        <v>20297544272</v>
      </c>
      <c r="C23" s="39">
        <f>SUM(C24)</f>
        <v>10085910304.89</v>
      </c>
      <c r="D23" s="40">
        <f t="shared" si="0"/>
        <v>10211633967.11</v>
      </c>
      <c r="E23" s="39">
        <f>SUM(E24)</f>
        <v>20745177000</v>
      </c>
      <c r="F23" s="41">
        <f>SUM(F24)</f>
        <v>13024278345</v>
      </c>
      <c r="G23" s="27">
        <f t="shared" si="1"/>
        <v>7720898655</v>
      </c>
      <c r="H23" s="40">
        <f t="shared" si="2"/>
        <v>-447632728</v>
      </c>
      <c r="I23" s="40">
        <f t="shared" si="2"/>
        <v>-2938368040.1100006</v>
      </c>
      <c r="J23" s="40">
        <f t="shared" si="2"/>
        <v>2490735312.1100006</v>
      </c>
      <c r="K23" s="39">
        <f>SUM(K24)</f>
        <v>90047668609.36</v>
      </c>
      <c r="L23" s="41">
        <f t="shared" si="3"/>
        <v>100259302576.47</v>
      </c>
    </row>
    <row r="24" spans="1:12" s="8" customFormat="1" ht="16.5" customHeight="1">
      <c r="A24" s="50" t="s">
        <v>49</v>
      </c>
      <c r="B24" s="34">
        <f>SUM('農業特收'!B7)</f>
        <v>20297544272</v>
      </c>
      <c r="C24" s="34">
        <f>SUM('農業特收'!B15)</f>
        <v>10085910304.89</v>
      </c>
      <c r="D24" s="35">
        <f t="shared" si="0"/>
        <v>10211633967.11</v>
      </c>
      <c r="E24" s="34">
        <f>SUM('農業特收'!C7)</f>
        <v>20745177000</v>
      </c>
      <c r="F24" s="36">
        <f>SUM('農業特收'!C15)</f>
        <v>13024278345</v>
      </c>
      <c r="G24" s="37">
        <f t="shared" si="1"/>
        <v>7720898655</v>
      </c>
      <c r="H24" s="35">
        <f t="shared" si="2"/>
        <v>-447632728</v>
      </c>
      <c r="I24" s="35">
        <f t="shared" si="2"/>
        <v>-2938368040.1100006</v>
      </c>
      <c r="J24" s="35">
        <f t="shared" si="2"/>
        <v>2490735312.1100006</v>
      </c>
      <c r="K24" s="34">
        <f>SUM('農業特收'!B48)</f>
        <v>90047668609.36</v>
      </c>
      <c r="L24" s="36">
        <f t="shared" si="3"/>
        <v>100259302576.47</v>
      </c>
    </row>
    <row r="25" spans="1:12" s="18" customFormat="1" ht="28.5" customHeight="1">
      <c r="A25" s="21" t="s">
        <v>50</v>
      </c>
      <c r="B25" s="39">
        <f>SUM(B26)</f>
        <v>2451381915</v>
      </c>
      <c r="C25" s="39">
        <f>SUM(C26)</f>
        <v>4295561872</v>
      </c>
      <c r="D25" s="40">
        <f t="shared" si="0"/>
        <v>-1844179957</v>
      </c>
      <c r="E25" s="39">
        <f>SUM(E26)</f>
        <v>4508649000</v>
      </c>
      <c r="F25" s="41">
        <f>SUM(F26)</f>
        <v>3684611000</v>
      </c>
      <c r="G25" s="27">
        <f t="shared" si="1"/>
        <v>824038000</v>
      </c>
      <c r="H25" s="40">
        <f t="shared" si="2"/>
        <v>-2057267085</v>
      </c>
      <c r="I25" s="40">
        <f t="shared" si="2"/>
        <v>610950872</v>
      </c>
      <c r="J25" s="40">
        <f t="shared" si="2"/>
        <v>-2668217957</v>
      </c>
      <c r="K25" s="39">
        <f>SUM(K26)</f>
        <v>17984613439</v>
      </c>
      <c r="L25" s="41">
        <f t="shared" si="3"/>
        <v>16140433482</v>
      </c>
    </row>
    <row r="26" spans="1:12" s="8" customFormat="1" ht="15.75" customHeight="1">
      <c r="A26" s="50" t="s">
        <v>51</v>
      </c>
      <c r="B26" s="34">
        <f>SUM('就業安定'!B7)</f>
        <v>2451381915</v>
      </c>
      <c r="C26" s="34">
        <f>SUM('就業安定'!B15)</f>
        <v>4295561872</v>
      </c>
      <c r="D26" s="35">
        <f t="shared" si="0"/>
        <v>-1844179957</v>
      </c>
      <c r="E26" s="34">
        <f>SUM('就業安定'!C7)</f>
        <v>4508649000</v>
      </c>
      <c r="F26" s="36">
        <f>SUM('就業安定'!C15)</f>
        <v>3684611000</v>
      </c>
      <c r="G26" s="37">
        <f t="shared" si="1"/>
        <v>824038000</v>
      </c>
      <c r="H26" s="35">
        <f t="shared" si="2"/>
        <v>-2057267085</v>
      </c>
      <c r="I26" s="35">
        <f t="shared" si="2"/>
        <v>610950872</v>
      </c>
      <c r="J26" s="35">
        <f t="shared" si="2"/>
        <v>-2668217957</v>
      </c>
      <c r="K26" s="34">
        <f>SUM('就業安定'!B48)</f>
        <v>17984613439</v>
      </c>
      <c r="L26" s="36">
        <f t="shared" si="3"/>
        <v>16140433482</v>
      </c>
    </row>
    <row r="27" spans="1:12" s="18" customFormat="1" ht="27.75" customHeight="1">
      <c r="A27" s="21" t="s">
        <v>52</v>
      </c>
      <c r="B27" s="39">
        <f>SUM(B28)</f>
        <v>1903744679</v>
      </c>
      <c r="C27" s="39">
        <f>SUM(C28)</f>
        <v>312122458</v>
      </c>
      <c r="D27" s="40">
        <f t="shared" si="0"/>
        <v>1591622221</v>
      </c>
      <c r="E27" s="39">
        <f>SUM(E28)</f>
        <v>1932650000</v>
      </c>
      <c r="F27" s="41">
        <f>SUM(F28)</f>
        <v>650179000</v>
      </c>
      <c r="G27" s="27">
        <f t="shared" si="1"/>
        <v>1282471000</v>
      </c>
      <c r="H27" s="40">
        <f t="shared" si="2"/>
        <v>-28905321</v>
      </c>
      <c r="I27" s="40">
        <f t="shared" si="2"/>
        <v>-338056542</v>
      </c>
      <c r="J27" s="40">
        <f t="shared" si="2"/>
        <v>309151221</v>
      </c>
      <c r="K27" s="39">
        <f>SUM(K28)</f>
        <v>11065379814</v>
      </c>
      <c r="L27" s="41">
        <f t="shared" si="3"/>
        <v>12657002035</v>
      </c>
    </row>
    <row r="28" spans="1:12" s="8" customFormat="1" ht="14.25">
      <c r="A28" s="50" t="s">
        <v>53</v>
      </c>
      <c r="B28" s="34">
        <f>SUM('健康照護'!B7)</f>
        <v>1903744679</v>
      </c>
      <c r="C28" s="34">
        <f>SUM('健康照護'!B15)</f>
        <v>312122458</v>
      </c>
      <c r="D28" s="35">
        <f t="shared" si="0"/>
        <v>1591622221</v>
      </c>
      <c r="E28" s="34">
        <f>SUM('健康照護'!C7)</f>
        <v>1932650000</v>
      </c>
      <c r="F28" s="36">
        <f>SUM('健康照護'!C15)</f>
        <v>650179000</v>
      </c>
      <c r="G28" s="37">
        <f t="shared" si="1"/>
        <v>1282471000</v>
      </c>
      <c r="H28" s="35">
        <f t="shared" si="2"/>
        <v>-28905321</v>
      </c>
      <c r="I28" s="35">
        <f t="shared" si="2"/>
        <v>-338056542</v>
      </c>
      <c r="J28" s="40">
        <f t="shared" si="2"/>
        <v>309151221</v>
      </c>
      <c r="K28" s="34">
        <f>SUM('健康照護'!B48)</f>
        <v>11065379814</v>
      </c>
      <c r="L28" s="36">
        <f t="shared" si="3"/>
        <v>12657002035</v>
      </c>
    </row>
    <row r="29" spans="1:12" s="18" customFormat="1" ht="28.5" customHeight="1">
      <c r="A29" s="21" t="s">
        <v>54</v>
      </c>
      <c r="B29" s="39">
        <f>SUM(B30)</f>
        <v>1523305922</v>
      </c>
      <c r="C29" s="39">
        <f>SUM(C30)</f>
        <v>1121924203</v>
      </c>
      <c r="D29" s="40">
        <f t="shared" si="0"/>
        <v>401381719</v>
      </c>
      <c r="E29" s="39">
        <f>SUM(E30)</f>
        <v>1366302000</v>
      </c>
      <c r="F29" s="41">
        <f>SUM(F30)</f>
        <v>1269272870</v>
      </c>
      <c r="G29" s="27">
        <f t="shared" si="1"/>
        <v>97029130</v>
      </c>
      <c r="H29" s="40">
        <f t="shared" si="2"/>
        <v>157003922</v>
      </c>
      <c r="I29" s="40">
        <f t="shared" si="2"/>
        <v>-147348667</v>
      </c>
      <c r="J29" s="40">
        <f t="shared" si="2"/>
        <v>304352589</v>
      </c>
      <c r="K29" s="39">
        <f>SUM(K30)</f>
        <v>5881992763</v>
      </c>
      <c r="L29" s="41">
        <f t="shared" si="3"/>
        <v>6283374482</v>
      </c>
    </row>
    <row r="30" spans="1:12" s="8" customFormat="1" ht="17.25" customHeight="1">
      <c r="A30" s="50" t="s">
        <v>55</v>
      </c>
      <c r="B30" s="34">
        <f>SUM('環境保護'!B7)</f>
        <v>1523305922</v>
      </c>
      <c r="C30" s="34">
        <f>SUM('環境保護'!B15)</f>
        <v>1121924203</v>
      </c>
      <c r="D30" s="35">
        <f t="shared" si="0"/>
        <v>401381719</v>
      </c>
      <c r="E30" s="34">
        <f>SUM('環境保護'!C7)</f>
        <v>1366302000</v>
      </c>
      <c r="F30" s="36">
        <f>SUM('環境保護'!C15)</f>
        <v>1269272870</v>
      </c>
      <c r="G30" s="37">
        <f t="shared" si="1"/>
        <v>97029130</v>
      </c>
      <c r="H30" s="35">
        <f t="shared" si="2"/>
        <v>157003922</v>
      </c>
      <c r="I30" s="35">
        <f t="shared" si="2"/>
        <v>-147348667</v>
      </c>
      <c r="J30" s="40">
        <f t="shared" si="2"/>
        <v>304352589</v>
      </c>
      <c r="K30" s="34">
        <f>SUM('環境保護'!B48)</f>
        <v>5881992763</v>
      </c>
      <c r="L30" s="36">
        <f t="shared" si="3"/>
        <v>6283374482</v>
      </c>
    </row>
    <row r="31" spans="1:12" s="18" customFormat="1" ht="27.75" customHeight="1">
      <c r="A31" s="21" t="s">
        <v>56</v>
      </c>
      <c r="B31" s="39">
        <f>SUM(B32)</f>
        <v>8481858</v>
      </c>
      <c r="C31" s="39">
        <f>SUM(C32)</f>
        <v>5058545</v>
      </c>
      <c r="D31" s="40">
        <f t="shared" si="0"/>
        <v>3423313</v>
      </c>
      <c r="E31" s="39">
        <f>SUM(E32)</f>
        <v>10400000</v>
      </c>
      <c r="F31" s="41">
        <f>SUM(F32)</f>
        <v>20356000</v>
      </c>
      <c r="G31" s="27">
        <f t="shared" si="1"/>
        <v>-9956000</v>
      </c>
      <c r="H31" s="40">
        <f t="shared" si="2"/>
        <v>-1918142</v>
      </c>
      <c r="I31" s="40">
        <f t="shared" si="2"/>
        <v>-15297455</v>
      </c>
      <c r="J31" s="40">
        <f t="shared" si="2"/>
        <v>13379313</v>
      </c>
      <c r="K31" s="39">
        <f>SUM(K32)</f>
        <v>1313668110</v>
      </c>
      <c r="L31" s="41">
        <f t="shared" si="3"/>
        <v>1317091423</v>
      </c>
    </row>
    <row r="32" spans="1:12" s="8" customFormat="1" ht="15.75" customHeight="1">
      <c r="A32" s="50" t="s">
        <v>57</v>
      </c>
      <c r="B32" s="34">
        <f>SUM('文化'!B7)</f>
        <v>8481858</v>
      </c>
      <c r="C32" s="34">
        <f>SUM('文化'!B15)</f>
        <v>5058545</v>
      </c>
      <c r="D32" s="35">
        <f t="shared" si="0"/>
        <v>3423313</v>
      </c>
      <c r="E32" s="34">
        <f>SUM('文化'!C7)</f>
        <v>10400000</v>
      </c>
      <c r="F32" s="36">
        <f>SUM('文化'!C15)</f>
        <v>20356000</v>
      </c>
      <c r="G32" s="37">
        <f t="shared" si="1"/>
        <v>-9956000</v>
      </c>
      <c r="H32" s="35">
        <f t="shared" si="2"/>
        <v>-1918142</v>
      </c>
      <c r="I32" s="35">
        <f t="shared" si="2"/>
        <v>-15297455</v>
      </c>
      <c r="J32" s="40">
        <f t="shared" si="2"/>
        <v>13379313</v>
      </c>
      <c r="K32" s="34">
        <f>SUM('文化'!B48)</f>
        <v>1313668110</v>
      </c>
      <c r="L32" s="36">
        <f t="shared" si="3"/>
        <v>1317091423</v>
      </c>
    </row>
    <row r="33" spans="1:12" s="18" customFormat="1" ht="28.5" customHeight="1">
      <c r="A33" s="21" t="s">
        <v>58</v>
      </c>
      <c r="B33" s="39">
        <f>SUM(B34)</f>
        <v>38739041</v>
      </c>
      <c r="C33" s="39">
        <f>SUM(C34)</f>
        <v>6770194</v>
      </c>
      <c r="D33" s="40">
        <f t="shared" si="0"/>
        <v>31968847</v>
      </c>
      <c r="E33" s="39">
        <f>SUM(E34)</f>
        <v>38463000</v>
      </c>
      <c r="F33" s="41">
        <f>SUM(F34)</f>
        <v>7275000</v>
      </c>
      <c r="G33" s="27">
        <f t="shared" si="1"/>
        <v>31188000</v>
      </c>
      <c r="H33" s="40">
        <f t="shared" si="2"/>
        <v>276041</v>
      </c>
      <c r="I33" s="40">
        <f t="shared" si="2"/>
        <v>-504806</v>
      </c>
      <c r="J33" s="40">
        <f t="shared" si="2"/>
        <v>780847</v>
      </c>
      <c r="K33" s="39">
        <f>SUM(K34)</f>
        <v>313871552</v>
      </c>
      <c r="L33" s="41">
        <f t="shared" si="3"/>
        <v>345840399</v>
      </c>
    </row>
    <row r="34" spans="1:12" s="8" customFormat="1" ht="14.25">
      <c r="A34" s="50" t="s">
        <v>59</v>
      </c>
      <c r="B34" s="34">
        <f>SUM('中華'!B7)</f>
        <v>38739041</v>
      </c>
      <c r="C34" s="34">
        <f>SUM('中華'!B15)</f>
        <v>6770194</v>
      </c>
      <c r="D34" s="35">
        <f t="shared" si="0"/>
        <v>31968847</v>
      </c>
      <c r="E34" s="34">
        <f>SUM('中華'!C7)</f>
        <v>38463000</v>
      </c>
      <c r="F34" s="36">
        <f>SUM('中華'!C15)</f>
        <v>7275000</v>
      </c>
      <c r="G34" s="37">
        <f t="shared" si="1"/>
        <v>31188000</v>
      </c>
      <c r="H34" s="35">
        <f t="shared" si="2"/>
        <v>276041</v>
      </c>
      <c r="I34" s="35">
        <f t="shared" si="2"/>
        <v>-504806</v>
      </c>
      <c r="J34" s="35">
        <f t="shared" si="2"/>
        <v>780847</v>
      </c>
      <c r="K34" s="34">
        <f>SUM('中華'!B48)</f>
        <v>313871552</v>
      </c>
      <c r="L34" s="36">
        <f t="shared" si="3"/>
        <v>345840399</v>
      </c>
    </row>
    <row r="35" spans="1:12" s="18" customFormat="1" ht="29.25" customHeight="1">
      <c r="A35" s="21" t="s">
        <v>60</v>
      </c>
      <c r="B35" s="39">
        <f>SUM(B36)</f>
        <v>301793000</v>
      </c>
      <c r="C35" s="39">
        <f>SUM(C36)</f>
        <v>17451352</v>
      </c>
      <c r="D35" s="40">
        <f t="shared" si="0"/>
        <v>284341648</v>
      </c>
      <c r="E35" s="39">
        <f>SUM(E36)</f>
        <v>287613000</v>
      </c>
      <c r="F35" s="41">
        <f>SUM(F36)</f>
        <v>23958000</v>
      </c>
      <c r="G35" s="27">
        <f t="shared" si="1"/>
        <v>263655000</v>
      </c>
      <c r="H35" s="40">
        <f t="shared" si="2"/>
        <v>14180000</v>
      </c>
      <c r="I35" s="40">
        <f t="shared" si="2"/>
        <v>-6506648</v>
      </c>
      <c r="J35" s="40">
        <f t="shared" si="2"/>
        <v>20686648</v>
      </c>
      <c r="K35" s="39">
        <f>SUM(K36)</f>
        <v>189895494</v>
      </c>
      <c r="L35" s="41">
        <f t="shared" si="3"/>
        <v>474237142</v>
      </c>
    </row>
    <row r="36" spans="1:12" s="8" customFormat="1" ht="15.75" customHeight="1">
      <c r="A36" s="51" t="s">
        <v>61</v>
      </c>
      <c r="B36" s="34">
        <f>SUM('有線電視'!B7)</f>
        <v>301793000</v>
      </c>
      <c r="C36" s="34">
        <f>SUM('有線電視'!B15)</f>
        <v>17451352</v>
      </c>
      <c r="D36" s="35">
        <f t="shared" si="0"/>
        <v>284341648</v>
      </c>
      <c r="E36" s="34">
        <f>SUM('有線電視'!C7)</f>
        <v>287613000</v>
      </c>
      <c r="F36" s="36">
        <f>SUM('有線電視'!C15)</f>
        <v>23958000</v>
      </c>
      <c r="G36" s="37">
        <f t="shared" si="1"/>
        <v>263655000</v>
      </c>
      <c r="H36" s="35">
        <f t="shared" si="2"/>
        <v>14180000</v>
      </c>
      <c r="I36" s="35">
        <f t="shared" si="2"/>
        <v>-6506648</v>
      </c>
      <c r="J36" s="35">
        <f t="shared" si="2"/>
        <v>20686648</v>
      </c>
      <c r="K36" s="34">
        <f>SUM('有線電視'!B48)</f>
        <v>189895494</v>
      </c>
      <c r="L36" s="36">
        <f t="shared" si="3"/>
        <v>474237142</v>
      </c>
    </row>
    <row r="37" spans="1:12" s="18" customFormat="1" ht="29.25" customHeight="1">
      <c r="A37" s="21" t="s">
        <v>77</v>
      </c>
      <c r="B37" s="39">
        <f>SUM(B38:B39)</f>
        <v>14538651788</v>
      </c>
      <c r="C37" s="39">
        <f>SUM(C38:C39)</f>
        <v>13601886260</v>
      </c>
      <c r="D37" s="40">
        <f t="shared" si="0"/>
        <v>936765528</v>
      </c>
      <c r="E37" s="39">
        <f>SUM(E38:E39)</f>
        <v>13992992000</v>
      </c>
      <c r="F37" s="41">
        <f>SUM(F38:F39)</f>
        <v>11605010000</v>
      </c>
      <c r="G37" s="27">
        <f t="shared" si="1"/>
        <v>2387982000</v>
      </c>
      <c r="H37" s="40">
        <f t="shared" si="2"/>
        <v>545659788</v>
      </c>
      <c r="I37" s="40">
        <f t="shared" si="2"/>
        <v>1996876260</v>
      </c>
      <c r="J37" s="40">
        <f t="shared" si="2"/>
        <v>-1451216472</v>
      </c>
      <c r="K37" s="39">
        <f>SUM(K38:K39)</f>
        <v>575414556</v>
      </c>
      <c r="L37" s="41">
        <f>D37+K37</f>
        <v>1512180084</v>
      </c>
    </row>
    <row r="38" spans="1:12" s="8" customFormat="1" ht="15.75" customHeight="1">
      <c r="A38" s="52" t="s">
        <v>78</v>
      </c>
      <c r="B38" s="34">
        <f>SUM('金融監督'!B7)</f>
        <v>413098866</v>
      </c>
      <c r="C38" s="34">
        <f>SUM('金融監督'!B15)</f>
        <v>110770413</v>
      </c>
      <c r="D38" s="35">
        <f t="shared" si="0"/>
        <v>302328453</v>
      </c>
      <c r="E38" s="34">
        <f>SUM('金融監督'!C7)</f>
        <v>439687000</v>
      </c>
      <c r="F38" s="36">
        <f>SUM('金融監督'!C15)</f>
        <v>161375000</v>
      </c>
      <c r="G38" s="37">
        <f t="shared" si="1"/>
        <v>278312000</v>
      </c>
      <c r="H38" s="35">
        <f aca="true" t="shared" si="4" ref="H38:J39">B38-E38</f>
        <v>-26588134</v>
      </c>
      <c r="I38" s="35">
        <f t="shared" si="4"/>
        <v>-50604587</v>
      </c>
      <c r="J38" s="35">
        <f t="shared" si="4"/>
        <v>24016453</v>
      </c>
      <c r="K38" s="34">
        <f>SUM('金融監督'!B48)</f>
        <v>0</v>
      </c>
      <c r="L38" s="36">
        <f t="shared" si="3"/>
        <v>302328453</v>
      </c>
    </row>
    <row r="39" spans="1:12" s="8" customFormat="1" ht="15.75" customHeight="1">
      <c r="A39" s="52" t="s">
        <v>79</v>
      </c>
      <c r="B39" s="34">
        <f>SUM('金融重建'!B7)</f>
        <v>14125552922</v>
      </c>
      <c r="C39" s="34">
        <f>SUM('金融重建'!B15)</f>
        <v>13491115847</v>
      </c>
      <c r="D39" s="35">
        <f t="shared" si="0"/>
        <v>634437075</v>
      </c>
      <c r="E39" s="34">
        <f>SUM('金融重建'!C7)</f>
        <v>13553305000</v>
      </c>
      <c r="F39" s="36">
        <f>SUM('金融重建'!C15)</f>
        <v>11443635000</v>
      </c>
      <c r="G39" s="37">
        <f t="shared" si="1"/>
        <v>2109670000</v>
      </c>
      <c r="H39" s="35">
        <f t="shared" si="4"/>
        <v>572247922</v>
      </c>
      <c r="I39" s="35">
        <f t="shared" si="4"/>
        <v>2047480847</v>
      </c>
      <c r="J39" s="35">
        <f t="shared" si="4"/>
        <v>-1475232925</v>
      </c>
      <c r="K39" s="34">
        <f>SUM('金融重建'!B48)</f>
        <v>575414556</v>
      </c>
      <c r="L39" s="36">
        <f t="shared" si="3"/>
        <v>1209851631</v>
      </c>
    </row>
    <row r="40" spans="1:12" s="18" customFormat="1" ht="21.75" customHeight="1">
      <c r="A40" s="56"/>
      <c r="B40" s="39"/>
      <c r="C40" s="39"/>
      <c r="D40" s="40"/>
      <c r="E40" s="39"/>
      <c r="F40" s="41"/>
      <c r="G40" s="27"/>
      <c r="H40" s="40"/>
      <c r="I40" s="40"/>
      <c r="J40" s="40"/>
      <c r="K40" s="39"/>
      <c r="L40" s="41"/>
    </row>
    <row r="41" spans="1:12" s="18" customFormat="1" ht="24.75" customHeight="1" thickBot="1">
      <c r="A41" s="54" t="s">
        <v>70</v>
      </c>
      <c r="B41" s="31">
        <f>SUM(B7,B13,B16,B18,B21,B23,B25,B27,B29,B31,B33,B35,B37)</f>
        <v>84111273445</v>
      </c>
      <c r="C41" s="31">
        <f>SUM(C7,C13,C16,C18,C21,C23,C25,C27,C29,C31,C33,C35,C37)</f>
        <v>51843129666.89</v>
      </c>
      <c r="D41" s="55">
        <f>B41-C41</f>
        <v>32268143778.11</v>
      </c>
      <c r="E41" s="31">
        <f>SUM(E7,E13,E16,E18,E21,E23,E25,E27,E29,E31,E33,E35,E37)</f>
        <v>77630956000</v>
      </c>
      <c r="F41" s="42">
        <f>SUM(F7,F13,F16,F18,F21,F23,F25,F27,F29,F31,F33,F35,F37)</f>
        <v>56632118964</v>
      </c>
      <c r="G41" s="32">
        <f>E41-F41</f>
        <v>20998837036</v>
      </c>
      <c r="H41" s="55">
        <f>B41-E41</f>
        <v>6480317445</v>
      </c>
      <c r="I41" s="55">
        <f>C41-F41</f>
        <v>-4788989297.110001</v>
      </c>
      <c r="J41" s="55">
        <f>D41-G41</f>
        <v>11269306742.11</v>
      </c>
      <c r="K41" s="31">
        <f>SUM(K7,K13,K16,K18,K21,K23,K25,K27,K29,K31,K33,K35,K37)</f>
        <v>341508000860.45</v>
      </c>
      <c r="L41" s="42">
        <f>SUM(L7,L13,L16,L18,L21,L23,L25,L27,L29,L31,L33,L35,L37)</f>
        <v>373776144638.56</v>
      </c>
    </row>
    <row r="42" spans="2:12" ht="19.5" customHeight="1">
      <c r="B42" s="8"/>
      <c r="C42" s="8"/>
      <c r="D42" s="8"/>
      <c r="E42" s="8"/>
      <c r="F42" s="8"/>
      <c r="G42" s="8"/>
      <c r="H42" s="8"/>
      <c r="I42" s="8"/>
      <c r="J42" s="8"/>
      <c r="K42" s="8"/>
      <c r="L42" s="8"/>
    </row>
    <row r="43" spans="2:12" ht="19.5" customHeight="1">
      <c r="B43" s="8"/>
      <c r="C43" s="8"/>
      <c r="D43" s="8"/>
      <c r="E43" s="8"/>
      <c r="F43" s="8"/>
      <c r="G43" s="8"/>
      <c r="H43" s="8"/>
      <c r="I43" s="8"/>
      <c r="J43" s="8"/>
      <c r="K43" s="8"/>
      <c r="L43" s="8"/>
    </row>
    <row r="44" spans="2:12" ht="16.5">
      <c r="B44" s="8"/>
      <c r="C44" s="8"/>
      <c r="D44" s="8"/>
      <c r="E44" s="8"/>
      <c r="F44" s="8"/>
      <c r="G44" s="8"/>
      <c r="H44" s="8"/>
      <c r="I44" s="8"/>
      <c r="J44" s="8"/>
      <c r="K44" s="8"/>
      <c r="L44" s="8"/>
    </row>
    <row r="45" spans="2:12" ht="16.5">
      <c r="B45" s="8"/>
      <c r="C45" s="8"/>
      <c r="D45" s="8"/>
      <c r="E45" s="8"/>
      <c r="F45" s="8"/>
      <c r="G45" s="8"/>
      <c r="H45" s="8"/>
      <c r="I45" s="8"/>
      <c r="J45" s="8"/>
      <c r="K45" s="8"/>
      <c r="L45" s="8"/>
    </row>
    <row r="46" spans="2:12" ht="16.5">
      <c r="B46" s="8"/>
      <c r="C46" s="8"/>
      <c r="D46" s="8"/>
      <c r="E46" s="8"/>
      <c r="F46" s="8"/>
      <c r="G46" s="8"/>
      <c r="H46" s="8"/>
      <c r="I46" s="8"/>
      <c r="J46" s="8"/>
      <c r="K46" s="8"/>
      <c r="L46" s="8"/>
    </row>
    <row r="47" spans="2:12" ht="16.5">
      <c r="B47" s="8"/>
      <c r="C47" s="8"/>
      <c r="D47" s="8"/>
      <c r="E47" s="8"/>
      <c r="F47" s="8"/>
      <c r="G47" s="8"/>
      <c r="H47" s="8"/>
      <c r="I47" s="8"/>
      <c r="J47" s="8"/>
      <c r="K47" s="8"/>
      <c r="L47" s="8"/>
    </row>
    <row r="48" spans="2:12" ht="16.5">
      <c r="B48" s="8"/>
      <c r="C48" s="8"/>
      <c r="D48" s="8"/>
      <c r="E48" s="8"/>
      <c r="F48" s="8"/>
      <c r="G48" s="8"/>
      <c r="H48" s="8"/>
      <c r="I48" s="8"/>
      <c r="J48" s="8"/>
      <c r="K48" s="8"/>
      <c r="L48" s="8"/>
    </row>
    <row r="49" spans="2:12" ht="16.5">
      <c r="B49" s="8"/>
      <c r="C49" s="8"/>
      <c r="D49" s="8"/>
      <c r="E49" s="8"/>
      <c r="F49" s="8"/>
      <c r="G49" s="8"/>
      <c r="H49" s="8"/>
      <c r="I49" s="8"/>
      <c r="J49" s="8"/>
      <c r="K49" s="8"/>
      <c r="L49" s="8"/>
    </row>
    <row r="50" spans="2:12" ht="16.5">
      <c r="B50" s="8"/>
      <c r="C50" s="8"/>
      <c r="D50" s="8"/>
      <c r="E50" s="8"/>
      <c r="F50" s="8"/>
      <c r="G50" s="8"/>
      <c r="H50" s="8"/>
      <c r="I50" s="8"/>
      <c r="J50" s="8"/>
      <c r="K50" s="8"/>
      <c r="L50" s="8"/>
    </row>
    <row r="51" spans="2:12" ht="16.5">
      <c r="B51" s="8"/>
      <c r="C51" s="8"/>
      <c r="D51" s="8"/>
      <c r="E51" s="8"/>
      <c r="F51" s="8"/>
      <c r="G51" s="8"/>
      <c r="H51" s="8"/>
      <c r="I51" s="8"/>
      <c r="J51" s="8"/>
      <c r="K51" s="8"/>
      <c r="L51" s="8"/>
    </row>
    <row r="52" spans="2:12" ht="16.5">
      <c r="B52" s="8"/>
      <c r="C52" s="8"/>
      <c r="D52" s="8"/>
      <c r="E52" s="8"/>
      <c r="F52" s="8"/>
      <c r="G52" s="8"/>
      <c r="H52" s="8"/>
      <c r="I52" s="8"/>
      <c r="J52" s="8"/>
      <c r="K52" s="8"/>
      <c r="L52" s="8"/>
    </row>
    <row r="53" spans="2:12" ht="16.5">
      <c r="B53" s="8"/>
      <c r="C53" s="8"/>
      <c r="D53" s="8"/>
      <c r="E53" s="8"/>
      <c r="F53" s="8"/>
      <c r="G53" s="8"/>
      <c r="H53" s="8"/>
      <c r="I53" s="8"/>
      <c r="J53" s="8"/>
      <c r="K53" s="8"/>
      <c r="L53" s="8"/>
    </row>
    <row r="54" spans="2:12" ht="16.5">
      <c r="B54" s="8"/>
      <c r="C54" s="8"/>
      <c r="D54" s="8"/>
      <c r="E54" s="8"/>
      <c r="F54" s="8"/>
      <c r="G54" s="8"/>
      <c r="H54" s="8"/>
      <c r="I54" s="8"/>
      <c r="J54" s="8"/>
      <c r="K54" s="8"/>
      <c r="L54" s="8"/>
    </row>
    <row r="55" spans="2:12" ht="16.5">
      <c r="B55" s="8"/>
      <c r="C55" s="8"/>
      <c r="D55" s="8"/>
      <c r="E55" s="8"/>
      <c r="F55" s="8"/>
      <c r="G55" s="8"/>
      <c r="H55" s="8"/>
      <c r="I55" s="8"/>
      <c r="J55" s="8"/>
      <c r="K55" s="8"/>
      <c r="L55" s="8"/>
    </row>
    <row r="56" spans="2:12" ht="16.5">
      <c r="B56" s="8"/>
      <c r="C56" s="8"/>
      <c r="D56" s="8"/>
      <c r="E56" s="8"/>
      <c r="F56" s="8"/>
      <c r="G56" s="8"/>
      <c r="H56" s="8"/>
      <c r="I56" s="8"/>
      <c r="J56" s="8"/>
      <c r="K56" s="8"/>
      <c r="L56" s="8"/>
    </row>
    <row r="57" spans="2:12" ht="16.5">
      <c r="B57" s="8"/>
      <c r="C57" s="8"/>
      <c r="D57" s="8"/>
      <c r="E57" s="8"/>
      <c r="F57" s="8"/>
      <c r="G57" s="8"/>
      <c r="H57" s="8"/>
      <c r="I57" s="8"/>
      <c r="J57" s="8"/>
      <c r="K57" s="8"/>
      <c r="L57" s="8"/>
    </row>
    <row r="58" spans="2:12" ht="16.5">
      <c r="B58" s="8"/>
      <c r="C58" s="8"/>
      <c r="D58" s="8"/>
      <c r="E58" s="8"/>
      <c r="F58" s="8"/>
      <c r="G58" s="8"/>
      <c r="H58" s="8"/>
      <c r="I58" s="8"/>
      <c r="J58" s="8"/>
      <c r="K58" s="8"/>
      <c r="L58" s="8"/>
    </row>
    <row r="59" spans="2:12" ht="16.5">
      <c r="B59" s="8"/>
      <c r="C59" s="8"/>
      <c r="D59" s="8"/>
      <c r="E59" s="8"/>
      <c r="F59" s="8"/>
      <c r="G59" s="8"/>
      <c r="H59" s="8"/>
      <c r="I59" s="8"/>
      <c r="J59" s="8"/>
      <c r="K59" s="8"/>
      <c r="L59" s="8"/>
    </row>
    <row r="60" spans="2:12" ht="16.5">
      <c r="B60" s="8"/>
      <c r="C60" s="8"/>
      <c r="D60" s="8"/>
      <c r="E60" s="8"/>
      <c r="F60" s="8"/>
      <c r="G60" s="8"/>
      <c r="H60" s="8"/>
      <c r="I60" s="8"/>
      <c r="J60" s="8"/>
      <c r="K60" s="8"/>
      <c r="L60" s="8"/>
    </row>
    <row r="61" spans="2:12" ht="16.5">
      <c r="B61" s="8"/>
      <c r="C61" s="8"/>
      <c r="D61" s="8"/>
      <c r="E61" s="8"/>
      <c r="F61" s="8"/>
      <c r="G61" s="8"/>
      <c r="H61" s="8"/>
      <c r="I61" s="8"/>
      <c r="J61" s="8"/>
      <c r="K61" s="8"/>
      <c r="L61" s="8"/>
    </row>
    <row r="62" spans="2:12" ht="16.5">
      <c r="B62" s="8"/>
      <c r="C62" s="8"/>
      <c r="D62" s="8"/>
      <c r="E62" s="8"/>
      <c r="F62" s="8"/>
      <c r="G62" s="8"/>
      <c r="H62" s="8"/>
      <c r="I62" s="8"/>
      <c r="J62" s="8"/>
      <c r="K62" s="8"/>
      <c r="L62" s="8"/>
    </row>
  </sheetData>
  <mergeCells count="6">
    <mergeCell ref="K5:K6"/>
    <mergeCell ref="L5:L6"/>
    <mergeCell ref="A4:A6"/>
    <mergeCell ref="B4:D4"/>
    <mergeCell ref="E4:F4"/>
    <mergeCell ref="H4:J4"/>
  </mergeCells>
  <printOptions horizontalCentered="1"/>
  <pageMargins left="0.15748031496062992" right="0.15748031496062992" top="0.5905511811023623" bottom="0.5905511811023623" header="0.5118110236220472" footer="0.5118110236220472"/>
  <pageSetup horizontalDpi="600" verticalDpi="600" orientation="portrait" paperSize="9" scale="86" r:id="rId1"/>
  <headerFooter alignWithMargins="0">
    <oddFooter>&amp;C&amp;"Times New Roman,標準"&amp;P+111</oddFooter>
  </headerFooter>
</worksheet>
</file>

<file path=xl/worksheets/sheet10.xml><?xml version="1.0" encoding="utf-8"?>
<worksheet xmlns="http://schemas.openxmlformats.org/spreadsheetml/2006/main" xmlns:r="http://schemas.openxmlformats.org/officeDocument/2006/relationships">
  <sheetPr codeName="Sheet10"/>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1" sqref="A1:IV1"/>
    </sheetView>
  </sheetViews>
  <sheetFormatPr defaultColWidth="9.00390625" defaultRowHeight="16.5"/>
  <cols>
    <col min="1" max="1" width="29.00390625" style="1" customWidth="1"/>
    <col min="2" max="2" width="17.125" style="1" customWidth="1"/>
    <col min="3" max="3" width="16.25390625" style="1" customWidth="1"/>
    <col min="4" max="4" width="15.50390625" style="1" customWidth="1"/>
    <col min="5" max="5" width="7.875" style="1" customWidth="1"/>
    <col min="6" max="16384" width="9.00390625" style="1" customWidth="1"/>
  </cols>
  <sheetData>
    <row r="1" spans="1:5" s="2" customFormat="1" ht="27.75" customHeight="1">
      <c r="A1" s="87" t="s">
        <v>241</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279021288</v>
      </c>
      <c r="C7" s="26">
        <f>SUM(C8:C14)</f>
        <v>377900000</v>
      </c>
      <c r="D7" s="27">
        <f aca="true" t="shared" si="0" ref="D7:D49">B7-C7</f>
        <v>-98878712</v>
      </c>
      <c r="E7" s="28">
        <f aca="true" t="shared" si="1" ref="E7:E49">IF(C7=0,0,(D7/C7)*100)</f>
        <v>-26.165311458057687</v>
      </c>
    </row>
    <row r="8" spans="1:5" s="22" customFormat="1" ht="14.25">
      <c r="A8" s="50" t="s">
        <v>9</v>
      </c>
      <c r="B8" s="29"/>
      <c r="C8" s="29"/>
      <c r="D8" s="37">
        <f t="shared" si="0"/>
        <v>0</v>
      </c>
      <c r="E8" s="58">
        <f t="shared" si="1"/>
        <v>0</v>
      </c>
    </row>
    <row r="9" spans="1:5" s="22" customFormat="1" ht="14.25">
      <c r="A9" s="50" t="s">
        <v>11</v>
      </c>
      <c r="B9" s="29"/>
      <c r="C9" s="29"/>
      <c r="D9" s="37">
        <f t="shared" si="0"/>
        <v>0</v>
      </c>
      <c r="E9" s="58">
        <f t="shared" si="1"/>
        <v>0</v>
      </c>
    </row>
    <row r="10" spans="1:5" s="22" customFormat="1" ht="14.25">
      <c r="A10" s="50" t="s">
        <v>12</v>
      </c>
      <c r="B10" s="29"/>
      <c r="C10" s="29"/>
      <c r="D10" s="37">
        <f t="shared" si="0"/>
        <v>0</v>
      </c>
      <c r="E10" s="58">
        <f t="shared" si="1"/>
        <v>0</v>
      </c>
    </row>
    <row r="11" spans="1:5" s="22" customFormat="1" ht="14.25">
      <c r="A11" s="50" t="s">
        <v>13</v>
      </c>
      <c r="B11" s="29"/>
      <c r="C11" s="29"/>
      <c r="D11" s="37">
        <f t="shared" si="0"/>
        <v>0</v>
      </c>
      <c r="E11" s="58">
        <f t="shared" si="1"/>
        <v>0</v>
      </c>
    </row>
    <row r="12" spans="1:5" s="22" customFormat="1" ht="14.25">
      <c r="A12" s="50" t="s">
        <v>14</v>
      </c>
      <c r="B12" s="29">
        <v>278311037</v>
      </c>
      <c r="C12" s="29">
        <v>377725000</v>
      </c>
      <c r="D12" s="37">
        <f t="shared" si="0"/>
        <v>-99413963</v>
      </c>
      <c r="E12" s="58">
        <f t="shared" si="1"/>
        <v>-26.319137732477333</v>
      </c>
    </row>
    <row r="13" spans="1:5" s="22" customFormat="1" ht="14.25">
      <c r="A13" s="50" t="s">
        <v>15</v>
      </c>
      <c r="B13" s="29"/>
      <c r="C13" s="29"/>
      <c r="D13" s="37">
        <f t="shared" si="0"/>
        <v>0</v>
      </c>
      <c r="E13" s="58">
        <f t="shared" si="1"/>
        <v>0</v>
      </c>
    </row>
    <row r="14" spans="1:5" s="22" customFormat="1" ht="14.25">
      <c r="A14" s="50" t="s">
        <v>16</v>
      </c>
      <c r="B14" s="29">
        <v>710251</v>
      </c>
      <c r="C14" s="29">
        <v>175000</v>
      </c>
      <c r="D14" s="37">
        <f t="shared" si="0"/>
        <v>535251</v>
      </c>
      <c r="E14" s="58">
        <f t="shared" si="1"/>
        <v>305.8577142857143</v>
      </c>
    </row>
    <row r="15" spans="1:5" s="18" customFormat="1" ht="27" customHeight="1">
      <c r="A15" s="21" t="s">
        <v>17</v>
      </c>
      <c r="B15" s="26">
        <f>SUM(B16:B45)</f>
        <v>118388641</v>
      </c>
      <c r="C15" s="26">
        <f>SUM(C16:C45)</f>
        <v>176303000</v>
      </c>
      <c r="D15" s="27">
        <f t="shared" si="0"/>
        <v>-57914359</v>
      </c>
      <c r="E15" s="28">
        <f t="shared" si="1"/>
        <v>-32.8493326829379</v>
      </c>
    </row>
    <row r="16" spans="1:5" s="22" customFormat="1" ht="14.25">
      <c r="A16" s="50" t="s">
        <v>80</v>
      </c>
      <c r="B16" s="29"/>
      <c r="C16" s="29"/>
      <c r="D16" s="37">
        <f t="shared" si="0"/>
        <v>0</v>
      </c>
      <c r="E16" s="58">
        <f t="shared" si="1"/>
        <v>0</v>
      </c>
    </row>
    <row r="17" spans="1:5" s="22" customFormat="1" ht="14.25">
      <c r="A17" s="50" t="s">
        <v>81</v>
      </c>
      <c r="B17" s="29">
        <v>0</v>
      </c>
      <c r="C17" s="29">
        <v>40000000</v>
      </c>
      <c r="D17" s="37">
        <f t="shared" si="0"/>
        <v>-40000000</v>
      </c>
      <c r="E17" s="58">
        <f t="shared" si="1"/>
        <v>-100</v>
      </c>
    </row>
    <row r="18" spans="1:5" s="22" customFormat="1" ht="14.25">
      <c r="A18" s="25" t="s">
        <v>119</v>
      </c>
      <c r="B18" s="29">
        <v>110418663</v>
      </c>
      <c r="C18" s="29">
        <v>118150000</v>
      </c>
      <c r="D18" s="37">
        <f t="shared" si="0"/>
        <v>-7731337</v>
      </c>
      <c r="E18" s="58">
        <f t="shared" si="1"/>
        <v>-6.543662293694457</v>
      </c>
    </row>
    <row r="19" spans="1:5" s="22" customFormat="1" ht="14.25">
      <c r="A19" s="25" t="s">
        <v>120</v>
      </c>
      <c r="B19" s="29">
        <v>7969978</v>
      </c>
      <c r="C19" s="29">
        <v>18153000</v>
      </c>
      <c r="D19" s="37">
        <f t="shared" si="0"/>
        <v>-10183022</v>
      </c>
      <c r="E19" s="58">
        <f t="shared" si="1"/>
        <v>-56.095532418883934</v>
      </c>
    </row>
    <row r="20" spans="1:5" s="22" customFormat="1" ht="14.25">
      <c r="A20" s="20"/>
      <c r="B20" s="29"/>
      <c r="C20" s="29"/>
      <c r="D20" s="37">
        <f t="shared" si="0"/>
        <v>0</v>
      </c>
      <c r="E20" s="58">
        <f t="shared" si="1"/>
        <v>0</v>
      </c>
    </row>
    <row r="21" spans="1:5" s="22" customFormat="1" ht="14.25">
      <c r="A21" s="20"/>
      <c r="B21" s="29"/>
      <c r="C21" s="29"/>
      <c r="D21" s="37">
        <f t="shared" si="0"/>
        <v>0</v>
      </c>
      <c r="E21" s="58">
        <f t="shared" si="1"/>
        <v>0</v>
      </c>
    </row>
    <row r="22" spans="1:5" s="22" customFormat="1" ht="14.25">
      <c r="A22" s="20"/>
      <c r="B22" s="29"/>
      <c r="C22" s="29"/>
      <c r="D22" s="37">
        <f t="shared" si="0"/>
        <v>0</v>
      </c>
      <c r="E22" s="58">
        <f t="shared" si="1"/>
        <v>0</v>
      </c>
    </row>
    <row r="23" spans="1:5" s="22" customFormat="1" ht="14.25">
      <c r="A23" s="20"/>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160632647</v>
      </c>
      <c r="C47" s="26">
        <f>C7-C15</f>
        <v>201597000</v>
      </c>
      <c r="D47" s="27">
        <f t="shared" si="0"/>
        <v>-40964353</v>
      </c>
      <c r="E47" s="28">
        <f t="shared" si="1"/>
        <v>-20.31992192344132</v>
      </c>
    </row>
    <row r="48" spans="1:5" s="18" customFormat="1" ht="20.25" customHeight="1">
      <c r="A48" s="21" t="s">
        <v>19</v>
      </c>
      <c r="B48" s="30">
        <v>2172543559.79</v>
      </c>
      <c r="C48" s="30">
        <v>2057155000.79</v>
      </c>
      <c r="D48" s="27">
        <f t="shared" si="0"/>
        <v>115388559</v>
      </c>
      <c r="E48" s="28">
        <f t="shared" si="1"/>
        <v>5.609132950880602</v>
      </c>
    </row>
    <row r="49" spans="1:5" s="18" customFormat="1" ht="20.25" customHeight="1" thickBot="1">
      <c r="A49" s="23" t="s">
        <v>20</v>
      </c>
      <c r="B49" s="31">
        <f>B47+B48</f>
        <v>2333176206.79</v>
      </c>
      <c r="C49" s="31">
        <f>C47+C48</f>
        <v>2258752000.79</v>
      </c>
      <c r="D49" s="32">
        <f t="shared" si="0"/>
        <v>74424206</v>
      </c>
      <c r="E49" s="33">
        <f t="shared" si="1"/>
        <v>3.2949259579613024</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Roman,標準"132</oddFooter>
  </headerFooter>
</worksheet>
</file>

<file path=xl/worksheets/sheet11.xml><?xml version="1.0" encoding="utf-8"?>
<worksheet xmlns="http://schemas.openxmlformats.org/spreadsheetml/2006/main" xmlns:r="http://schemas.openxmlformats.org/officeDocument/2006/relationships">
  <sheetPr codeName="Sheet11"/>
  <dimension ref="A1:E49"/>
  <sheetViews>
    <sheetView workbookViewId="0" topLeftCell="A1">
      <pane xSplit="1" ySplit="6" topLeftCell="B10" activePane="bottomRight" state="frozen"/>
      <selection pane="topLeft" activeCell="A1" sqref="A1:IV1"/>
      <selection pane="topRight" activeCell="A1" sqref="A1:IV1"/>
      <selection pane="bottomLeft" activeCell="A1" sqref="A1:IV1"/>
      <selection pane="bottomRight" activeCell="B22" sqref="B22"/>
    </sheetView>
  </sheetViews>
  <sheetFormatPr defaultColWidth="9.00390625" defaultRowHeight="16.5"/>
  <cols>
    <col min="1" max="1" width="29.00390625" style="1" customWidth="1"/>
    <col min="2" max="2" width="17.125" style="1" customWidth="1"/>
    <col min="3" max="3" width="16.25390625" style="1" customWidth="1"/>
    <col min="4" max="4" width="16.75390625" style="1" customWidth="1"/>
    <col min="5" max="5" width="7.875" style="1" customWidth="1"/>
    <col min="6" max="16384" width="9.00390625" style="1" customWidth="1"/>
  </cols>
  <sheetData>
    <row r="1" spans="1:5" s="2" customFormat="1" ht="27.75" customHeight="1">
      <c r="A1" s="87" t="s">
        <v>240</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7960372204</v>
      </c>
      <c r="C7" s="26">
        <f>SUM(C8:C14)</f>
        <v>7530785000</v>
      </c>
      <c r="D7" s="27">
        <f aca="true" t="shared" si="0" ref="D7:D49">B7-C7</f>
        <v>429587204</v>
      </c>
      <c r="E7" s="28">
        <f aca="true" t="shared" si="1" ref="E7:E49">IF(C7=0,0,(D7/C7)*100)</f>
        <v>5.704414665934561</v>
      </c>
    </row>
    <row r="8" spans="1:5" s="22" customFormat="1" ht="14.25">
      <c r="A8" s="50" t="s">
        <v>9</v>
      </c>
      <c r="B8" s="29">
        <v>7304523125</v>
      </c>
      <c r="C8" s="29">
        <v>7012276000</v>
      </c>
      <c r="D8" s="37">
        <f t="shared" si="0"/>
        <v>292247125</v>
      </c>
      <c r="E8" s="58">
        <f t="shared" si="1"/>
        <v>4.167650061121382</v>
      </c>
    </row>
    <row r="9" spans="1:5" s="22" customFormat="1" ht="14.25">
      <c r="A9" s="50" t="s">
        <v>11</v>
      </c>
      <c r="B9" s="29">
        <v>0</v>
      </c>
      <c r="C9" s="29">
        <v>0</v>
      </c>
      <c r="D9" s="37">
        <f t="shared" si="0"/>
        <v>0</v>
      </c>
      <c r="E9" s="58">
        <f t="shared" si="1"/>
        <v>0</v>
      </c>
    </row>
    <row r="10" spans="1:5" s="22" customFormat="1" ht="14.25">
      <c r="A10" s="50" t="s">
        <v>12</v>
      </c>
      <c r="B10" s="29">
        <v>1076750</v>
      </c>
      <c r="C10" s="29">
        <v>3285000</v>
      </c>
      <c r="D10" s="37">
        <f t="shared" si="0"/>
        <v>-2208250</v>
      </c>
      <c r="E10" s="58">
        <f t="shared" si="1"/>
        <v>-67.22222222222223</v>
      </c>
    </row>
    <row r="11" spans="1:5" s="22" customFormat="1" ht="14.25">
      <c r="A11" s="50" t="s">
        <v>13</v>
      </c>
      <c r="B11" s="29"/>
      <c r="C11" s="29"/>
      <c r="D11" s="37">
        <f t="shared" si="0"/>
        <v>0</v>
      </c>
      <c r="E11" s="58">
        <f t="shared" si="1"/>
        <v>0</v>
      </c>
    </row>
    <row r="12" spans="1:5" s="22" customFormat="1" ht="14.25">
      <c r="A12" s="50" t="s">
        <v>14</v>
      </c>
      <c r="B12" s="29">
        <v>555753538</v>
      </c>
      <c r="C12" s="29">
        <v>477739000</v>
      </c>
      <c r="D12" s="37">
        <f t="shared" si="0"/>
        <v>78014538</v>
      </c>
      <c r="E12" s="58">
        <f t="shared" si="1"/>
        <v>16.329949616840995</v>
      </c>
    </row>
    <row r="13" spans="1:5" s="22" customFormat="1" ht="14.25">
      <c r="A13" s="50" t="s">
        <v>15</v>
      </c>
      <c r="B13" s="29"/>
      <c r="C13" s="29"/>
      <c r="D13" s="37">
        <f t="shared" si="0"/>
        <v>0</v>
      </c>
      <c r="E13" s="58">
        <f t="shared" si="1"/>
        <v>0</v>
      </c>
    </row>
    <row r="14" spans="1:5" s="22" customFormat="1" ht="14.25">
      <c r="A14" s="50" t="s">
        <v>16</v>
      </c>
      <c r="B14" s="29">
        <v>99018791</v>
      </c>
      <c r="C14" s="29">
        <v>37485000</v>
      </c>
      <c r="D14" s="37">
        <f t="shared" si="0"/>
        <v>61533791</v>
      </c>
      <c r="E14" s="58">
        <f t="shared" si="1"/>
        <v>164.15577164199013</v>
      </c>
    </row>
    <row r="15" spans="1:5" s="18" customFormat="1" ht="27" customHeight="1">
      <c r="A15" s="21" t="s">
        <v>17</v>
      </c>
      <c r="B15" s="26">
        <f>SUM(B16:B45)</f>
        <v>8074855530</v>
      </c>
      <c r="C15" s="26">
        <f>SUM(C16:C45)</f>
        <v>8696745549</v>
      </c>
      <c r="D15" s="27">
        <f t="shared" si="0"/>
        <v>-621890019</v>
      </c>
      <c r="E15" s="28">
        <f t="shared" si="1"/>
        <v>-7.150836085706892</v>
      </c>
    </row>
    <row r="16" spans="1:5" s="22" customFormat="1" ht="14.25">
      <c r="A16" s="50" t="s">
        <v>80</v>
      </c>
      <c r="B16" s="29">
        <v>37916541</v>
      </c>
      <c r="C16" s="29">
        <v>53143000</v>
      </c>
      <c r="D16" s="37">
        <f t="shared" si="0"/>
        <v>-15226459</v>
      </c>
      <c r="E16" s="58">
        <f t="shared" si="1"/>
        <v>-28.65186195736033</v>
      </c>
    </row>
    <row r="17" spans="1:5" s="22" customFormat="1" ht="14.25">
      <c r="A17" s="50" t="s">
        <v>81</v>
      </c>
      <c r="B17" s="29">
        <v>794458</v>
      </c>
      <c r="C17" s="29">
        <v>801549</v>
      </c>
      <c r="D17" s="37">
        <f t="shared" si="0"/>
        <v>-7091</v>
      </c>
      <c r="E17" s="58">
        <f t="shared" si="1"/>
        <v>-0.8846620730610356</v>
      </c>
    </row>
    <row r="18" spans="1:5" s="22" customFormat="1" ht="14.25">
      <c r="A18" s="20" t="s">
        <v>121</v>
      </c>
      <c r="B18" s="29">
        <v>521856078</v>
      </c>
      <c r="C18" s="29">
        <v>867577000</v>
      </c>
      <c r="D18" s="37">
        <f t="shared" si="0"/>
        <v>-345720922</v>
      </c>
      <c r="E18" s="58">
        <f t="shared" si="1"/>
        <v>-39.849018819078886</v>
      </c>
    </row>
    <row r="19" spans="1:5" s="22" customFormat="1" ht="14.25">
      <c r="A19" s="20" t="s">
        <v>122</v>
      </c>
      <c r="B19" s="29">
        <v>70764257</v>
      </c>
      <c r="C19" s="29">
        <v>88933000</v>
      </c>
      <c r="D19" s="37">
        <f t="shared" si="0"/>
        <v>-18168743</v>
      </c>
      <c r="E19" s="58">
        <f t="shared" si="1"/>
        <v>-20.429697637547367</v>
      </c>
    </row>
    <row r="20" spans="1:5" s="22" customFormat="1" ht="14.25">
      <c r="A20" s="20" t="s">
        <v>123</v>
      </c>
      <c r="B20" s="29">
        <v>298050000</v>
      </c>
      <c r="C20" s="29">
        <v>319270000</v>
      </c>
      <c r="D20" s="37">
        <f t="shared" si="0"/>
        <v>-21220000</v>
      </c>
      <c r="E20" s="58">
        <f t="shared" si="1"/>
        <v>-6.646412127666239</v>
      </c>
    </row>
    <row r="21" spans="1:5" s="22" customFormat="1" ht="14.25">
      <c r="A21" s="20" t="s">
        <v>263</v>
      </c>
      <c r="B21" s="29">
        <v>7145474196</v>
      </c>
      <c r="C21" s="29">
        <v>7367021000</v>
      </c>
      <c r="D21" s="37">
        <f t="shared" si="0"/>
        <v>-221546804</v>
      </c>
      <c r="E21" s="58">
        <f t="shared" si="1"/>
        <v>-3.007278030020547</v>
      </c>
    </row>
    <row r="22" spans="1:5" s="22" customFormat="1" ht="14.25">
      <c r="A22" s="25" t="s">
        <v>264</v>
      </c>
      <c r="B22" s="29"/>
      <c r="C22" s="29"/>
      <c r="D22" s="37">
        <f t="shared" si="0"/>
        <v>0</v>
      </c>
      <c r="E22" s="58">
        <f t="shared" si="1"/>
        <v>0</v>
      </c>
    </row>
    <row r="23" spans="1:5" s="22" customFormat="1" ht="14.25">
      <c r="A23" s="20"/>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-114483326</v>
      </c>
      <c r="C47" s="26">
        <f>C7-C15</f>
        <v>-1165960549</v>
      </c>
      <c r="D47" s="27">
        <f t="shared" si="0"/>
        <v>1051477223</v>
      </c>
      <c r="E47" s="28">
        <f t="shared" si="1"/>
        <v>-90.18120071916773</v>
      </c>
    </row>
    <row r="48" spans="1:5" s="18" customFormat="1" ht="20.25" customHeight="1">
      <c r="A48" s="21" t="s">
        <v>19</v>
      </c>
      <c r="B48" s="30">
        <v>22208653934.71</v>
      </c>
      <c r="C48" s="30">
        <v>11041311000</v>
      </c>
      <c r="D48" s="27">
        <f t="shared" si="0"/>
        <v>11167342934.71</v>
      </c>
      <c r="E48" s="28">
        <f t="shared" si="1"/>
        <v>101.14145806335858</v>
      </c>
    </row>
    <row r="49" spans="1:5" s="18" customFormat="1" ht="20.25" customHeight="1" thickBot="1">
      <c r="A49" s="23" t="s">
        <v>20</v>
      </c>
      <c r="B49" s="31">
        <f>B47+B48</f>
        <v>22094170608.71</v>
      </c>
      <c r="C49" s="31">
        <f>C47+C48</f>
        <v>9875350451</v>
      </c>
      <c r="D49" s="32">
        <f t="shared" si="0"/>
        <v>12218820157.71</v>
      </c>
      <c r="E49" s="33">
        <f t="shared" si="1"/>
        <v>123.7304966374403</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Roman,標準"134</oddFooter>
  </headerFooter>
</worksheet>
</file>

<file path=xl/worksheets/sheet12.xml><?xml version="1.0" encoding="utf-8"?>
<worksheet xmlns="http://schemas.openxmlformats.org/spreadsheetml/2006/main" xmlns:r="http://schemas.openxmlformats.org/officeDocument/2006/relationships">
  <sheetPr codeName="Sheet12"/>
  <dimension ref="A1:E49"/>
  <sheetViews>
    <sheetView workbookViewId="0" topLeftCell="A1">
      <selection activeCell="A1" sqref="A1:IV1"/>
    </sheetView>
  </sheetViews>
  <sheetFormatPr defaultColWidth="9.00390625" defaultRowHeight="16.5"/>
  <cols>
    <col min="1" max="1" width="29.00390625" style="1" customWidth="1"/>
    <col min="2" max="2" width="17.125" style="1" customWidth="1"/>
    <col min="3" max="3" width="16.25390625" style="1" customWidth="1"/>
    <col min="4" max="4" width="15.50390625" style="1" customWidth="1"/>
    <col min="5" max="5" width="7.875" style="1" customWidth="1"/>
    <col min="6" max="16384" width="9.00390625" style="1" customWidth="1"/>
  </cols>
  <sheetData>
    <row r="1" spans="1:5" s="2" customFormat="1" ht="27.75" customHeight="1">
      <c r="A1" s="100" t="s">
        <v>248</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4581351432</v>
      </c>
      <c r="C7" s="26">
        <f>SUM(C8:C14)</f>
        <v>4392716000</v>
      </c>
      <c r="D7" s="27">
        <f aca="true" t="shared" si="0" ref="D7:D49">B7-C7</f>
        <v>188635432</v>
      </c>
      <c r="E7" s="28">
        <f aca="true" t="shared" si="1" ref="E7:E49">IF(C7=0,0,(D7/C7)*100)</f>
        <v>4.294277890944919</v>
      </c>
    </row>
    <row r="8" spans="1:5" s="22" customFormat="1" ht="14.25">
      <c r="A8" s="50" t="s">
        <v>9</v>
      </c>
      <c r="B8" s="29"/>
      <c r="C8" s="29"/>
      <c r="D8" s="37">
        <f t="shared" si="0"/>
        <v>0</v>
      </c>
      <c r="E8" s="58">
        <f t="shared" si="1"/>
        <v>0</v>
      </c>
    </row>
    <row r="9" spans="1:5" s="22" customFormat="1" ht="14.25">
      <c r="A9" s="50" t="s">
        <v>11</v>
      </c>
      <c r="B9" s="29"/>
      <c r="C9" s="29"/>
      <c r="D9" s="37">
        <f t="shared" si="0"/>
        <v>0</v>
      </c>
      <c r="E9" s="58">
        <f t="shared" si="1"/>
        <v>0</v>
      </c>
    </row>
    <row r="10" spans="1:5" s="22" customFormat="1" ht="14.25">
      <c r="A10" s="50" t="s">
        <v>12</v>
      </c>
      <c r="B10" s="29"/>
      <c r="C10" s="29"/>
      <c r="D10" s="37">
        <f t="shared" si="0"/>
        <v>0</v>
      </c>
      <c r="E10" s="58">
        <f t="shared" si="1"/>
        <v>0</v>
      </c>
    </row>
    <row r="11" spans="1:5" s="22" customFormat="1" ht="14.25">
      <c r="A11" s="50" t="s">
        <v>13</v>
      </c>
      <c r="B11" s="29"/>
      <c r="C11" s="29"/>
      <c r="D11" s="37">
        <f t="shared" si="0"/>
        <v>0</v>
      </c>
      <c r="E11" s="58">
        <f t="shared" si="1"/>
        <v>0</v>
      </c>
    </row>
    <row r="12" spans="1:5" s="22" customFormat="1" ht="14.25">
      <c r="A12" s="50" t="s">
        <v>14</v>
      </c>
      <c r="B12" s="29">
        <v>1261718332</v>
      </c>
      <c r="C12" s="29">
        <v>1230937000</v>
      </c>
      <c r="D12" s="37">
        <f t="shared" si="0"/>
        <v>30781332</v>
      </c>
      <c r="E12" s="58">
        <f t="shared" si="1"/>
        <v>2.500642356188822</v>
      </c>
    </row>
    <row r="13" spans="1:5" s="22" customFormat="1" ht="14.25">
      <c r="A13" s="50" t="s">
        <v>15</v>
      </c>
      <c r="B13" s="29"/>
      <c r="C13" s="29"/>
      <c r="D13" s="37">
        <f t="shared" si="0"/>
        <v>0</v>
      </c>
      <c r="E13" s="58">
        <f t="shared" si="1"/>
        <v>0</v>
      </c>
    </row>
    <row r="14" spans="1:5" s="22" customFormat="1" ht="14.25">
      <c r="A14" s="50" t="s">
        <v>16</v>
      </c>
      <c r="B14" s="29">
        <v>3319633100</v>
      </c>
      <c r="C14" s="29">
        <v>3161779000</v>
      </c>
      <c r="D14" s="37">
        <f t="shared" si="0"/>
        <v>157854100</v>
      </c>
      <c r="E14" s="58">
        <f t="shared" si="1"/>
        <v>4.992572219626989</v>
      </c>
    </row>
    <row r="15" spans="1:5" s="18" customFormat="1" ht="27" customHeight="1">
      <c r="A15" s="21" t="s">
        <v>17</v>
      </c>
      <c r="B15" s="26">
        <f>SUM(B16:B45)</f>
        <v>66295242</v>
      </c>
      <c r="C15" s="26">
        <f>SUM(C16:C45)</f>
        <v>311442200</v>
      </c>
      <c r="D15" s="27">
        <f t="shared" si="0"/>
        <v>-245146958</v>
      </c>
      <c r="E15" s="28">
        <f t="shared" si="1"/>
        <v>-78.71346850234168</v>
      </c>
    </row>
    <row r="16" spans="1:5" s="22" customFormat="1" ht="14.25">
      <c r="A16" s="50" t="s">
        <v>80</v>
      </c>
      <c r="B16" s="29">
        <v>584720</v>
      </c>
      <c r="C16" s="29">
        <v>1350000</v>
      </c>
      <c r="D16" s="37">
        <f t="shared" si="0"/>
        <v>-765280</v>
      </c>
      <c r="E16" s="58">
        <f t="shared" si="1"/>
        <v>-56.687407407407406</v>
      </c>
    </row>
    <row r="17" spans="1:5" s="22" customFormat="1" ht="14.25">
      <c r="A17" s="50" t="s">
        <v>81</v>
      </c>
      <c r="B17" s="29"/>
      <c r="C17" s="29"/>
      <c r="D17" s="37">
        <f t="shared" si="0"/>
        <v>0</v>
      </c>
      <c r="E17" s="58">
        <f t="shared" si="1"/>
        <v>0</v>
      </c>
    </row>
    <row r="18" spans="1:5" s="22" customFormat="1" ht="14.25">
      <c r="A18" s="25" t="s">
        <v>124</v>
      </c>
      <c r="B18" s="29">
        <v>35044932</v>
      </c>
      <c r="C18" s="29">
        <v>238789200</v>
      </c>
      <c r="D18" s="37">
        <f t="shared" si="0"/>
        <v>-203744268</v>
      </c>
      <c r="E18" s="58">
        <f t="shared" si="1"/>
        <v>-85.32390409616515</v>
      </c>
    </row>
    <row r="19" spans="1:5" s="22" customFormat="1" ht="14.25">
      <c r="A19" s="20" t="s">
        <v>125</v>
      </c>
      <c r="B19" s="29"/>
      <c r="C19" s="29"/>
      <c r="D19" s="37">
        <f t="shared" si="0"/>
        <v>0</v>
      </c>
      <c r="E19" s="58">
        <f t="shared" si="1"/>
        <v>0</v>
      </c>
    </row>
    <row r="20" spans="1:5" s="22" customFormat="1" ht="14.25">
      <c r="A20" s="20" t="s">
        <v>126</v>
      </c>
      <c r="B20" s="29">
        <v>26060015</v>
      </c>
      <c r="C20" s="29">
        <v>66726000</v>
      </c>
      <c r="D20" s="37">
        <f t="shared" si="0"/>
        <v>-40665985</v>
      </c>
      <c r="E20" s="58">
        <f t="shared" si="1"/>
        <v>-60.94473668435093</v>
      </c>
    </row>
    <row r="21" spans="1:5" s="22" customFormat="1" ht="14.25">
      <c r="A21" s="20" t="s">
        <v>127</v>
      </c>
      <c r="B21" s="29"/>
      <c r="C21" s="29"/>
      <c r="D21" s="37">
        <f t="shared" si="0"/>
        <v>0</v>
      </c>
      <c r="E21" s="58">
        <f t="shared" si="1"/>
        <v>0</v>
      </c>
    </row>
    <row r="22" spans="1:5" s="22" customFormat="1" ht="14.25">
      <c r="A22" s="20" t="s">
        <v>128</v>
      </c>
      <c r="B22" s="29">
        <v>4605575</v>
      </c>
      <c r="C22" s="29">
        <v>4577000</v>
      </c>
      <c r="D22" s="37">
        <f t="shared" si="0"/>
        <v>28575</v>
      </c>
      <c r="E22" s="58">
        <f t="shared" si="1"/>
        <v>0.6243172383657417</v>
      </c>
    </row>
    <row r="23" spans="1:5" s="22" customFormat="1" ht="14.25">
      <c r="A23" s="20" t="s">
        <v>129</v>
      </c>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4515056190</v>
      </c>
      <c r="C47" s="26">
        <f>C7-C15</f>
        <v>4081273800</v>
      </c>
      <c r="D47" s="27">
        <f t="shared" si="0"/>
        <v>433782390</v>
      </c>
      <c r="E47" s="28">
        <f t="shared" si="1"/>
        <v>10.628603011148137</v>
      </c>
    </row>
    <row r="48" spans="1:5" s="18" customFormat="1" ht="20.25" customHeight="1">
      <c r="A48" s="21" t="s">
        <v>19</v>
      </c>
      <c r="B48" s="30">
        <v>153596150829</v>
      </c>
      <c r="C48" s="30">
        <v>153142297000</v>
      </c>
      <c r="D48" s="27">
        <f t="shared" si="0"/>
        <v>453853829</v>
      </c>
      <c r="E48" s="28">
        <f t="shared" si="1"/>
        <v>0.29636086038333354</v>
      </c>
    </row>
    <row r="49" spans="1:5" s="18" customFormat="1" ht="20.25" customHeight="1" thickBot="1">
      <c r="A49" s="23" t="s">
        <v>20</v>
      </c>
      <c r="B49" s="31">
        <f>B47+B48</f>
        <v>158111207019</v>
      </c>
      <c r="C49" s="31">
        <f>C47+C48</f>
        <v>157223570800</v>
      </c>
      <c r="D49" s="32">
        <f t="shared" si="0"/>
        <v>887636219</v>
      </c>
      <c r="E49" s="33">
        <f t="shared" si="1"/>
        <v>0.5645694309596484</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Roman,標準"136</oddFooter>
  </headerFooter>
</worksheet>
</file>

<file path=xl/worksheets/sheet13.xml><?xml version="1.0" encoding="utf-8"?>
<worksheet xmlns="http://schemas.openxmlformats.org/spreadsheetml/2006/main" xmlns:r="http://schemas.openxmlformats.org/officeDocument/2006/relationships">
  <sheetPr codeName="Sheet13"/>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1" sqref="A1:IV1"/>
    </sheetView>
  </sheetViews>
  <sheetFormatPr defaultColWidth="9.00390625" defaultRowHeight="16.5"/>
  <cols>
    <col min="1" max="1" width="29.00390625" style="1" customWidth="1"/>
    <col min="2" max="2" width="17.125" style="1" customWidth="1"/>
    <col min="3" max="3" width="16.25390625" style="1" customWidth="1"/>
    <col min="4" max="4" width="17.625" style="1" customWidth="1"/>
    <col min="5" max="5" width="7.875" style="1" customWidth="1"/>
    <col min="6" max="16384" width="9.00390625" style="1" customWidth="1"/>
  </cols>
  <sheetData>
    <row r="1" spans="1:5" s="2" customFormat="1" ht="27.75" customHeight="1">
      <c r="A1" s="87" t="s">
        <v>130</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2773293466</v>
      </c>
      <c r="C7" s="26">
        <f>SUM(C8:C14)</f>
        <v>2498214000</v>
      </c>
      <c r="D7" s="27">
        <f aca="true" t="shared" si="0" ref="D7:D49">B7-C7</f>
        <v>275079466</v>
      </c>
      <c r="E7" s="28">
        <f aca="true" t="shared" si="1" ref="E7:E49">IF(C7=0,0,(D7/C7)*100)</f>
        <v>11.011044930498349</v>
      </c>
    </row>
    <row r="8" spans="1:5" s="22" customFormat="1" ht="14.25">
      <c r="A8" s="50" t="s">
        <v>9</v>
      </c>
      <c r="B8" s="29">
        <v>2265908425</v>
      </c>
      <c r="C8" s="29">
        <v>2030000000</v>
      </c>
      <c r="D8" s="37">
        <f t="shared" si="0"/>
        <v>235908425</v>
      </c>
      <c r="E8" s="58">
        <f t="shared" si="1"/>
        <v>11.621104679802956</v>
      </c>
    </row>
    <row r="9" spans="1:5" s="22" customFormat="1" ht="14.25">
      <c r="A9" s="50" t="s">
        <v>11</v>
      </c>
      <c r="B9" s="29">
        <v>0</v>
      </c>
      <c r="C9" s="29"/>
      <c r="D9" s="37">
        <f t="shared" si="0"/>
        <v>0</v>
      </c>
      <c r="E9" s="58">
        <f t="shared" si="1"/>
        <v>0</v>
      </c>
    </row>
    <row r="10" spans="1:5" s="22" customFormat="1" ht="14.25">
      <c r="A10" s="50" t="s">
        <v>12</v>
      </c>
      <c r="B10" s="29">
        <v>0</v>
      </c>
      <c r="C10" s="29"/>
      <c r="D10" s="37">
        <f t="shared" si="0"/>
        <v>0</v>
      </c>
      <c r="E10" s="58">
        <f t="shared" si="1"/>
        <v>0</v>
      </c>
    </row>
    <row r="11" spans="1:5" s="22" customFormat="1" ht="14.25">
      <c r="A11" s="50" t="s">
        <v>13</v>
      </c>
      <c r="B11" s="29">
        <v>0</v>
      </c>
      <c r="C11" s="29"/>
      <c r="D11" s="37">
        <f t="shared" si="0"/>
        <v>0</v>
      </c>
      <c r="E11" s="58">
        <f t="shared" si="1"/>
        <v>0</v>
      </c>
    </row>
    <row r="12" spans="1:5" s="22" customFormat="1" ht="14.25">
      <c r="A12" s="50" t="s">
        <v>14</v>
      </c>
      <c r="B12" s="29">
        <v>303110210</v>
      </c>
      <c r="C12" s="29">
        <v>276500000</v>
      </c>
      <c r="D12" s="37">
        <f t="shared" si="0"/>
        <v>26610210</v>
      </c>
      <c r="E12" s="58">
        <f t="shared" si="1"/>
        <v>9.62394575045208</v>
      </c>
    </row>
    <row r="13" spans="1:5" s="22" customFormat="1" ht="14.25">
      <c r="A13" s="50" t="s">
        <v>15</v>
      </c>
      <c r="B13" s="29">
        <v>0</v>
      </c>
      <c r="C13" s="29">
        <v>0</v>
      </c>
      <c r="D13" s="37">
        <f t="shared" si="0"/>
        <v>0</v>
      </c>
      <c r="E13" s="58">
        <f t="shared" si="1"/>
        <v>0</v>
      </c>
    </row>
    <row r="14" spans="1:5" s="22" customFormat="1" ht="14.25">
      <c r="A14" s="50" t="s">
        <v>16</v>
      </c>
      <c r="B14" s="29">
        <v>204274831</v>
      </c>
      <c r="C14" s="29">
        <v>191714000</v>
      </c>
      <c r="D14" s="37">
        <f t="shared" si="0"/>
        <v>12560831</v>
      </c>
      <c r="E14" s="58">
        <f t="shared" si="1"/>
        <v>6.551859019163963</v>
      </c>
    </row>
    <row r="15" spans="1:5" s="18" customFormat="1" ht="27" customHeight="1">
      <c r="A15" s="21" t="s">
        <v>17</v>
      </c>
      <c r="B15" s="26">
        <f>SUM(B16:B45)</f>
        <v>379423248</v>
      </c>
      <c r="C15" s="26">
        <f>SUM(C16:C45)</f>
        <v>920269000</v>
      </c>
      <c r="D15" s="27">
        <f t="shared" si="0"/>
        <v>-540845752</v>
      </c>
      <c r="E15" s="28">
        <f t="shared" si="1"/>
        <v>-58.77039778586478</v>
      </c>
    </row>
    <row r="16" spans="1:5" s="22" customFormat="1" ht="14.25">
      <c r="A16" s="50" t="s">
        <v>80</v>
      </c>
      <c r="B16" s="29">
        <v>18942254</v>
      </c>
      <c r="C16" s="29">
        <v>58723000</v>
      </c>
      <c r="D16" s="37">
        <f t="shared" si="0"/>
        <v>-39780746</v>
      </c>
      <c r="E16" s="58">
        <f t="shared" si="1"/>
        <v>-67.74304105716669</v>
      </c>
    </row>
    <row r="17" spans="1:5" s="22" customFormat="1" ht="14.25">
      <c r="A17" s="50" t="s">
        <v>81</v>
      </c>
      <c r="B17" s="29">
        <v>0</v>
      </c>
      <c r="C17" s="29">
        <v>0</v>
      </c>
      <c r="D17" s="37">
        <f t="shared" si="0"/>
        <v>0</v>
      </c>
      <c r="E17" s="58">
        <f t="shared" si="1"/>
        <v>0</v>
      </c>
    </row>
    <row r="18" spans="1:5" s="22" customFormat="1" ht="14.25">
      <c r="A18" s="25" t="s">
        <v>132</v>
      </c>
      <c r="B18" s="29">
        <v>360480994</v>
      </c>
      <c r="C18" s="29">
        <v>861546000</v>
      </c>
      <c r="D18" s="37">
        <f t="shared" si="0"/>
        <v>-501065006</v>
      </c>
      <c r="E18" s="58">
        <f t="shared" si="1"/>
        <v>-58.1588221638775</v>
      </c>
    </row>
    <row r="19" spans="1:5" s="22" customFormat="1" ht="14.25">
      <c r="A19" s="20"/>
      <c r="B19" s="29"/>
      <c r="C19" s="29"/>
      <c r="D19" s="37">
        <f t="shared" si="0"/>
        <v>0</v>
      </c>
      <c r="E19" s="58">
        <f t="shared" si="1"/>
        <v>0</v>
      </c>
    </row>
    <row r="20" spans="1:5" s="22" customFormat="1" ht="14.25">
      <c r="A20" s="20"/>
      <c r="B20" s="29"/>
      <c r="C20" s="29"/>
      <c r="D20" s="37">
        <f t="shared" si="0"/>
        <v>0</v>
      </c>
      <c r="E20" s="58">
        <f t="shared" si="1"/>
        <v>0</v>
      </c>
    </row>
    <row r="21" spans="1:5" s="22" customFormat="1" ht="14.25">
      <c r="A21" s="20"/>
      <c r="B21" s="29"/>
      <c r="C21" s="29"/>
      <c r="D21" s="37">
        <f t="shared" si="0"/>
        <v>0</v>
      </c>
      <c r="E21" s="58">
        <f t="shared" si="1"/>
        <v>0</v>
      </c>
    </row>
    <row r="22" spans="1:5" s="22" customFormat="1" ht="14.25">
      <c r="A22" s="20"/>
      <c r="B22" s="29"/>
      <c r="C22" s="29"/>
      <c r="D22" s="37">
        <f t="shared" si="0"/>
        <v>0</v>
      </c>
      <c r="E22" s="58">
        <f t="shared" si="1"/>
        <v>0</v>
      </c>
    </row>
    <row r="23" spans="1:5" s="22" customFormat="1" ht="14.25">
      <c r="A23" s="20"/>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2393870218</v>
      </c>
      <c r="C47" s="26">
        <f>C7-C15</f>
        <v>1577945000</v>
      </c>
      <c r="D47" s="27">
        <f t="shared" si="0"/>
        <v>815925218</v>
      </c>
      <c r="E47" s="28">
        <f t="shared" si="1"/>
        <v>51.708089825691005</v>
      </c>
    </row>
    <row r="48" spans="1:5" s="18" customFormat="1" ht="20.25" customHeight="1">
      <c r="A48" s="21" t="s">
        <v>19</v>
      </c>
      <c r="B48" s="30">
        <v>45732550899.68</v>
      </c>
      <c r="C48" s="30">
        <v>42809407000</v>
      </c>
      <c r="D48" s="27">
        <f t="shared" si="0"/>
        <v>2923143899.6800003</v>
      </c>
      <c r="E48" s="28">
        <f t="shared" si="1"/>
        <v>6.828274681964178</v>
      </c>
    </row>
    <row r="49" spans="1:5" s="18" customFormat="1" ht="20.25" customHeight="1" thickBot="1">
      <c r="A49" s="23" t="s">
        <v>20</v>
      </c>
      <c r="B49" s="31">
        <f>B47+B48</f>
        <v>48126421117.68</v>
      </c>
      <c r="C49" s="31">
        <f>C47+C48</f>
        <v>44387352000</v>
      </c>
      <c r="D49" s="32">
        <f t="shared" si="0"/>
        <v>3739069117.6800003</v>
      </c>
      <c r="E49" s="33">
        <f t="shared" si="1"/>
        <v>8.423726465322826</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Roman,標準"138</oddFooter>
  </headerFooter>
</worksheet>
</file>

<file path=xl/worksheets/sheet14.xml><?xml version="1.0" encoding="utf-8"?>
<worksheet xmlns="http://schemas.openxmlformats.org/spreadsheetml/2006/main" xmlns:r="http://schemas.openxmlformats.org/officeDocument/2006/relationships">
  <sheetPr codeName="Sheet14"/>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5" sqref="A5:A6"/>
    </sheetView>
  </sheetViews>
  <sheetFormatPr defaultColWidth="9.00390625" defaultRowHeight="16.5"/>
  <cols>
    <col min="1" max="1" width="29.00390625" style="43" customWidth="1"/>
    <col min="2" max="2" width="17.125" style="1" customWidth="1"/>
    <col min="3" max="3" width="16.25390625" style="1" customWidth="1"/>
    <col min="4" max="4" width="17.00390625" style="1" customWidth="1"/>
    <col min="5" max="5" width="9.875" style="1" customWidth="1"/>
    <col min="6" max="16384" width="9.00390625" style="1" customWidth="1"/>
  </cols>
  <sheetData>
    <row r="1" spans="1:5" s="2" customFormat="1" ht="27.75" customHeight="1">
      <c r="A1" s="87" t="s">
        <v>239</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68"/>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20297544272</v>
      </c>
      <c r="C7" s="26">
        <f>SUM(C8:C14)</f>
        <v>20745177000</v>
      </c>
      <c r="D7" s="27">
        <f aca="true" t="shared" si="0" ref="D7:D49">B7-C7</f>
        <v>-447632728</v>
      </c>
      <c r="E7" s="28">
        <f aca="true" t="shared" si="1" ref="E7:E49">IF(C7=0,0,(D7/C7)*100)</f>
        <v>-2.1577676970411</v>
      </c>
    </row>
    <row r="8" spans="1:5" s="22" customFormat="1" ht="14.25">
      <c r="A8" s="50" t="s">
        <v>9</v>
      </c>
      <c r="B8" s="29">
        <v>357328</v>
      </c>
      <c r="C8" s="29">
        <v>200000</v>
      </c>
      <c r="D8" s="37">
        <f t="shared" si="0"/>
        <v>157328</v>
      </c>
      <c r="E8" s="58">
        <f t="shared" si="1"/>
        <v>78.664</v>
      </c>
    </row>
    <row r="9" spans="1:5" s="22" customFormat="1" ht="14.25">
      <c r="A9" s="50" t="s">
        <v>11</v>
      </c>
      <c r="B9" s="29"/>
      <c r="C9" s="29"/>
      <c r="D9" s="37">
        <f t="shared" si="0"/>
        <v>0</v>
      </c>
      <c r="E9" s="58">
        <f t="shared" si="1"/>
        <v>0</v>
      </c>
    </row>
    <row r="10" spans="1:5" s="22" customFormat="1" ht="14.25">
      <c r="A10" s="50" t="s">
        <v>12</v>
      </c>
      <c r="B10" s="29">
        <v>176854691</v>
      </c>
      <c r="C10" s="29">
        <v>229513000</v>
      </c>
      <c r="D10" s="37">
        <f t="shared" si="0"/>
        <v>-52658309</v>
      </c>
      <c r="E10" s="58">
        <f t="shared" si="1"/>
        <v>-22.943497318234694</v>
      </c>
    </row>
    <row r="11" spans="1:5" s="22" customFormat="1" ht="14.25">
      <c r="A11" s="50" t="s">
        <v>13</v>
      </c>
      <c r="B11" s="29">
        <v>2037496445</v>
      </c>
      <c r="C11" s="29">
        <v>3028935000</v>
      </c>
      <c r="D11" s="37">
        <f t="shared" si="0"/>
        <v>-991438555</v>
      </c>
      <c r="E11" s="58">
        <f t="shared" si="1"/>
        <v>-32.732249288941496</v>
      </c>
    </row>
    <row r="12" spans="1:5" s="22" customFormat="1" ht="14.25">
      <c r="A12" s="50" t="s">
        <v>14</v>
      </c>
      <c r="B12" s="29">
        <v>630870123</v>
      </c>
      <c r="C12" s="29">
        <v>520903000</v>
      </c>
      <c r="D12" s="37">
        <f t="shared" si="0"/>
        <v>109967123</v>
      </c>
      <c r="E12" s="58">
        <f t="shared" si="1"/>
        <v>21.11086382685452</v>
      </c>
    </row>
    <row r="13" spans="1:5" s="22" customFormat="1" ht="14.25">
      <c r="A13" s="50" t="s">
        <v>15</v>
      </c>
      <c r="B13" s="29">
        <v>16961727000</v>
      </c>
      <c r="C13" s="29">
        <v>16961727000</v>
      </c>
      <c r="D13" s="37">
        <f t="shared" si="0"/>
        <v>0</v>
      </c>
      <c r="E13" s="58">
        <f t="shared" si="1"/>
        <v>0</v>
      </c>
    </row>
    <row r="14" spans="1:5" s="22" customFormat="1" ht="14.25">
      <c r="A14" s="50" t="s">
        <v>16</v>
      </c>
      <c r="B14" s="29">
        <v>490238685</v>
      </c>
      <c r="C14" s="29">
        <v>3899000</v>
      </c>
      <c r="D14" s="37">
        <f t="shared" si="0"/>
        <v>486339685</v>
      </c>
      <c r="E14" s="58">
        <f t="shared" si="1"/>
        <v>12473.446652987946</v>
      </c>
    </row>
    <row r="15" spans="1:5" s="18" customFormat="1" ht="27" customHeight="1">
      <c r="A15" s="21" t="s">
        <v>17</v>
      </c>
      <c r="B15" s="26">
        <f>SUM(B16:B45)</f>
        <v>10085910304.89</v>
      </c>
      <c r="C15" s="26">
        <f>SUM(C16:C45)</f>
        <v>13024278345</v>
      </c>
      <c r="D15" s="27">
        <f t="shared" si="0"/>
        <v>-2938368040.1100006</v>
      </c>
      <c r="E15" s="28">
        <f t="shared" si="1"/>
        <v>-22.560697508726353</v>
      </c>
    </row>
    <row r="16" spans="1:5" s="22" customFormat="1" ht="14.25">
      <c r="A16" s="50" t="s">
        <v>80</v>
      </c>
      <c r="B16" s="59">
        <v>84758998.89</v>
      </c>
      <c r="C16" s="59">
        <v>57786000</v>
      </c>
      <c r="D16" s="37">
        <f t="shared" si="0"/>
        <v>26972998.89</v>
      </c>
      <c r="E16" s="58">
        <f t="shared" si="1"/>
        <v>46.677393988163224</v>
      </c>
    </row>
    <row r="17" spans="1:5" s="22" customFormat="1" ht="14.25">
      <c r="A17" s="50" t="s">
        <v>81</v>
      </c>
      <c r="B17" s="29"/>
      <c r="C17" s="29"/>
      <c r="D17" s="37">
        <f t="shared" si="0"/>
        <v>0</v>
      </c>
      <c r="E17" s="58">
        <f t="shared" si="1"/>
        <v>0</v>
      </c>
    </row>
    <row r="18" spans="1:5" s="22" customFormat="1" ht="14.25">
      <c r="A18" s="69" t="s">
        <v>229</v>
      </c>
      <c r="B18" s="60">
        <v>5109471</v>
      </c>
      <c r="C18" s="60">
        <v>8389000</v>
      </c>
      <c r="D18" s="37">
        <f t="shared" si="0"/>
        <v>-3279529</v>
      </c>
      <c r="E18" s="58">
        <f t="shared" si="1"/>
        <v>-39.09320538800811</v>
      </c>
    </row>
    <row r="19" spans="1:5" s="22" customFormat="1" ht="14.25">
      <c r="A19" s="70" t="s">
        <v>133</v>
      </c>
      <c r="B19" s="59">
        <v>0</v>
      </c>
      <c r="C19" s="59">
        <v>54000000</v>
      </c>
      <c r="D19" s="37">
        <f t="shared" si="0"/>
        <v>-54000000</v>
      </c>
      <c r="E19" s="58">
        <f t="shared" si="1"/>
        <v>-100</v>
      </c>
    </row>
    <row r="20" spans="1:5" s="22" customFormat="1" ht="14.25">
      <c r="A20" s="70" t="s">
        <v>134</v>
      </c>
      <c r="B20" s="59">
        <v>763362370</v>
      </c>
      <c r="C20" s="59">
        <v>252440000</v>
      </c>
      <c r="D20" s="37">
        <f t="shared" si="0"/>
        <v>510922370</v>
      </c>
      <c r="E20" s="58">
        <f t="shared" si="1"/>
        <v>202.3935865948344</v>
      </c>
    </row>
    <row r="21" spans="1:5" s="22" customFormat="1" ht="14.25">
      <c r="A21" s="70" t="s">
        <v>135</v>
      </c>
      <c r="B21" s="59">
        <v>4794000</v>
      </c>
      <c r="C21" s="59">
        <v>34000000</v>
      </c>
      <c r="D21" s="37">
        <f t="shared" si="0"/>
        <v>-29206000</v>
      </c>
      <c r="E21" s="58">
        <f t="shared" si="1"/>
        <v>-85.9</v>
      </c>
    </row>
    <row r="22" spans="1:5" s="22" customFormat="1" ht="14.25">
      <c r="A22" s="70" t="s">
        <v>136</v>
      </c>
      <c r="B22" s="59">
        <v>197356550</v>
      </c>
      <c r="C22" s="59">
        <v>100000000</v>
      </c>
      <c r="D22" s="37">
        <f t="shared" si="0"/>
        <v>97356550</v>
      </c>
      <c r="E22" s="58">
        <f t="shared" si="1"/>
        <v>97.35655</v>
      </c>
    </row>
    <row r="23" spans="1:5" s="22" customFormat="1" ht="14.25">
      <c r="A23" s="70" t="s">
        <v>137</v>
      </c>
      <c r="B23" s="59">
        <v>3775323079</v>
      </c>
      <c r="C23" s="59">
        <v>5663506000</v>
      </c>
      <c r="D23" s="37">
        <f t="shared" si="0"/>
        <v>-1888182921</v>
      </c>
      <c r="E23" s="58">
        <f t="shared" si="1"/>
        <v>-33.33947065651559</v>
      </c>
    </row>
    <row r="24" spans="1:5" s="22" customFormat="1" ht="14.25">
      <c r="A24" s="71" t="s">
        <v>230</v>
      </c>
      <c r="B24" s="59">
        <v>10000</v>
      </c>
      <c r="C24" s="59">
        <v>474075000</v>
      </c>
      <c r="D24" s="37">
        <f t="shared" si="0"/>
        <v>-474065000</v>
      </c>
      <c r="E24" s="58">
        <f t="shared" si="1"/>
        <v>-99.99789062911987</v>
      </c>
    </row>
    <row r="25" spans="1:5" s="22" customFormat="1" ht="14.25">
      <c r="A25" s="72" t="s">
        <v>138</v>
      </c>
      <c r="B25" s="59">
        <v>0</v>
      </c>
      <c r="C25" s="59">
        <v>1013000000</v>
      </c>
      <c r="D25" s="37">
        <f t="shared" si="0"/>
        <v>-1013000000</v>
      </c>
      <c r="E25" s="58">
        <f t="shared" si="1"/>
        <v>-100</v>
      </c>
    </row>
    <row r="26" spans="1:5" s="22" customFormat="1" ht="14.25">
      <c r="A26" s="71" t="s">
        <v>231</v>
      </c>
      <c r="B26" s="59">
        <v>0</v>
      </c>
      <c r="C26" s="59">
        <v>5124000</v>
      </c>
      <c r="D26" s="37">
        <f t="shared" si="0"/>
        <v>-5124000</v>
      </c>
      <c r="E26" s="58">
        <f t="shared" si="1"/>
        <v>-100</v>
      </c>
    </row>
    <row r="27" spans="1:5" s="22" customFormat="1" ht="14.25">
      <c r="A27" s="69" t="s">
        <v>139</v>
      </c>
      <c r="B27" s="59">
        <v>283378452</v>
      </c>
      <c r="C27" s="59">
        <v>409104000</v>
      </c>
      <c r="D27" s="37">
        <f t="shared" si="0"/>
        <v>-125725548</v>
      </c>
      <c r="E27" s="58">
        <f t="shared" si="1"/>
        <v>-30.73192831162736</v>
      </c>
    </row>
    <row r="28" spans="1:5" s="22" customFormat="1" ht="14.25">
      <c r="A28" s="69" t="s">
        <v>232</v>
      </c>
      <c r="B28" s="59">
        <v>170817901</v>
      </c>
      <c r="C28" s="59">
        <v>231103345</v>
      </c>
      <c r="D28" s="37">
        <f t="shared" si="0"/>
        <v>-60285444</v>
      </c>
      <c r="E28" s="58">
        <f t="shared" si="1"/>
        <v>-26.08592445946639</v>
      </c>
    </row>
    <row r="29" spans="1:5" s="22" customFormat="1" ht="14.25">
      <c r="A29" s="69" t="s">
        <v>140</v>
      </c>
      <c r="B29" s="59">
        <v>1373431</v>
      </c>
      <c r="C29" s="59">
        <v>1735000</v>
      </c>
      <c r="D29" s="37">
        <f t="shared" si="0"/>
        <v>-361569</v>
      </c>
      <c r="E29" s="58">
        <f t="shared" si="1"/>
        <v>-20.83971181556196</v>
      </c>
    </row>
    <row r="30" spans="1:5" s="22" customFormat="1" ht="14.25">
      <c r="A30" s="73" t="s">
        <v>141</v>
      </c>
      <c r="B30" s="59">
        <v>662609980</v>
      </c>
      <c r="C30" s="59">
        <v>540000000</v>
      </c>
      <c r="D30" s="37">
        <f t="shared" si="0"/>
        <v>122609980</v>
      </c>
      <c r="E30" s="58">
        <f t="shared" si="1"/>
        <v>22.70555185185185</v>
      </c>
    </row>
    <row r="31" spans="1:5" s="22" customFormat="1" ht="14.25">
      <c r="A31" s="70" t="s">
        <v>142</v>
      </c>
      <c r="B31" s="59">
        <v>17504744</v>
      </c>
      <c r="C31" s="59">
        <v>4600000</v>
      </c>
      <c r="D31" s="37">
        <f t="shared" si="0"/>
        <v>12904744</v>
      </c>
      <c r="E31" s="58">
        <f t="shared" si="1"/>
        <v>280.5379130434783</v>
      </c>
    </row>
    <row r="32" spans="1:5" s="22" customFormat="1" ht="14.25">
      <c r="A32" s="70" t="s">
        <v>143</v>
      </c>
      <c r="B32" s="59">
        <v>812002102</v>
      </c>
      <c r="C32" s="59">
        <v>857127000</v>
      </c>
      <c r="D32" s="37">
        <f t="shared" si="0"/>
        <v>-45124898</v>
      </c>
      <c r="E32" s="58">
        <f t="shared" si="1"/>
        <v>-5.264668829706682</v>
      </c>
    </row>
    <row r="33" spans="1:5" s="22" customFormat="1" ht="14.25">
      <c r="A33" s="69" t="s">
        <v>265</v>
      </c>
      <c r="B33" s="60">
        <v>3610360</v>
      </c>
      <c r="C33" s="60">
        <v>4289000</v>
      </c>
      <c r="D33" s="37">
        <f t="shared" si="0"/>
        <v>-678640</v>
      </c>
      <c r="E33" s="58">
        <f t="shared" si="1"/>
        <v>-15.822802518069478</v>
      </c>
    </row>
    <row r="34" spans="1:5" s="22" customFormat="1" ht="14.25">
      <c r="A34" s="69" t="s">
        <v>250</v>
      </c>
      <c r="B34" s="59">
        <v>0</v>
      </c>
      <c r="C34" s="59">
        <v>14000000</v>
      </c>
      <c r="D34" s="37">
        <f t="shared" si="0"/>
        <v>-14000000</v>
      </c>
      <c r="E34" s="58">
        <f t="shared" si="1"/>
        <v>-100</v>
      </c>
    </row>
    <row r="35" spans="1:5" s="22" customFormat="1" ht="28.5">
      <c r="A35" s="71" t="s">
        <v>233</v>
      </c>
      <c r="B35" s="59">
        <v>400753192</v>
      </c>
      <c r="C35" s="59">
        <v>1500000000</v>
      </c>
      <c r="D35" s="37">
        <f t="shared" si="0"/>
        <v>-1099246808</v>
      </c>
      <c r="E35" s="58">
        <f t="shared" si="1"/>
        <v>-73.28312053333333</v>
      </c>
    </row>
    <row r="36" spans="1:5" s="22" customFormat="1" ht="28.5">
      <c r="A36" s="71" t="s">
        <v>234</v>
      </c>
      <c r="B36" s="59">
        <v>0</v>
      </c>
      <c r="C36" s="59">
        <v>1000000000</v>
      </c>
      <c r="D36" s="37">
        <f t="shared" si="0"/>
        <v>-1000000000</v>
      </c>
      <c r="E36" s="58">
        <f t="shared" si="1"/>
        <v>-100</v>
      </c>
    </row>
    <row r="37" spans="1:5" s="22" customFormat="1" ht="14.25">
      <c r="A37" s="72" t="s">
        <v>144</v>
      </c>
      <c r="B37" s="59">
        <v>2903145674</v>
      </c>
      <c r="C37" s="59">
        <v>800000000</v>
      </c>
      <c r="D37" s="37">
        <f t="shared" si="0"/>
        <v>2103145674</v>
      </c>
      <c r="E37" s="58">
        <f t="shared" si="1"/>
        <v>262.89320925</v>
      </c>
    </row>
    <row r="38" spans="1:5" s="22" customFormat="1" ht="12.75" customHeight="1">
      <c r="A38" s="20"/>
      <c r="B38" s="29"/>
      <c r="C38" s="29"/>
      <c r="D38" s="37">
        <f t="shared" si="0"/>
        <v>0</v>
      </c>
      <c r="E38" s="58">
        <f t="shared" si="1"/>
        <v>0</v>
      </c>
    </row>
    <row r="39" spans="1:5" s="22" customFormat="1" ht="12.75" customHeight="1">
      <c r="A39" s="20"/>
      <c r="B39" s="29"/>
      <c r="C39" s="29"/>
      <c r="D39" s="37">
        <f t="shared" si="0"/>
        <v>0</v>
      </c>
      <c r="E39" s="58">
        <f t="shared" si="1"/>
        <v>0</v>
      </c>
    </row>
    <row r="40" spans="1:5" s="22" customFormat="1" ht="12.75" customHeight="1">
      <c r="A40" s="20"/>
      <c r="B40" s="29"/>
      <c r="C40" s="29"/>
      <c r="D40" s="37"/>
      <c r="E40" s="58"/>
    </row>
    <row r="41" spans="1:5" s="22" customFormat="1" ht="12.75" customHeight="1">
      <c r="A41" s="20"/>
      <c r="B41" s="29"/>
      <c r="C41" s="29"/>
      <c r="D41" s="37"/>
      <c r="E41" s="58"/>
    </row>
    <row r="42" spans="1:5" s="22" customFormat="1" ht="12.75" customHeight="1">
      <c r="A42" s="20"/>
      <c r="B42" s="29"/>
      <c r="C42" s="29"/>
      <c r="D42" s="37"/>
      <c r="E42" s="58"/>
    </row>
    <row r="43" spans="1:5" s="22" customFormat="1" ht="12.75" customHeight="1">
      <c r="A43" s="20"/>
      <c r="B43" s="29"/>
      <c r="C43" s="29"/>
      <c r="D43" s="37"/>
      <c r="E43" s="58"/>
    </row>
    <row r="44" spans="1:5" s="22" customFormat="1" ht="12.75" customHeight="1">
      <c r="A44" s="20"/>
      <c r="B44" s="29"/>
      <c r="C44" s="29"/>
      <c r="D44" s="37"/>
      <c r="E44" s="58"/>
    </row>
    <row r="45" spans="1:5" s="22" customFormat="1" ht="12.75" customHeight="1">
      <c r="A45" s="20"/>
      <c r="B45" s="29"/>
      <c r="C45" s="29"/>
      <c r="D45" s="37">
        <f t="shared" si="0"/>
        <v>0</v>
      </c>
      <c r="E45" s="58">
        <f t="shared" si="1"/>
        <v>0</v>
      </c>
    </row>
    <row r="46" spans="1:5" s="22" customFormat="1" ht="12.75" customHeight="1">
      <c r="A46" s="20"/>
      <c r="B46" s="29"/>
      <c r="C46" s="29"/>
      <c r="D46" s="37">
        <f t="shared" si="0"/>
        <v>0</v>
      </c>
      <c r="E46" s="58">
        <f t="shared" si="1"/>
        <v>0</v>
      </c>
    </row>
    <row r="47" spans="1:5" s="18" customFormat="1" ht="20.25" customHeight="1">
      <c r="A47" s="21" t="s">
        <v>18</v>
      </c>
      <c r="B47" s="26">
        <f>B7-B15</f>
        <v>10211633967.11</v>
      </c>
      <c r="C47" s="26">
        <f>C7-C15</f>
        <v>7720898655</v>
      </c>
      <c r="D47" s="27">
        <f t="shared" si="0"/>
        <v>2490735312.1100006</v>
      </c>
      <c r="E47" s="28">
        <f t="shared" si="1"/>
        <v>32.2596555583205</v>
      </c>
    </row>
    <row r="48" spans="1:5" s="18" customFormat="1" ht="20.25" customHeight="1">
      <c r="A48" s="21" t="s">
        <v>19</v>
      </c>
      <c r="B48" s="30">
        <v>90047668609.36</v>
      </c>
      <c r="C48" s="30">
        <v>76012488000</v>
      </c>
      <c r="D48" s="27">
        <f t="shared" si="0"/>
        <v>14035180609.36</v>
      </c>
      <c r="E48" s="28">
        <f t="shared" si="1"/>
        <v>18.464308929553784</v>
      </c>
    </row>
    <row r="49" spans="1:5" s="18" customFormat="1" ht="20.25" customHeight="1" thickBot="1">
      <c r="A49" s="23" t="s">
        <v>20</v>
      </c>
      <c r="B49" s="31">
        <f>B47+B48</f>
        <v>100259302576.47</v>
      </c>
      <c r="C49" s="31">
        <f>C47+C48</f>
        <v>83733386655</v>
      </c>
      <c r="D49" s="32">
        <f t="shared" si="0"/>
        <v>16525915921.470001</v>
      </c>
      <c r="E49" s="33">
        <f t="shared" si="1"/>
        <v>19.73635198772076</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Roman,標準"140</oddFooter>
  </headerFooter>
</worksheet>
</file>

<file path=xl/worksheets/sheet15.xml><?xml version="1.0" encoding="utf-8"?>
<worksheet xmlns="http://schemas.openxmlformats.org/spreadsheetml/2006/main" xmlns:r="http://schemas.openxmlformats.org/officeDocument/2006/relationships">
  <sheetPr codeName="Sheet15"/>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1" sqref="A1:IV1"/>
    </sheetView>
  </sheetViews>
  <sheetFormatPr defaultColWidth="9.00390625" defaultRowHeight="16.5"/>
  <cols>
    <col min="1" max="1" width="29.00390625" style="1" customWidth="1"/>
    <col min="2" max="2" width="17.125" style="1" customWidth="1"/>
    <col min="3" max="3" width="16.25390625" style="1" customWidth="1"/>
    <col min="4" max="4" width="17.25390625" style="1" customWidth="1"/>
    <col min="5" max="5" width="9.375" style="1" customWidth="1"/>
    <col min="6" max="16384" width="9.00390625" style="1" customWidth="1"/>
  </cols>
  <sheetData>
    <row r="1" spans="1:5" s="2" customFormat="1" ht="27.75" customHeight="1">
      <c r="A1" s="100" t="s">
        <v>247</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2451381915</v>
      </c>
      <c r="C7" s="26">
        <f>SUM(C8:C14)</f>
        <v>4508649000</v>
      </c>
      <c r="D7" s="27">
        <f aca="true" t="shared" si="0" ref="D7:D49">B7-C7</f>
        <v>-2057267085</v>
      </c>
      <c r="E7" s="28">
        <f aca="true" t="shared" si="1" ref="E7:E49">IF(C7=0,0,(D7/C7)*100)</f>
        <v>-45.62934672892035</v>
      </c>
    </row>
    <row r="8" spans="1:5" s="22" customFormat="1" ht="14.25">
      <c r="A8" s="50" t="s">
        <v>9</v>
      </c>
      <c r="B8" s="29">
        <v>1771885531</v>
      </c>
      <c r="C8" s="29">
        <v>4120361000</v>
      </c>
      <c r="D8" s="37">
        <f t="shared" si="0"/>
        <v>-2348475469</v>
      </c>
      <c r="E8" s="58">
        <f t="shared" si="1"/>
        <v>-56.99683763145996</v>
      </c>
    </row>
    <row r="9" spans="1:5" s="22" customFormat="1" ht="14.25">
      <c r="A9" s="50" t="s">
        <v>11</v>
      </c>
      <c r="B9" s="29">
        <v>0</v>
      </c>
      <c r="C9" s="29">
        <v>0</v>
      </c>
      <c r="D9" s="37">
        <f t="shared" si="0"/>
        <v>0</v>
      </c>
      <c r="E9" s="58">
        <f t="shared" si="1"/>
        <v>0</v>
      </c>
    </row>
    <row r="10" spans="1:5" s="22" customFormat="1" ht="14.25">
      <c r="A10" s="50" t="s">
        <v>12</v>
      </c>
      <c r="B10" s="29">
        <v>618480804</v>
      </c>
      <c r="C10" s="29">
        <v>341336000</v>
      </c>
      <c r="D10" s="37">
        <f t="shared" si="0"/>
        <v>277144804</v>
      </c>
      <c r="E10" s="58">
        <f t="shared" si="1"/>
        <v>81.1941324677151</v>
      </c>
    </row>
    <row r="11" spans="1:5" s="22" customFormat="1" ht="14.25">
      <c r="A11" s="50" t="s">
        <v>13</v>
      </c>
      <c r="B11" s="29">
        <v>0</v>
      </c>
      <c r="C11" s="29">
        <v>0</v>
      </c>
      <c r="D11" s="37">
        <f t="shared" si="0"/>
        <v>0</v>
      </c>
      <c r="E11" s="58">
        <f t="shared" si="1"/>
        <v>0</v>
      </c>
    </row>
    <row r="12" spans="1:5" s="22" customFormat="1" ht="14.25">
      <c r="A12" s="50" t="s">
        <v>14</v>
      </c>
      <c r="B12" s="29">
        <v>56688938</v>
      </c>
      <c r="C12" s="29">
        <v>46918000</v>
      </c>
      <c r="D12" s="37">
        <f t="shared" si="0"/>
        <v>9770938</v>
      </c>
      <c r="E12" s="58">
        <f t="shared" si="1"/>
        <v>20.82556374952044</v>
      </c>
    </row>
    <row r="13" spans="1:5" s="22" customFormat="1" ht="14.25">
      <c r="A13" s="50" t="s">
        <v>15</v>
      </c>
      <c r="B13" s="29">
        <v>0</v>
      </c>
      <c r="C13" s="29">
        <v>0</v>
      </c>
      <c r="D13" s="37">
        <f t="shared" si="0"/>
        <v>0</v>
      </c>
      <c r="E13" s="58">
        <f t="shared" si="1"/>
        <v>0</v>
      </c>
    </row>
    <row r="14" spans="1:5" s="22" customFormat="1" ht="14.25">
      <c r="A14" s="50" t="s">
        <v>16</v>
      </c>
      <c r="B14" s="29">
        <v>4326642</v>
      </c>
      <c r="C14" s="29">
        <v>34000</v>
      </c>
      <c r="D14" s="37">
        <f t="shared" si="0"/>
        <v>4292642</v>
      </c>
      <c r="E14" s="58">
        <f t="shared" si="1"/>
        <v>12625.417647058823</v>
      </c>
    </row>
    <row r="15" spans="1:5" s="18" customFormat="1" ht="27" customHeight="1">
      <c r="A15" s="21" t="s">
        <v>17</v>
      </c>
      <c r="B15" s="26">
        <f>SUM(B16:B45)</f>
        <v>4295561872</v>
      </c>
      <c r="C15" s="26">
        <f>SUM(C16:C45)</f>
        <v>3684611000</v>
      </c>
      <c r="D15" s="27">
        <f t="shared" si="0"/>
        <v>610950872</v>
      </c>
      <c r="E15" s="28">
        <f t="shared" si="1"/>
        <v>16.581149869009238</v>
      </c>
    </row>
    <row r="16" spans="1:5" s="22" customFormat="1" ht="14.25">
      <c r="A16" s="50" t="s">
        <v>80</v>
      </c>
      <c r="B16" s="29">
        <v>60056386</v>
      </c>
      <c r="C16" s="29">
        <v>71008000</v>
      </c>
      <c r="D16" s="37">
        <f t="shared" si="0"/>
        <v>-10951614</v>
      </c>
      <c r="E16" s="58">
        <f t="shared" si="1"/>
        <v>-15.423070639927897</v>
      </c>
    </row>
    <row r="17" spans="1:5" s="22" customFormat="1" ht="14.25">
      <c r="A17" s="50" t="s">
        <v>81</v>
      </c>
      <c r="B17" s="29">
        <v>265800</v>
      </c>
      <c r="C17" s="29">
        <v>1604000</v>
      </c>
      <c r="D17" s="37">
        <f t="shared" si="0"/>
        <v>-1338200</v>
      </c>
      <c r="E17" s="58">
        <f t="shared" si="1"/>
        <v>-83.428927680798</v>
      </c>
    </row>
    <row r="18" spans="1:5" s="22" customFormat="1" ht="14.25">
      <c r="A18" s="25" t="s">
        <v>164</v>
      </c>
      <c r="B18" s="29">
        <v>4012620686</v>
      </c>
      <c r="C18" s="29">
        <v>3353742000</v>
      </c>
      <c r="D18" s="37">
        <f t="shared" si="0"/>
        <v>658878686</v>
      </c>
      <c r="E18" s="58">
        <f t="shared" si="1"/>
        <v>19.64607551803329</v>
      </c>
    </row>
    <row r="19" spans="1:5" s="22" customFormat="1" ht="14.25">
      <c r="A19" s="20" t="s">
        <v>165</v>
      </c>
      <c r="B19" s="29">
        <v>215709361</v>
      </c>
      <c r="C19" s="29">
        <v>230376000</v>
      </c>
      <c r="D19" s="37">
        <f t="shared" si="0"/>
        <v>-14666639</v>
      </c>
      <c r="E19" s="58">
        <f t="shared" si="1"/>
        <v>-6.366391898461646</v>
      </c>
    </row>
    <row r="20" spans="1:5" s="22" customFormat="1" ht="14.25">
      <c r="A20" s="20" t="s">
        <v>166</v>
      </c>
      <c r="B20" s="29">
        <v>2022600</v>
      </c>
      <c r="C20" s="29">
        <v>2000000</v>
      </c>
      <c r="D20" s="37">
        <f t="shared" si="0"/>
        <v>22600</v>
      </c>
      <c r="E20" s="58">
        <f t="shared" si="1"/>
        <v>1.13</v>
      </c>
    </row>
    <row r="21" spans="1:5" s="22" customFormat="1" ht="14.25">
      <c r="A21" s="20" t="s">
        <v>167</v>
      </c>
      <c r="B21" s="29">
        <v>4887039</v>
      </c>
      <c r="C21" s="29">
        <v>25881000</v>
      </c>
      <c r="D21" s="37">
        <f t="shared" si="0"/>
        <v>-20993961</v>
      </c>
      <c r="E21" s="58">
        <f t="shared" si="1"/>
        <v>-81.1172713573664</v>
      </c>
    </row>
    <row r="22" spans="1:5" s="22" customFormat="1" ht="14.25">
      <c r="A22" s="20"/>
      <c r="B22" s="29"/>
      <c r="C22" s="29"/>
      <c r="D22" s="37">
        <f t="shared" si="0"/>
        <v>0</v>
      </c>
      <c r="E22" s="58">
        <f t="shared" si="1"/>
        <v>0</v>
      </c>
    </row>
    <row r="23" spans="1:5" s="22" customFormat="1" ht="14.25">
      <c r="A23" s="20"/>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-1844179957</v>
      </c>
      <c r="C47" s="26">
        <f>C7-C15</f>
        <v>824038000</v>
      </c>
      <c r="D47" s="27">
        <f t="shared" si="0"/>
        <v>-2668217957</v>
      </c>
      <c r="E47" s="28">
        <f t="shared" si="1"/>
        <v>-323.7979264305772</v>
      </c>
    </row>
    <row r="48" spans="1:5" s="18" customFormat="1" ht="20.25" customHeight="1">
      <c r="A48" s="21" t="s">
        <v>19</v>
      </c>
      <c r="B48" s="30">
        <v>17984613439</v>
      </c>
      <c r="C48" s="30">
        <v>13952075000</v>
      </c>
      <c r="D48" s="27">
        <f t="shared" si="0"/>
        <v>4032538439</v>
      </c>
      <c r="E48" s="28">
        <f t="shared" si="1"/>
        <v>28.902786424241555</v>
      </c>
    </row>
    <row r="49" spans="1:5" s="18" customFormat="1" ht="20.25" customHeight="1" thickBot="1">
      <c r="A49" s="23" t="s">
        <v>20</v>
      </c>
      <c r="B49" s="31">
        <f>B47+B48</f>
        <v>16140433482</v>
      </c>
      <c r="C49" s="31">
        <f>C47+C48</f>
        <v>14776113000</v>
      </c>
      <c r="D49" s="32">
        <f t="shared" si="0"/>
        <v>1364320482</v>
      </c>
      <c r="E49" s="33">
        <f t="shared" si="1"/>
        <v>9.233284030786717</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Roman,標準"142</oddFooter>
  </headerFooter>
</worksheet>
</file>

<file path=xl/worksheets/sheet16.xml><?xml version="1.0" encoding="utf-8"?>
<worksheet xmlns="http://schemas.openxmlformats.org/spreadsheetml/2006/main" xmlns:r="http://schemas.openxmlformats.org/officeDocument/2006/relationships">
  <sheetPr codeName="Sheet16"/>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1" sqref="A1:IV1"/>
    </sheetView>
  </sheetViews>
  <sheetFormatPr defaultColWidth="9.00390625" defaultRowHeight="16.5"/>
  <cols>
    <col min="1" max="1" width="29.00390625" style="1" customWidth="1"/>
    <col min="2" max="2" width="17.125" style="1" customWidth="1"/>
    <col min="3" max="3" width="16.25390625" style="1" customWidth="1"/>
    <col min="4" max="4" width="15.50390625" style="1" customWidth="1"/>
    <col min="5" max="5" width="7.875" style="1" customWidth="1"/>
    <col min="6" max="16384" width="9.00390625" style="1" customWidth="1"/>
  </cols>
  <sheetData>
    <row r="1" spans="1:5" s="2" customFormat="1" ht="27.75" customHeight="1">
      <c r="A1" s="87" t="s">
        <v>7</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1903744679</v>
      </c>
      <c r="C7" s="26">
        <f>SUM(C8:C14)</f>
        <v>1932650000</v>
      </c>
      <c r="D7" s="27">
        <f aca="true" t="shared" si="0" ref="D7:D49">B7-C7</f>
        <v>-28905321</v>
      </c>
      <c r="E7" s="28">
        <f aca="true" t="shared" si="1" ref="E7:E49">IF(C7=0,0,(D7/C7)*100)</f>
        <v>-1.4956314386981604</v>
      </c>
    </row>
    <row r="8" spans="1:5" s="22" customFormat="1" ht="14.25">
      <c r="A8" s="50" t="s">
        <v>9</v>
      </c>
      <c r="B8" s="29">
        <v>981431497</v>
      </c>
      <c r="C8" s="29">
        <v>1028500000</v>
      </c>
      <c r="D8" s="37">
        <f t="shared" si="0"/>
        <v>-47068503</v>
      </c>
      <c r="E8" s="58">
        <f t="shared" si="1"/>
        <v>-4.5764222654351</v>
      </c>
    </row>
    <row r="9" spans="1:5" s="22" customFormat="1" ht="14.25">
      <c r="A9" s="50" t="s">
        <v>11</v>
      </c>
      <c r="B9" s="29">
        <v>572440000</v>
      </c>
      <c r="C9" s="29">
        <v>572440000</v>
      </c>
      <c r="D9" s="37">
        <f t="shared" si="0"/>
        <v>0</v>
      </c>
      <c r="E9" s="58">
        <f t="shared" si="1"/>
        <v>0</v>
      </c>
    </row>
    <row r="10" spans="1:5" s="22" customFormat="1" ht="14.25">
      <c r="A10" s="50" t="s">
        <v>12</v>
      </c>
      <c r="B10" s="29"/>
      <c r="C10" s="29"/>
      <c r="D10" s="37">
        <f t="shared" si="0"/>
        <v>0</v>
      </c>
      <c r="E10" s="58">
        <f t="shared" si="1"/>
        <v>0</v>
      </c>
    </row>
    <row r="11" spans="1:5" s="22" customFormat="1" ht="14.25">
      <c r="A11" s="50" t="s">
        <v>13</v>
      </c>
      <c r="B11" s="29"/>
      <c r="C11" s="29"/>
      <c r="D11" s="37">
        <f t="shared" si="0"/>
        <v>0</v>
      </c>
      <c r="E11" s="58">
        <f t="shared" si="1"/>
        <v>0</v>
      </c>
    </row>
    <row r="12" spans="1:5" s="22" customFormat="1" ht="14.25">
      <c r="A12" s="50" t="s">
        <v>14</v>
      </c>
      <c r="B12" s="29">
        <v>57151373</v>
      </c>
      <c r="C12" s="29">
        <v>59550000</v>
      </c>
      <c r="D12" s="37">
        <f t="shared" si="0"/>
        <v>-2398627</v>
      </c>
      <c r="E12" s="58">
        <f t="shared" si="1"/>
        <v>-4.02792107472712</v>
      </c>
    </row>
    <row r="13" spans="1:5" s="22" customFormat="1" ht="14.25">
      <c r="A13" s="50" t="s">
        <v>15</v>
      </c>
      <c r="B13" s="29">
        <v>272160000</v>
      </c>
      <c r="C13" s="29">
        <v>272160000</v>
      </c>
      <c r="D13" s="37">
        <f t="shared" si="0"/>
        <v>0</v>
      </c>
      <c r="E13" s="58">
        <f t="shared" si="1"/>
        <v>0</v>
      </c>
    </row>
    <row r="14" spans="1:5" s="22" customFormat="1" ht="14.25">
      <c r="A14" s="50" t="s">
        <v>16</v>
      </c>
      <c r="B14" s="29">
        <v>20561809</v>
      </c>
      <c r="C14" s="29">
        <v>0</v>
      </c>
      <c r="D14" s="37">
        <f t="shared" si="0"/>
        <v>20561809</v>
      </c>
      <c r="E14" s="58">
        <f t="shared" si="1"/>
        <v>0</v>
      </c>
    </row>
    <row r="15" spans="1:5" s="18" customFormat="1" ht="27" customHeight="1">
      <c r="A15" s="21" t="s">
        <v>17</v>
      </c>
      <c r="B15" s="26">
        <f>SUM(B16:B45)</f>
        <v>312122458</v>
      </c>
      <c r="C15" s="26">
        <f>SUM(C16:C45)</f>
        <v>650179000</v>
      </c>
      <c r="D15" s="27">
        <f t="shared" si="0"/>
        <v>-338056542</v>
      </c>
      <c r="E15" s="28">
        <f t="shared" si="1"/>
        <v>-51.994380316805064</v>
      </c>
    </row>
    <row r="16" spans="1:5" s="22" customFormat="1" ht="14.25">
      <c r="A16" s="50" t="s">
        <v>80</v>
      </c>
      <c r="B16" s="29">
        <v>13718068</v>
      </c>
      <c r="C16" s="29">
        <v>21815000</v>
      </c>
      <c r="D16" s="37">
        <f t="shared" si="0"/>
        <v>-8096932</v>
      </c>
      <c r="E16" s="58">
        <f t="shared" si="1"/>
        <v>-37.11635113454045</v>
      </c>
    </row>
    <row r="17" spans="1:5" s="22" customFormat="1" ht="14.25">
      <c r="A17" s="50" t="s">
        <v>161</v>
      </c>
      <c r="B17" s="29"/>
      <c r="C17" s="29"/>
      <c r="D17" s="37">
        <f t="shared" si="0"/>
        <v>0</v>
      </c>
      <c r="E17" s="58">
        <f t="shared" si="1"/>
        <v>0</v>
      </c>
    </row>
    <row r="18" spans="1:5" s="22" customFormat="1" ht="14.25">
      <c r="A18" s="24" t="s">
        <v>168</v>
      </c>
      <c r="B18" s="29">
        <v>46269540</v>
      </c>
      <c r="C18" s="29">
        <v>51200000</v>
      </c>
      <c r="D18" s="37">
        <f t="shared" si="0"/>
        <v>-4930460</v>
      </c>
      <c r="E18" s="58">
        <f t="shared" si="1"/>
        <v>-9.6298046875</v>
      </c>
    </row>
    <row r="19" spans="1:5" s="22" customFormat="1" ht="14.25">
      <c r="A19" s="20" t="s">
        <v>169</v>
      </c>
      <c r="B19" s="29">
        <v>59480102</v>
      </c>
      <c r="C19" s="29">
        <v>171228000</v>
      </c>
      <c r="D19" s="37">
        <f t="shared" si="0"/>
        <v>-111747898</v>
      </c>
      <c r="E19" s="58">
        <f t="shared" si="1"/>
        <v>-65.26263111173407</v>
      </c>
    </row>
    <row r="20" spans="1:5" s="22" customFormat="1" ht="14.25">
      <c r="A20" s="20" t="s">
        <v>170</v>
      </c>
      <c r="B20" s="29">
        <v>10847523</v>
      </c>
      <c r="C20" s="29">
        <v>9955000</v>
      </c>
      <c r="D20" s="37">
        <f t="shared" si="0"/>
        <v>892523</v>
      </c>
      <c r="E20" s="58">
        <f t="shared" si="1"/>
        <v>8.96557508789553</v>
      </c>
    </row>
    <row r="21" spans="1:5" s="22" customFormat="1" ht="14.25">
      <c r="A21" s="20" t="s">
        <v>171</v>
      </c>
      <c r="B21" s="29">
        <v>83019224</v>
      </c>
      <c r="C21" s="29">
        <v>143974000</v>
      </c>
      <c r="D21" s="37">
        <f t="shared" si="0"/>
        <v>-60954776</v>
      </c>
      <c r="E21" s="58">
        <f t="shared" si="1"/>
        <v>-42.33734979926931</v>
      </c>
    </row>
    <row r="22" spans="1:5" s="22" customFormat="1" ht="14.25">
      <c r="A22" s="20" t="s">
        <v>172</v>
      </c>
      <c r="B22" s="29">
        <v>98093001</v>
      </c>
      <c r="C22" s="29">
        <v>249707000</v>
      </c>
      <c r="D22" s="37">
        <f t="shared" si="0"/>
        <v>-151613999</v>
      </c>
      <c r="E22" s="58">
        <f t="shared" si="1"/>
        <v>-60.71675964230078</v>
      </c>
    </row>
    <row r="23" spans="1:5" s="22" customFormat="1" ht="14.25">
      <c r="A23" s="20" t="s">
        <v>173</v>
      </c>
      <c r="B23" s="29">
        <v>695000</v>
      </c>
      <c r="C23" s="29">
        <v>2300000</v>
      </c>
      <c r="D23" s="37">
        <f t="shared" si="0"/>
        <v>-1605000</v>
      </c>
      <c r="E23" s="58">
        <f t="shared" si="1"/>
        <v>-69.78260869565217</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1591622221</v>
      </c>
      <c r="C47" s="26">
        <f>C7-C15</f>
        <v>1282471000</v>
      </c>
      <c r="D47" s="27">
        <f t="shared" si="0"/>
        <v>309151221</v>
      </c>
      <c r="E47" s="28">
        <f t="shared" si="1"/>
        <v>24.105903447329414</v>
      </c>
    </row>
    <row r="48" spans="1:5" s="18" customFormat="1" ht="20.25" customHeight="1">
      <c r="A48" s="21" t="s">
        <v>19</v>
      </c>
      <c r="B48" s="30">
        <v>11065379814</v>
      </c>
      <c r="C48" s="30">
        <v>10784450000</v>
      </c>
      <c r="D48" s="27">
        <f t="shared" si="0"/>
        <v>280929814</v>
      </c>
      <c r="E48" s="28">
        <f t="shared" si="1"/>
        <v>2.6049526308713005</v>
      </c>
    </row>
    <row r="49" spans="1:5" s="18" customFormat="1" ht="20.25" customHeight="1" thickBot="1">
      <c r="A49" s="23" t="s">
        <v>20</v>
      </c>
      <c r="B49" s="31">
        <f>B47+B48</f>
        <v>12657002035</v>
      </c>
      <c r="C49" s="31">
        <f>C47+C48</f>
        <v>12066921000</v>
      </c>
      <c r="D49" s="32">
        <f t="shared" si="0"/>
        <v>590081035</v>
      </c>
      <c r="E49" s="33">
        <f t="shared" si="1"/>
        <v>4.890071253470542</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Roman,標準"144</oddFooter>
  </headerFooter>
</worksheet>
</file>

<file path=xl/worksheets/sheet17.xml><?xml version="1.0" encoding="utf-8"?>
<worksheet xmlns="http://schemas.openxmlformats.org/spreadsheetml/2006/main" xmlns:r="http://schemas.openxmlformats.org/officeDocument/2006/relationships">
  <sheetPr codeName="Sheet17"/>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1" sqref="A1:IV1"/>
    </sheetView>
  </sheetViews>
  <sheetFormatPr defaultColWidth="9.00390625" defaultRowHeight="16.5"/>
  <cols>
    <col min="1" max="1" width="29.00390625" style="1" customWidth="1"/>
    <col min="2" max="2" width="17.125" style="1" customWidth="1"/>
    <col min="3" max="3" width="16.25390625" style="1" customWidth="1"/>
    <col min="4" max="4" width="17.25390625" style="1" customWidth="1"/>
    <col min="5" max="5" width="7.875" style="1" customWidth="1"/>
    <col min="6" max="16384" width="9.00390625" style="1" customWidth="1"/>
  </cols>
  <sheetData>
    <row r="1" spans="1:5" s="2" customFormat="1" ht="27.75" customHeight="1">
      <c r="A1" s="87" t="s">
        <v>145</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1523305922</v>
      </c>
      <c r="C7" s="26">
        <f>SUM(C8:C14)</f>
        <v>1366302000</v>
      </c>
      <c r="D7" s="27">
        <f aca="true" t="shared" si="0" ref="D7:D49">B7-C7</f>
        <v>157003922</v>
      </c>
      <c r="E7" s="28">
        <f aca="true" t="shared" si="1" ref="E7:E49">IF(C7=0,0,(D7/C7)*100)</f>
        <v>11.49115803094777</v>
      </c>
    </row>
    <row r="8" spans="1:5" s="22" customFormat="1" ht="14.25">
      <c r="A8" s="50" t="s">
        <v>9</v>
      </c>
      <c r="B8" s="29">
        <v>1483801194</v>
      </c>
      <c r="C8" s="29">
        <v>1343025000</v>
      </c>
      <c r="D8" s="37">
        <f t="shared" si="0"/>
        <v>140776194</v>
      </c>
      <c r="E8" s="58">
        <f t="shared" si="1"/>
        <v>10.482023342826828</v>
      </c>
    </row>
    <row r="9" spans="1:5" s="22" customFormat="1" ht="14.25">
      <c r="A9" s="50" t="s">
        <v>11</v>
      </c>
      <c r="B9" s="29"/>
      <c r="C9" s="29"/>
      <c r="D9" s="37">
        <f t="shared" si="0"/>
        <v>0</v>
      </c>
      <c r="E9" s="58">
        <f t="shared" si="1"/>
        <v>0</v>
      </c>
    </row>
    <row r="10" spans="1:5" s="22" customFormat="1" ht="14.25">
      <c r="A10" s="50" t="s">
        <v>12</v>
      </c>
      <c r="B10" s="29"/>
      <c r="C10" s="29"/>
      <c r="D10" s="37">
        <f t="shared" si="0"/>
        <v>0</v>
      </c>
      <c r="E10" s="58">
        <f t="shared" si="1"/>
        <v>0</v>
      </c>
    </row>
    <row r="11" spans="1:5" s="22" customFormat="1" ht="14.25">
      <c r="A11" s="50" t="s">
        <v>13</v>
      </c>
      <c r="B11" s="29"/>
      <c r="C11" s="29"/>
      <c r="D11" s="37">
        <f t="shared" si="0"/>
        <v>0</v>
      </c>
      <c r="E11" s="58">
        <f t="shared" si="1"/>
        <v>0</v>
      </c>
    </row>
    <row r="12" spans="1:5" s="22" customFormat="1" ht="14.25">
      <c r="A12" s="50" t="s">
        <v>14</v>
      </c>
      <c r="B12" s="29">
        <v>27671871</v>
      </c>
      <c r="C12" s="29">
        <v>23277000</v>
      </c>
      <c r="D12" s="37">
        <f t="shared" si="0"/>
        <v>4394871</v>
      </c>
      <c r="E12" s="58">
        <f t="shared" si="1"/>
        <v>18.880744941358422</v>
      </c>
    </row>
    <row r="13" spans="1:5" s="22" customFormat="1" ht="14.25">
      <c r="A13" s="50" t="s">
        <v>15</v>
      </c>
      <c r="B13" s="29"/>
      <c r="C13" s="29"/>
      <c r="D13" s="37">
        <f t="shared" si="0"/>
        <v>0</v>
      </c>
      <c r="E13" s="58">
        <f t="shared" si="1"/>
        <v>0</v>
      </c>
    </row>
    <row r="14" spans="1:5" s="22" customFormat="1" ht="14.25">
      <c r="A14" s="50" t="s">
        <v>16</v>
      </c>
      <c r="B14" s="29">
        <v>11832857</v>
      </c>
      <c r="C14" s="29">
        <v>0</v>
      </c>
      <c r="D14" s="37">
        <f t="shared" si="0"/>
        <v>11832857</v>
      </c>
      <c r="E14" s="58">
        <f t="shared" si="1"/>
        <v>0</v>
      </c>
    </row>
    <row r="15" spans="1:5" s="18" customFormat="1" ht="27" customHeight="1">
      <c r="A15" s="21" t="s">
        <v>17</v>
      </c>
      <c r="B15" s="26">
        <f>SUM(B16:B45)</f>
        <v>1121924203</v>
      </c>
      <c r="C15" s="26">
        <f>SUM(C16:C45)</f>
        <v>1269272870</v>
      </c>
      <c r="D15" s="27">
        <f t="shared" si="0"/>
        <v>-147348667</v>
      </c>
      <c r="E15" s="28">
        <f t="shared" si="1"/>
        <v>-11.60890384429315</v>
      </c>
    </row>
    <row r="16" spans="1:5" s="22" customFormat="1" ht="14.25">
      <c r="A16" s="50" t="s">
        <v>80</v>
      </c>
      <c r="B16" s="29">
        <v>74272852</v>
      </c>
      <c r="C16" s="29">
        <v>75024000</v>
      </c>
      <c r="D16" s="37">
        <f t="shared" si="0"/>
        <v>-751148</v>
      </c>
      <c r="E16" s="58">
        <f t="shared" si="1"/>
        <v>-1.001210279377266</v>
      </c>
    </row>
    <row r="17" spans="1:5" s="22" customFormat="1" ht="14.25">
      <c r="A17" s="50" t="s">
        <v>81</v>
      </c>
      <c r="B17" s="29">
        <v>7813589</v>
      </c>
      <c r="C17" s="29">
        <v>7983870</v>
      </c>
      <c r="D17" s="37">
        <f t="shared" si="0"/>
        <v>-170281</v>
      </c>
      <c r="E17" s="58">
        <f t="shared" si="1"/>
        <v>-2.132812783775287</v>
      </c>
    </row>
    <row r="18" spans="1:5" s="22" customFormat="1" ht="14.25">
      <c r="A18" s="25" t="s">
        <v>146</v>
      </c>
      <c r="B18" s="29">
        <v>541337493</v>
      </c>
      <c r="C18" s="29">
        <v>635219000</v>
      </c>
      <c r="D18" s="37">
        <f t="shared" si="0"/>
        <v>-93881507</v>
      </c>
      <c r="E18" s="58">
        <f t="shared" si="1"/>
        <v>-14.779392146645487</v>
      </c>
    </row>
    <row r="19" spans="1:5" s="22" customFormat="1" ht="14.25">
      <c r="A19" s="25" t="s">
        <v>147</v>
      </c>
      <c r="B19" s="29">
        <v>350054790</v>
      </c>
      <c r="C19" s="29">
        <v>385578000</v>
      </c>
      <c r="D19" s="37">
        <f t="shared" si="0"/>
        <v>-35523210</v>
      </c>
      <c r="E19" s="58">
        <f t="shared" si="1"/>
        <v>-9.212976362759285</v>
      </c>
    </row>
    <row r="20" spans="1:5" s="22" customFormat="1" ht="14.25">
      <c r="A20" s="25" t="s">
        <v>148</v>
      </c>
      <c r="B20" s="29">
        <v>148445479</v>
      </c>
      <c r="C20" s="29">
        <v>165468000</v>
      </c>
      <c r="D20" s="37">
        <f t="shared" si="0"/>
        <v>-17022521</v>
      </c>
      <c r="E20" s="58">
        <f t="shared" si="1"/>
        <v>-10.28750030217323</v>
      </c>
    </row>
    <row r="21" spans="1:5" s="22" customFormat="1" ht="14.25">
      <c r="A21" s="20"/>
      <c r="B21" s="29"/>
      <c r="C21" s="29"/>
      <c r="D21" s="37">
        <f t="shared" si="0"/>
        <v>0</v>
      </c>
      <c r="E21" s="58">
        <f t="shared" si="1"/>
        <v>0</v>
      </c>
    </row>
    <row r="22" spans="1:5" s="22" customFormat="1" ht="14.25">
      <c r="A22" s="20"/>
      <c r="B22" s="29"/>
      <c r="C22" s="29"/>
      <c r="D22" s="37">
        <f t="shared" si="0"/>
        <v>0</v>
      </c>
      <c r="E22" s="58">
        <f t="shared" si="1"/>
        <v>0</v>
      </c>
    </row>
    <row r="23" spans="1:5" s="22" customFormat="1" ht="14.25">
      <c r="A23" s="20"/>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401381719</v>
      </c>
      <c r="C47" s="26">
        <f>C7-C15</f>
        <v>97029130</v>
      </c>
      <c r="D47" s="27">
        <f t="shared" si="0"/>
        <v>304352589</v>
      </c>
      <c r="E47" s="28">
        <f t="shared" si="1"/>
        <v>313.67135725116776</v>
      </c>
    </row>
    <row r="48" spans="1:5" s="18" customFormat="1" ht="20.25" customHeight="1">
      <c r="A48" s="21" t="s">
        <v>19</v>
      </c>
      <c r="B48" s="30">
        <v>5881992763</v>
      </c>
      <c r="C48" s="30">
        <v>4712065000</v>
      </c>
      <c r="D48" s="27">
        <f t="shared" si="0"/>
        <v>1169927763</v>
      </c>
      <c r="E48" s="28">
        <f t="shared" si="1"/>
        <v>24.828345173506733</v>
      </c>
    </row>
    <row r="49" spans="1:5" s="18" customFormat="1" ht="20.25" customHeight="1" thickBot="1">
      <c r="A49" s="23" t="s">
        <v>20</v>
      </c>
      <c r="B49" s="31">
        <f>B47+B48</f>
        <v>6283374482</v>
      </c>
      <c r="C49" s="31">
        <f>C47+C48</f>
        <v>4809094130</v>
      </c>
      <c r="D49" s="32">
        <f t="shared" si="0"/>
        <v>1474280352</v>
      </c>
      <c r="E49" s="33">
        <f t="shared" si="1"/>
        <v>30.656092647535683</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Roman,標準"146</oddFooter>
  </headerFooter>
</worksheet>
</file>

<file path=xl/worksheets/sheet18.xml><?xml version="1.0" encoding="utf-8"?>
<worksheet xmlns="http://schemas.openxmlformats.org/spreadsheetml/2006/main" xmlns:r="http://schemas.openxmlformats.org/officeDocument/2006/relationships">
  <sheetPr codeName="Sheet18"/>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1" sqref="A1:IV1"/>
    </sheetView>
  </sheetViews>
  <sheetFormatPr defaultColWidth="9.00390625" defaultRowHeight="16.5"/>
  <cols>
    <col min="1" max="1" width="29.00390625" style="1" customWidth="1"/>
    <col min="2" max="2" width="17.125" style="1" customWidth="1"/>
    <col min="3" max="3" width="16.25390625" style="1" customWidth="1"/>
    <col min="4" max="4" width="15.50390625" style="1" customWidth="1"/>
    <col min="5" max="5" width="7.875" style="1" customWidth="1"/>
    <col min="6" max="16384" width="9.00390625" style="1" customWidth="1"/>
  </cols>
  <sheetData>
    <row r="1" spans="1:5" s="2" customFormat="1" ht="27.75" customHeight="1">
      <c r="A1" s="87" t="s">
        <v>6</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8481858</v>
      </c>
      <c r="C7" s="26">
        <f>SUM(C8:C14)</f>
        <v>10400000</v>
      </c>
      <c r="D7" s="27">
        <f aca="true" t="shared" si="0" ref="D7:D49">B7-C7</f>
        <v>-1918142</v>
      </c>
      <c r="E7" s="28">
        <f aca="true" t="shared" si="1" ref="E7:E49">IF(C7=0,0,(D7/C7)*100)</f>
        <v>-18.443673076923076</v>
      </c>
    </row>
    <row r="8" spans="1:5" s="22" customFormat="1" ht="14.25">
      <c r="A8" s="50" t="s">
        <v>9</v>
      </c>
      <c r="B8" s="29"/>
      <c r="C8" s="29"/>
      <c r="D8" s="37">
        <f t="shared" si="0"/>
        <v>0</v>
      </c>
      <c r="E8" s="58">
        <f t="shared" si="1"/>
        <v>0</v>
      </c>
    </row>
    <row r="9" spans="1:5" s="22" customFormat="1" ht="14.25">
      <c r="A9" s="50" t="s">
        <v>11</v>
      </c>
      <c r="B9" s="29"/>
      <c r="C9" s="29"/>
      <c r="D9" s="37">
        <f t="shared" si="0"/>
        <v>0</v>
      </c>
      <c r="E9" s="58">
        <f t="shared" si="1"/>
        <v>0</v>
      </c>
    </row>
    <row r="10" spans="1:5" s="22" customFormat="1" ht="14.25">
      <c r="A10" s="50" t="s">
        <v>12</v>
      </c>
      <c r="B10" s="29"/>
      <c r="C10" s="29"/>
      <c r="D10" s="37">
        <f t="shared" si="0"/>
        <v>0</v>
      </c>
      <c r="E10" s="58">
        <f t="shared" si="1"/>
        <v>0</v>
      </c>
    </row>
    <row r="11" spans="1:5" s="22" customFormat="1" ht="14.25">
      <c r="A11" s="50" t="s">
        <v>13</v>
      </c>
      <c r="B11" s="29"/>
      <c r="C11" s="29"/>
      <c r="D11" s="37">
        <f t="shared" si="0"/>
        <v>0</v>
      </c>
      <c r="E11" s="58">
        <f t="shared" si="1"/>
        <v>0</v>
      </c>
    </row>
    <row r="12" spans="1:5" s="22" customFormat="1" ht="14.25">
      <c r="A12" s="50" t="s">
        <v>14</v>
      </c>
      <c r="B12" s="29">
        <v>8085400</v>
      </c>
      <c r="C12" s="29">
        <v>8400000</v>
      </c>
      <c r="D12" s="37">
        <f t="shared" si="0"/>
        <v>-314600</v>
      </c>
      <c r="E12" s="58">
        <f t="shared" si="1"/>
        <v>-3.7452380952380953</v>
      </c>
    </row>
    <row r="13" spans="1:5" s="22" customFormat="1" ht="14.25">
      <c r="A13" s="50" t="s">
        <v>15</v>
      </c>
      <c r="B13" s="29">
        <v>0</v>
      </c>
      <c r="C13" s="29"/>
      <c r="D13" s="37">
        <f t="shared" si="0"/>
        <v>0</v>
      </c>
      <c r="E13" s="58">
        <f t="shared" si="1"/>
        <v>0</v>
      </c>
    </row>
    <row r="14" spans="1:5" s="22" customFormat="1" ht="14.25">
      <c r="A14" s="50" t="s">
        <v>16</v>
      </c>
      <c r="B14" s="29">
        <v>396458</v>
      </c>
      <c r="C14" s="29">
        <v>2000000</v>
      </c>
      <c r="D14" s="37">
        <f t="shared" si="0"/>
        <v>-1603542</v>
      </c>
      <c r="E14" s="58">
        <f t="shared" si="1"/>
        <v>-80.1771</v>
      </c>
    </row>
    <row r="15" spans="1:5" s="18" customFormat="1" ht="27" customHeight="1">
      <c r="A15" s="21" t="s">
        <v>17</v>
      </c>
      <c r="B15" s="26">
        <f>SUM(B16:B45)</f>
        <v>5058545</v>
      </c>
      <c r="C15" s="26">
        <f>SUM(C16:C45)</f>
        <v>20356000</v>
      </c>
      <c r="D15" s="27">
        <f t="shared" si="0"/>
        <v>-15297455</v>
      </c>
      <c r="E15" s="28">
        <f t="shared" si="1"/>
        <v>-75.14961190803695</v>
      </c>
    </row>
    <row r="16" spans="1:5" s="22" customFormat="1" ht="14.25">
      <c r="A16" s="50" t="s">
        <v>80</v>
      </c>
      <c r="B16" s="29">
        <v>2991676</v>
      </c>
      <c r="C16" s="29">
        <v>4482000</v>
      </c>
      <c r="D16" s="37">
        <f t="shared" si="0"/>
        <v>-1490324</v>
      </c>
      <c r="E16" s="58">
        <f t="shared" si="1"/>
        <v>-33.25131637661758</v>
      </c>
    </row>
    <row r="17" spans="1:5" s="22" customFormat="1" ht="14.25">
      <c r="A17" s="50" t="s">
        <v>81</v>
      </c>
      <c r="B17" s="29">
        <v>0</v>
      </c>
      <c r="C17" s="29">
        <v>0</v>
      </c>
      <c r="D17" s="37">
        <f t="shared" si="0"/>
        <v>0</v>
      </c>
      <c r="E17" s="58">
        <f t="shared" si="1"/>
        <v>0</v>
      </c>
    </row>
    <row r="18" spans="1:5" s="22" customFormat="1" ht="14.25">
      <c r="A18" s="24" t="s">
        <v>174</v>
      </c>
      <c r="B18" s="29">
        <v>142973</v>
      </c>
      <c r="C18" s="29">
        <v>3072000</v>
      </c>
      <c r="D18" s="37">
        <f t="shared" si="0"/>
        <v>-2929027</v>
      </c>
      <c r="E18" s="58">
        <f t="shared" si="1"/>
        <v>-95.34593098958334</v>
      </c>
    </row>
    <row r="19" spans="1:5" s="22" customFormat="1" ht="14.25">
      <c r="A19" s="20" t="s">
        <v>175</v>
      </c>
      <c r="B19" s="29">
        <v>1923746</v>
      </c>
      <c r="C19" s="29">
        <v>4555000</v>
      </c>
      <c r="D19" s="37">
        <f t="shared" si="0"/>
        <v>-2631254</v>
      </c>
      <c r="E19" s="58">
        <f t="shared" si="1"/>
        <v>-57.76627881448957</v>
      </c>
    </row>
    <row r="20" spans="1:5" s="22" customFormat="1" ht="14.25">
      <c r="A20" s="20" t="s">
        <v>176</v>
      </c>
      <c r="B20" s="29"/>
      <c r="C20" s="29">
        <v>1450000</v>
      </c>
      <c r="D20" s="37">
        <f t="shared" si="0"/>
        <v>-1450000</v>
      </c>
      <c r="E20" s="58">
        <f t="shared" si="1"/>
        <v>-100</v>
      </c>
    </row>
    <row r="21" spans="1:5" s="22" customFormat="1" ht="14.25">
      <c r="A21" s="20" t="s">
        <v>177</v>
      </c>
      <c r="B21" s="29">
        <v>150</v>
      </c>
      <c r="C21" s="29">
        <v>3390000</v>
      </c>
      <c r="D21" s="37">
        <f t="shared" si="0"/>
        <v>-3389850</v>
      </c>
      <c r="E21" s="58">
        <f t="shared" si="1"/>
        <v>-99.99557522123894</v>
      </c>
    </row>
    <row r="22" spans="1:5" s="22" customFormat="1" ht="14.25">
      <c r="A22" s="20" t="s">
        <v>178</v>
      </c>
      <c r="B22" s="29"/>
      <c r="C22" s="29">
        <v>2468000</v>
      </c>
      <c r="D22" s="37">
        <f t="shared" si="0"/>
        <v>-2468000</v>
      </c>
      <c r="E22" s="58">
        <f t="shared" si="1"/>
        <v>-100</v>
      </c>
    </row>
    <row r="23" spans="1:5" s="22" customFormat="1" ht="14.25">
      <c r="A23" s="20" t="s">
        <v>179</v>
      </c>
      <c r="B23" s="29"/>
      <c r="C23" s="29">
        <v>939000</v>
      </c>
      <c r="D23" s="37">
        <f t="shared" si="0"/>
        <v>-939000</v>
      </c>
      <c r="E23" s="58">
        <f t="shared" si="1"/>
        <v>-100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3423313</v>
      </c>
      <c r="C47" s="26">
        <f>C7-C15</f>
        <v>-9956000</v>
      </c>
      <c r="D47" s="27">
        <f t="shared" si="0"/>
        <v>13379313</v>
      </c>
      <c r="E47" s="28">
        <f t="shared" si="1"/>
        <v>-134.38442145439936</v>
      </c>
    </row>
    <row r="48" spans="1:5" s="18" customFormat="1" ht="20.25" customHeight="1">
      <c r="A48" s="21" t="s">
        <v>19</v>
      </c>
      <c r="B48" s="30">
        <v>1313668110</v>
      </c>
      <c r="C48" s="30">
        <v>1291333000</v>
      </c>
      <c r="D48" s="27">
        <f t="shared" si="0"/>
        <v>22335110</v>
      </c>
      <c r="E48" s="28">
        <f t="shared" si="1"/>
        <v>1.7296166054766666</v>
      </c>
    </row>
    <row r="49" spans="1:5" s="18" customFormat="1" ht="20.25" customHeight="1" thickBot="1">
      <c r="A49" s="23" t="s">
        <v>20</v>
      </c>
      <c r="B49" s="31">
        <f>B47+B48</f>
        <v>1317091423</v>
      </c>
      <c r="C49" s="31">
        <f>C47+C48</f>
        <v>1281377000</v>
      </c>
      <c r="D49" s="32">
        <f t="shared" si="0"/>
        <v>35714423</v>
      </c>
      <c r="E49" s="33">
        <f t="shared" si="1"/>
        <v>2.7871908891762534</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Roman,標準"148</oddFooter>
  </headerFooter>
</worksheet>
</file>

<file path=xl/worksheets/sheet19.xml><?xml version="1.0" encoding="utf-8"?>
<worksheet xmlns="http://schemas.openxmlformats.org/spreadsheetml/2006/main" xmlns:r="http://schemas.openxmlformats.org/officeDocument/2006/relationships">
  <sheetPr codeName="Sheet19"/>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1" sqref="A1:IV1"/>
    </sheetView>
  </sheetViews>
  <sheetFormatPr defaultColWidth="9.00390625" defaultRowHeight="16.5"/>
  <cols>
    <col min="1" max="1" width="29.00390625" style="1" customWidth="1"/>
    <col min="2" max="2" width="17.125" style="1" customWidth="1"/>
    <col min="3" max="3" width="16.25390625" style="1" customWidth="1"/>
    <col min="4" max="4" width="15.50390625" style="1" customWidth="1"/>
    <col min="5" max="5" width="7.875" style="1" customWidth="1"/>
    <col min="6" max="16384" width="9.00390625" style="1" customWidth="1"/>
  </cols>
  <sheetData>
    <row r="1" spans="1:5" s="2" customFormat="1" ht="27.75" customHeight="1">
      <c r="A1" s="87" t="s">
        <v>238</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38739041</v>
      </c>
      <c r="C7" s="26">
        <f>SUM(C8:C14)</f>
        <v>38463000</v>
      </c>
      <c r="D7" s="27">
        <f aca="true" t="shared" si="0" ref="D7:D49">B7-C7</f>
        <v>276041</v>
      </c>
      <c r="E7" s="28">
        <f aca="true" t="shared" si="1" ref="E7:E49">IF(C7=0,0,(D7/C7)*100)</f>
        <v>0.7176793281855289</v>
      </c>
    </row>
    <row r="8" spans="1:5" s="22" customFormat="1" ht="14.25">
      <c r="A8" s="50" t="s">
        <v>9</v>
      </c>
      <c r="B8" s="29"/>
      <c r="C8" s="29"/>
      <c r="D8" s="37">
        <f t="shared" si="0"/>
        <v>0</v>
      </c>
      <c r="E8" s="58">
        <f t="shared" si="1"/>
        <v>0</v>
      </c>
    </row>
    <row r="9" spans="1:5" s="22" customFormat="1" ht="14.25">
      <c r="A9" s="50" t="s">
        <v>11</v>
      </c>
      <c r="B9" s="29"/>
      <c r="C9" s="29"/>
      <c r="D9" s="37">
        <f t="shared" si="0"/>
        <v>0</v>
      </c>
      <c r="E9" s="58">
        <f t="shared" si="1"/>
        <v>0</v>
      </c>
    </row>
    <row r="10" spans="1:5" s="22" customFormat="1" ht="14.25">
      <c r="A10" s="50" t="s">
        <v>12</v>
      </c>
      <c r="B10" s="29"/>
      <c r="C10" s="29"/>
      <c r="D10" s="37">
        <f t="shared" si="0"/>
        <v>0</v>
      </c>
      <c r="E10" s="58">
        <f t="shared" si="1"/>
        <v>0</v>
      </c>
    </row>
    <row r="11" spans="1:5" s="22" customFormat="1" ht="14.25">
      <c r="A11" s="50" t="s">
        <v>13</v>
      </c>
      <c r="B11" s="29"/>
      <c r="C11" s="29"/>
      <c r="D11" s="37">
        <f t="shared" si="0"/>
        <v>0</v>
      </c>
      <c r="E11" s="58">
        <f t="shared" si="1"/>
        <v>0</v>
      </c>
    </row>
    <row r="12" spans="1:5" s="22" customFormat="1" ht="14.25">
      <c r="A12" s="50" t="s">
        <v>14</v>
      </c>
      <c r="B12" s="29">
        <v>2520058</v>
      </c>
      <c r="C12" s="29">
        <v>2311000</v>
      </c>
      <c r="D12" s="37">
        <f t="shared" si="0"/>
        <v>209058</v>
      </c>
      <c r="E12" s="58">
        <f t="shared" si="1"/>
        <v>9.046213760276936</v>
      </c>
    </row>
    <row r="13" spans="1:5" s="22" customFormat="1" ht="14.25">
      <c r="A13" s="50" t="s">
        <v>15</v>
      </c>
      <c r="B13" s="29">
        <v>36102000</v>
      </c>
      <c r="C13" s="29">
        <v>36102000</v>
      </c>
      <c r="D13" s="37">
        <f t="shared" si="0"/>
        <v>0</v>
      </c>
      <c r="E13" s="58">
        <f t="shared" si="1"/>
        <v>0</v>
      </c>
    </row>
    <row r="14" spans="1:5" s="22" customFormat="1" ht="14.25">
      <c r="A14" s="50" t="s">
        <v>16</v>
      </c>
      <c r="B14" s="29">
        <v>116983</v>
      </c>
      <c r="C14" s="29">
        <v>50000</v>
      </c>
      <c r="D14" s="37">
        <f t="shared" si="0"/>
        <v>66983</v>
      </c>
      <c r="E14" s="58">
        <f t="shared" si="1"/>
        <v>133.966</v>
      </c>
    </row>
    <row r="15" spans="1:5" s="18" customFormat="1" ht="27" customHeight="1">
      <c r="A15" s="21" t="s">
        <v>17</v>
      </c>
      <c r="B15" s="26">
        <f>SUM(B16:B45)</f>
        <v>6770194</v>
      </c>
      <c r="C15" s="26">
        <f>SUM(C16:C45)</f>
        <v>7275000</v>
      </c>
      <c r="D15" s="27">
        <f t="shared" si="0"/>
        <v>-504806</v>
      </c>
      <c r="E15" s="28">
        <f t="shared" si="1"/>
        <v>-6.938914089347079</v>
      </c>
    </row>
    <row r="16" spans="1:5" s="22" customFormat="1" ht="14.25">
      <c r="A16" s="50" t="s">
        <v>80</v>
      </c>
      <c r="B16" s="29">
        <v>155445</v>
      </c>
      <c r="C16" s="29">
        <v>921000</v>
      </c>
      <c r="D16" s="37">
        <f t="shared" si="0"/>
        <v>-765555</v>
      </c>
      <c r="E16" s="58">
        <f t="shared" si="1"/>
        <v>-83.12214983713355</v>
      </c>
    </row>
    <row r="17" spans="1:5" s="22" customFormat="1" ht="14.25">
      <c r="A17" s="50" t="s">
        <v>81</v>
      </c>
      <c r="B17" s="29"/>
      <c r="C17" s="29"/>
      <c r="D17" s="37">
        <f t="shared" si="0"/>
        <v>0</v>
      </c>
      <c r="E17" s="58">
        <f t="shared" si="1"/>
        <v>0</v>
      </c>
    </row>
    <row r="18" spans="1:5" s="22" customFormat="1" ht="14.25">
      <c r="A18" s="25" t="s">
        <v>149</v>
      </c>
      <c r="B18" s="29">
        <v>6614749</v>
      </c>
      <c r="C18" s="29">
        <v>6354000</v>
      </c>
      <c r="D18" s="37">
        <f t="shared" si="0"/>
        <v>260749</v>
      </c>
      <c r="E18" s="58">
        <f t="shared" si="1"/>
        <v>4.103698457664463</v>
      </c>
    </row>
    <row r="19" spans="1:5" s="22" customFormat="1" ht="14.25">
      <c r="A19" s="20"/>
      <c r="B19" s="29"/>
      <c r="C19" s="29"/>
      <c r="D19" s="37">
        <f t="shared" si="0"/>
        <v>0</v>
      </c>
      <c r="E19" s="58">
        <f t="shared" si="1"/>
        <v>0</v>
      </c>
    </row>
    <row r="20" spans="1:5" s="22" customFormat="1" ht="14.25">
      <c r="A20" s="20"/>
      <c r="B20" s="29"/>
      <c r="C20" s="29"/>
      <c r="D20" s="37">
        <f t="shared" si="0"/>
        <v>0</v>
      </c>
      <c r="E20" s="58">
        <f t="shared" si="1"/>
        <v>0</v>
      </c>
    </row>
    <row r="21" spans="1:5" s="22" customFormat="1" ht="14.25">
      <c r="A21" s="20"/>
      <c r="B21" s="29"/>
      <c r="C21" s="29"/>
      <c r="D21" s="37">
        <f t="shared" si="0"/>
        <v>0</v>
      </c>
      <c r="E21" s="58">
        <f t="shared" si="1"/>
        <v>0</v>
      </c>
    </row>
    <row r="22" spans="1:5" s="22" customFormat="1" ht="14.25">
      <c r="A22" s="20"/>
      <c r="B22" s="29"/>
      <c r="C22" s="29"/>
      <c r="D22" s="37">
        <f t="shared" si="0"/>
        <v>0</v>
      </c>
      <c r="E22" s="58">
        <f t="shared" si="1"/>
        <v>0</v>
      </c>
    </row>
    <row r="23" spans="1:5" s="22" customFormat="1" ht="14.25">
      <c r="A23" s="20"/>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31968847</v>
      </c>
      <c r="C47" s="26">
        <f>C7-C15</f>
        <v>31188000</v>
      </c>
      <c r="D47" s="27">
        <f t="shared" si="0"/>
        <v>780847</v>
      </c>
      <c r="E47" s="28">
        <f t="shared" si="1"/>
        <v>2.503677696549955</v>
      </c>
    </row>
    <row r="48" spans="1:5" s="18" customFormat="1" ht="20.25" customHeight="1">
      <c r="A48" s="21" t="s">
        <v>19</v>
      </c>
      <c r="B48" s="30">
        <v>313871552</v>
      </c>
      <c r="C48" s="30">
        <v>304361000</v>
      </c>
      <c r="D48" s="27">
        <f t="shared" si="0"/>
        <v>9510552</v>
      </c>
      <c r="E48" s="28">
        <f t="shared" si="1"/>
        <v>3.1247603996569864</v>
      </c>
    </row>
    <row r="49" spans="1:5" s="18" customFormat="1" ht="20.25" customHeight="1" thickBot="1">
      <c r="A49" s="23" t="s">
        <v>20</v>
      </c>
      <c r="B49" s="31">
        <f>B47+B48</f>
        <v>345840399</v>
      </c>
      <c r="C49" s="31">
        <f>C47+C48</f>
        <v>335549000</v>
      </c>
      <c r="D49" s="32">
        <f t="shared" si="0"/>
        <v>10291399</v>
      </c>
      <c r="E49" s="33">
        <f t="shared" si="1"/>
        <v>3.067033130779707</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Roman,標準"150</oddFooter>
  </headerFooter>
</worksheet>
</file>

<file path=xl/worksheets/sheet2.xml><?xml version="1.0" encoding="utf-8"?>
<worksheet xmlns="http://schemas.openxmlformats.org/spreadsheetml/2006/main" xmlns:r="http://schemas.openxmlformats.org/officeDocument/2006/relationships">
  <sheetPr codeName="Sheet23"/>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1" sqref="A1:IV1"/>
    </sheetView>
  </sheetViews>
  <sheetFormatPr defaultColWidth="9.00390625" defaultRowHeight="16.5"/>
  <cols>
    <col min="1" max="1" width="29.00390625" style="1" customWidth="1"/>
    <col min="2" max="2" width="17.125" style="1" customWidth="1"/>
    <col min="3" max="3" width="16.25390625" style="1" customWidth="1"/>
    <col min="4" max="4" width="17.75390625" style="1" customWidth="1"/>
    <col min="5" max="5" width="9.125" style="1" customWidth="1"/>
    <col min="6" max="16384" width="9.00390625" style="1" customWidth="1"/>
  </cols>
  <sheetData>
    <row r="1" spans="1:5" s="2" customFormat="1" ht="27.75" customHeight="1">
      <c r="A1" s="87" t="s">
        <v>246</v>
      </c>
      <c r="B1" s="88"/>
      <c r="C1" s="88"/>
      <c r="D1" s="88"/>
      <c r="E1" s="88"/>
    </row>
    <row r="2" spans="1:5" s="57" customFormat="1" ht="27.75" customHeight="1">
      <c r="A2" s="89" t="s">
        <v>180</v>
      </c>
      <c r="B2" s="89"/>
      <c r="C2" s="89"/>
      <c r="D2" s="89"/>
      <c r="E2" s="89"/>
    </row>
    <row r="3" spans="1:5" s="2" customFormat="1" ht="11.25" customHeight="1">
      <c r="A3" s="95"/>
      <c r="B3" s="95"/>
      <c r="C3" s="95"/>
      <c r="D3" s="95"/>
      <c r="E3" s="95"/>
    </row>
    <row r="4" spans="1:5" s="2" customFormat="1" ht="18" customHeight="1" thickBot="1">
      <c r="A4" s="3"/>
      <c r="B4" s="3" t="s">
        <v>181</v>
      </c>
      <c r="C4" s="3"/>
      <c r="D4" s="3"/>
      <c r="E4" s="4" t="s">
        <v>182</v>
      </c>
    </row>
    <row r="5" spans="1:5" s="2" customFormat="1" ht="16.5">
      <c r="A5" s="92" t="s">
        <v>183</v>
      </c>
      <c r="B5" s="90" t="s">
        <v>184</v>
      </c>
      <c r="C5" s="90" t="s">
        <v>185</v>
      </c>
      <c r="D5" s="90" t="s">
        <v>186</v>
      </c>
      <c r="E5" s="91"/>
    </row>
    <row r="6" spans="1:5" s="2" customFormat="1" ht="16.5">
      <c r="A6" s="93"/>
      <c r="B6" s="94"/>
      <c r="C6" s="94"/>
      <c r="D6" s="5" t="s">
        <v>187</v>
      </c>
      <c r="E6" s="6" t="s">
        <v>188</v>
      </c>
    </row>
    <row r="7" spans="1:5" s="18" customFormat="1" ht="27" customHeight="1">
      <c r="A7" s="19" t="s">
        <v>189</v>
      </c>
      <c r="B7" s="26">
        <f>SUM(B8:B14)</f>
        <v>234401211480</v>
      </c>
      <c r="C7" s="26">
        <f>SUM(C8:C14)</f>
        <v>245396473000</v>
      </c>
      <c r="D7" s="27">
        <f aca="true" t="shared" si="0" ref="D7:D49">B7-C7</f>
        <v>-10995261520</v>
      </c>
      <c r="E7" s="28">
        <f aca="true" t="shared" si="1" ref="E7:E49">IF(C7=0,0,(D7/C7)*100)</f>
        <v>-4.480611064039213</v>
      </c>
    </row>
    <row r="8" spans="1:5" s="22" customFormat="1" ht="14.25">
      <c r="A8" s="50" t="s">
        <v>190</v>
      </c>
      <c r="B8" s="29"/>
      <c r="C8" s="29"/>
      <c r="D8" s="37">
        <f t="shared" si="0"/>
        <v>0</v>
      </c>
      <c r="E8" s="58">
        <f t="shared" si="1"/>
        <v>0</v>
      </c>
    </row>
    <row r="9" spans="1:5" s="22" customFormat="1" ht="14.25">
      <c r="A9" s="50" t="s">
        <v>191</v>
      </c>
      <c r="B9" s="29">
        <v>234394197615</v>
      </c>
      <c r="C9" s="29">
        <v>245393371000</v>
      </c>
      <c r="D9" s="37">
        <f t="shared" si="0"/>
        <v>-10999173385</v>
      </c>
      <c r="E9" s="58">
        <f t="shared" si="1"/>
        <v>-4.4822618232014095</v>
      </c>
    </row>
    <row r="10" spans="1:5" s="22" customFormat="1" ht="14.25">
      <c r="A10" s="50" t="s">
        <v>192</v>
      </c>
      <c r="B10" s="29"/>
      <c r="C10" s="29"/>
      <c r="D10" s="37">
        <f t="shared" si="0"/>
        <v>0</v>
      </c>
      <c r="E10" s="58">
        <f t="shared" si="1"/>
        <v>0</v>
      </c>
    </row>
    <row r="11" spans="1:5" s="22" customFormat="1" ht="14.25">
      <c r="A11" s="50" t="s">
        <v>193</v>
      </c>
      <c r="B11" s="29"/>
      <c r="C11" s="29"/>
      <c r="D11" s="37">
        <f t="shared" si="0"/>
        <v>0</v>
      </c>
      <c r="E11" s="58">
        <f t="shared" si="1"/>
        <v>0</v>
      </c>
    </row>
    <row r="12" spans="1:5" s="22" customFormat="1" ht="14.25">
      <c r="A12" s="50" t="s">
        <v>194</v>
      </c>
      <c r="B12" s="29">
        <v>7013865</v>
      </c>
      <c r="C12" s="29">
        <v>3102000</v>
      </c>
      <c r="D12" s="37">
        <f t="shared" si="0"/>
        <v>3911865</v>
      </c>
      <c r="E12" s="58">
        <f t="shared" si="1"/>
        <v>126.10783365570599</v>
      </c>
    </row>
    <row r="13" spans="1:5" s="22" customFormat="1" ht="14.25">
      <c r="A13" s="50" t="s">
        <v>195</v>
      </c>
      <c r="B13" s="29"/>
      <c r="C13" s="29"/>
      <c r="D13" s="37">
        <f t="shared" si="0"/>
        <v>0</v>
      </c>
      <c r="E13" s="58">
        <f t="shared" si="1"/>
        <v>0</v>
      </c>
    </row>
    <row r="14" spans="1:5" s="22" customFormat="1" ht="14.25">
      <c r="A14" s="50" t="s">
        <v>196</v>
      </c>
      <c r="B14" s="29"/>
      <c r="C14" s="29"/>
      <c r="D14" s="37">
        <f t="shared" si="0"/>
        <v>0</v>
      </c>
      <c r="E14" s="58">
        <f t="shared" si="1"/>
        <v>0</v>
      </c>
    </row>
    <row r="15" spans="1:5" s="18" customFormat="1" ht="27" customHeight="1">
      <c r="A15" s="21" t="s">
        <v>197</v>
      </c>
      <c r="B15" s="26">
        <f>SUM(B16:B45)</f>
        <v>233128879620</v>
      </c>
      <c r="C15" s="26">
        <f>SUM(C16:C45)</f>
        <v>245393920000</v>
      </c>
      <c r="D15" s="27">
        <f t="shared" si="0"/>
        <v>-12265040380</v>
      </c>
      <c r="E15" s="28">
        <f t="shared" si="1"/>
        <v>-4.99810279733092</v>
      </c>
    </row>
    <row r="16" spans="1:5" s="22" customFormat="1" ht="14.25">
      <c r="A16" s="50" t="s">
        <v>198</v>
      </c>
      <c r="B16" s="29">
        <v>484794</v>
      </c>
      <c r="C16" s="29">
        <v>549000</v>
      </c>
      <c r="D16" s="37">
        <f t="shared" si="0"/>
        <v>-64206</v>
      </c>
      <c r="E16" s="58">
        <f t="shared" si="1"/>
        <v>-11.695081967213115</v>
      </c>
    </row>
    <row r="17" spans="1:5" s="22" customFormat="1" ht="14.25">
      <c r="A17" s="50" t="s">
        <v>199</v>
      </c>
      <c r="B17" s="29"/>
      <c r="C17" s="29"/>
      <c r="D17" s="37">
        <f t="shared" si="0"/>
        <v>0</v>
      </c>
      <c r="E17" s="58">
        <f t="shared" si="1"/>
        <v>0</v>
      </c>
    </row>
    <row r="18" spans="1:5" s="22" customFormat="1" ht="14.25">
      <c r="A18" s="25" t="s">
        <v>200</v>
      </c>
      <c r="B18" s="29">
        <v>233128394826</v>
      </c>
      <c r="C18" s="29">
        <v>245393371000</v>
      </c>
      <c r="D18" s="37">
        <f t="shared" si="0"/>
        <v>-12264976174</v>
      </c>
      <c r="E18" s="58">
        <f t="shared" si="1"/>
        <v>-4.9980878146867305</v>
      </c>
    </row>
    <row r="19" spans="1:5" s="22" customFormat="1" ht="14.25">
      <c r="A19" s="20"/>
      <c r="B19" s="29"/>
      <c r="C19" s="29"/>
      <c r="D19" s="37">
        <f t="shared" si="0"/>
        <v>0</v>
      </c>
      <c r="E19" s="58">
        <f t="shared" si="1"/>
        <v>0</v>
      </c>
    </row>
    <row r="20" spans="1:5" s="22" customFormat="1" ht="14.25">
      <c r="A20" s="20"/>
      <c r="B20" s="29"/>
      <c r="C20" s="29"/>
      <c r="D20" s="37">
        <f t="shared" si="0"/>
        <v>0</v>
      </c>
      <c r="E20" s="58">
        <f t="shared" si="1"/>
        <v>0</v>
      </c>
    </row>
    <row r="21" spans="1:5" s="22" customFormat="1" ht="14.25">
      <c r="A21" s="20"/>
      <c r="B21" s="29"/>
      <c r="C21" s="29"/>
      <c r="D21" s="37">
        <f t="shared" si="0"/>
        <v>0</v>
      </c>
      <c r="E21" s="58">
        <f t="shared" si="1"/>
        <v>0</v>
      </c>
    </row>
    <row r="22" spans="1:5" s="22" customFormat="1" ht="14.25">
      <c r="A22" s="20"/>
      <c r="B22" s="29"/>
      <c r="C22" s="29"/>
      <c r="D22" s="37">
        <f t="shared" si="0"/>
        <v>0</v>
      </c>
      <c r="E22" s="58">
        <f t="shared" si="1"/>
        <v>0</v>
      </c>
    </row>
    <row r="23" spans="1:5" s="22" customFormat="1" ht="14.25">
      <c r="A23" s="20"/>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201</v>
      </c>
      <c r="B47" s="26">
        <f>B7-B15</f>
        <v>1272331860</v>
      </c>
      <c r="C47" s="26">
        <f>C7-C15</f>
        <v>2553000</v>
      </c>
      <c r="D47" s="27">
        <f t="shared" si="0"/>
        <v>1269778860</v>
      </c>
      <c r="E47" s="28">
        <f t="shared" si="1"/>
        <v>49736.73560517039</v>
      </c>
    </row>
    <row r="48" spans="1:5" s="18" customFormat="1" ht="20.25" customHeight="1">
      <c r="A48" s="21" t="s">
        <v>202</v>
      </c>
      <c r="B48" s="30">
        <v>436160836.34</v>
      </c>
      <c r="C48" s="30">
        <v>424854000</v>
      </c>
      <c r="D48" s="27">
        <f t="shared" si="0"/>
        <v>11306836.339999974</v>
      </c>
      <c r="E48" s="28">
        <f t="shared" si="1"/>
        <v>2.661346330739495</v>
      </c>
    </row>
    <row r="49" spans="1:5" s="18" customFormat="1" ht="20.25" customHeight="1" thickBot="1">
      <c r="A49" s="23" t="s">
        <v>203</v>
      </c>
      <c r="B49" s="31">
        <f>B47+B48</f>
        <v>1708492696.34</v>
      </c>
      <c r="C49" s="31">
        <f>C47+C48</f>
        <v>427407000</v>
      </c>
      <c r="D49" s="32">
        <f t="shared" si="0"/>
        <v>1281085696.34</v>
      </c>
      <c r="E49" s="33">
        <f t="shared" si="1"/>
        <v>299.7343741071157</v>
      </c>
    </row>
  </sheetData>
  <mergeCells count="7">
    <mergeCell ref="A1:E1"/>
    <mergeCell ref="A2:E2"/>
    <mergeCell ref="D5:E5"/>
    <mergeCell ref="A5:A6"/>
    <mergeCell ref="B5:B6"/>
    <mergeCell ref="C5:C6"/>
    <mergeCell ref="A3:E3"/>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Roman,標準"108</oddFooter>
  </headerFooter>
</worksheet>
</file>

<file path=xl/worksheets/sheet20.xml><?xml version="1.0" encoding="utf-8"?>
<worksheet xmlns="http://schemas.openxmlformats.org/spreadsheetml/2006/main" xmlns:r="http://schemas.openxmlformats.org/officeDocument/2006/relationships">
  <sheetPr codeName="Sheet20"/>
  <dimension ref="A1:E49"/>
  <sheetViews>
    <sheetView workbookViewId="0" topLeftCell="A1">
      <selection activeCell="A20" sqref="A20"/>
    </sheetView>
  </sheetViews>
  <sheetFormatPr defaultColWidth="9.00390625" defaultRowHeight="16.5"/>
  <cols>
    <col min="1" max="1" width="30.125" style="1" customWidth="1"/>
    <col min="2" max="2" width="17.125" style="1" customWidth="1"/>
    <col min="3" max="3" width="16.25390625" style="1" customWidth="1"/>
    <col min="4" max="4" width="15.50390625" style="1" customWidth="1"/>
    <col min="5" max="5" width="7.875" style="1" customWidth="1"/>
    <col min="6" max="16384" width="9.00390625" style="1" customWidth="1"/>
  </cols>
  <sheetData>
    <row r="1" spans="1:5" s="2" customFormat="1" ht="27.75" customHeight="1">
      <c r="A1" s="87" t="s">
        <v>76</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301793000</v>
      </c>
      <c r="C7" s="26">
        <f>SUM(C8:C14)</f>
        <v>287613000</v>
      </c>
      <c r="D7" s="27">
        <f aca="true" t="shared" si="0" ref="D7:D49">B7-C7</f>
        <v>14180000</v>
      </c>
      <c r="E7" s="28">
        <f aca="true" t="shared" si="1" ref="E7:E49">IF(C7=0,0,(D7/C7)*100)</f>
        <v>4.930236115891841</v>
      </c>
    </row>
    <row r="8" spans="1:5" s="22" customFormat="1" ht="14.25">
      <c r="A8" s="50" t="s">
        <v>9</v>
      </c>
      <c r="B8" s="29">
        <v>300750952</v>
      </c>
      <c r="C8" s="29">
        <v>286580000</v>
      </c>
      <c r="D8" s="37">
        <f t="shared" si="0"/>
        <v>14170952</v>
      </c>
      <c r="E8" s="58">
        <f t="shared" si="1"/>
        <v>4.944850303580152</v>
      </c>
    </row>
    <row r="9" spans="1:5" s="22" customFormat="1" ht="14.25">
      <c r="A9" s="50" t="s">
        <v>11</v>
      </c>
      <c r="B9" s="29"/>
      <c r="C9" s="29"/>
      <c r="D9" s="37">
        <f t="shared" si="0"/>
        <v>0</v>
      </c>
      <c r="E9" s="58">
        <f t="shared" si="1"/>
        <v>0</v>
      </c>
    </row>
    <row r="10" spans="1:5" s="22" customFormat="1" ht="14.25">
      <c r="A10" s="50" t="s">
        <v>12</v>
      </c>
      <c r="B10" s="29"/>
      <c r="C10" s="29"/>
      <c r="D10" s="37">
        <f t="shared" si="0"/>
        <v>0</v>
      </c>
      <c r="E10" s="58">
        <f t="shared" si="1"/>
        <v>0</v>
      </c>
    </row>
    <row r="11" spans="1:5" s="22" customFormat="1" ht="14.25">
      <c r="A11" s="50" t="s">
        <v>13</v>
      </c>
      <c r="B11" s="29"/>
      <c r="C11" s="29"/>
      <c r="D11" s="37">
        <f t="shared" si="0"/>
        <v>0</v>
      </c>
      <c r="E11" s="58">
        <f t="shared" si="1"/>
        <v>0</v>
      </c>
    </row>
    <row r="12" spans="1:5" s="22" customFormat="1" ht="14.25">
      <c r="A12" s="50" t="s">
        <v>14</v>
      </c>
      <c r="B12" s="29">
        <v>1042048</v>
      </c>
      <c r="C12" s="29">
        <v>1033000</v>
      </c>
      <c r="D12" s="37">
        <f t="shared" si="0"/>
        <v>9048</v>
      </c>
      <c r="E12" s="58">
        <f t="shared" si="1"/>
        <v>0.8758954501452081</v>
      </c>
    </row>
    <row r="13" spans="1:5" s="22" customFormat="1" ht="14.25">
      <c r="A13" s="50" t="s">
        <v>15</v>
      </c>
      <c r="B13" s="29"/>
      <c r="C13" s="29"/>
      <c r="D13" s="37">
        <f t="shared" si="0"/>
        <v>0</v>
      </c>
      <c r="E13" s="58">
        <f t="shared" si="1"/>
        <v>0</v>
      </c>
    </row>
    <row r="14" spans="1:5" s="22" customFormat="1" ht="14.25">
      <c r="A14" s="50" t="s">
        <v>16</v>
      </c>
      <c r="B14" s="29"/>
      <c r="C14" s="29"/>
      <c r="D14" s="37">
        <f t="shared" si="0"/>
        <v>0</v>
      </c>
      <c r="E14" s="58">
        <f t="shared" si="1"/>
        <v>0</v>
      </c>
    </row>
    <row r="15" spans="1:5" s="18" customFormat="1" ht="27" customHeight="1">
      <c r="A15" s="21" t="s">
        <v>17</v>
      </c>
      <c r="B15" s="26">
        <f>SUM(B16:B45)</f>
        <v>17451352</v>
      </c>
      <c r="C15" s="26">
        <f>SUM(C16:C45)</f>
        <v>23958000</v>
      </c>
      <c r="D15" s="27">
        <f t="shared" si="0"/>
        <v>-6506648</v>
      </c>
      <c r="E15" s="28">
        <f t="shared" si="1"/>
        <v>-27.158560814759163</v>
      </c>
    </row>
    <row r="16" spans="1:5" s="22" customFormat="1" ht="14.25">
      <c r="A16" s="50" t="s">
        <v>80</v>
      </c>
      <c r="B16" s="29"/>
      <c r="C16" s="29"/>
      <c r="D16" s="37">
        <f t="shared" si="0"/>
        <v>0</v>
      </c>
      <c r="E16" s="58">
        <f t="shared" si="1"/>
        <v>0</v>
      </c>
    </row>
    <row r="17" spans="1:5" s="22" customFormat="1" ht="14.25">
      <c r="A17" s="50" t="s">
        <v>81</v>
      </c>
      <c r="B17" s="29"/>
      <c r="C17" s="29"/>
      <c r="D17" s="37">
        <f t="shared" si="0"/>
        <v>0</v>
      </c>
      <c r="E17" s="58">
        <f t="shared" si="1"/>
        <v>0</v>
      </c>
    </row>
    <row r="18" spans="1:5" s="22" customFormat="1" ht="14.25">
      <c r="A18" s="20" t="s">
        <v>150</v>
      </c>
      <c r="B18" s="29"/>
      <c r="C18" s="29"/>
      <c r="D18" s="37">
        <f t="shared" si="0"/>
        <v>0</v>
      </c>
      <c r="E18" s="58">
        <f t="shared" si="1"/>
        <v>0</v>
      </c>
    </row>
    <row r="19" spans="1:5" s="22" customFormat="1" ht="14.25">
      <c r="A19" s="25" t="s">
        <v>266</v>
      </c>
      <c r="B19" s="29">
        <v>17414995</v>
      </c>
      <c r="C19" s="29">
        <v>21800000</v>
      </c>
      <c r="D19" s="37">
        <f t="shared" si="0"/>
        <v>-4385005</v>
      </c>
      <c r="E19" s="58">
        <f t="shared" si="1"/>
        <v>-20.114701834862387</v>
      </c>
    </row>
    <row r="20" spans="1:5" s="22" customFormat="1" ht="14.25">
      <c r="A20" s="25" t="s">
        <v>267</v>
      </c>
      <c r="B20" s="29"/>
      <c r="C20" s="29"/>
      <c r="D20" s="37">
        <f t="shared" si="0"/>
        <v>0</v>
      </c>
      <c r="E20" s="58">
        <f t="shared" si="1"/>
        <v>0</v>
      </c>
    </row>
    <row r="21" spans="1:5" s="22" customFormat="1" ht="14.25">
      <c r="A21" s="20" t="s">
        <v>151</v>
      </c>
      <c r="B21" s="29">
        <v>311</v>
      </c>
      <c r="C21" s="29"/>
      <c r="D21" s="37">
        <f t="shared" si="0"/>
        <v>311</v>
      </c>
      <c r="E21" s="58">
        <f t="shared" si="1"/>
        <v>0</v>
      </c>
    </row>
    <row r="22" spans="1:5" s="22" customFormat="1" ht="14.25">
      <c r="A22" s="20" t="s">
        <v>152</v>
      </c>
      <c r="B22" s="29"/>
      <c r="C22" s="29">
        <v>2050000</v>
      </c>
      <c r="D22" s="37">
        <f t="shared" si="0"/>
        <v>-2050000</v>
      </c>
      <c r="E22" s="58">
        <f t="shared" si="1"/>
        <v>-100</v>
      </c>
    </row>
    <row r="23" spans="1:5" s="22" customFormat="1" ht="14.25">
      <c r="A23" s="20" t="s">
        <v>153</v>
      </c>
      <c r="B23" s="29"/>
      <c r="C23" s="29"/>
      <c r="D23" s="37">
        <f t="shared" si="0"/>
        <v>0</v>
      </c>
      <c r="E23" s="58">
        <f t="shared" si="1"/>
        <v>0</v>
      </c>
    </row>
    <row r="24" spans="1:5" s="22" customFormat="1" ht="14.25">
      <c r="A24" s="20" t="s">
        <v>131</v>
      </c>
      <c r="B24" s="29">
        <v>36046</v>
      </c>
      <c r="C24" s="29">
        <v>108000</v>
      </c>
      <c r="D24" s="37">
        <f t="shared" si="0"/>
        <v>-71954</v>
      </c>
      <c r="E24" s="58">
        <f t="shared" si="1"/>
        <v>-66.62407407407407</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284341648</v>
      </c>
      <c r="C47" s="26">
        <f>C7-C15</f>
        <v>263655000</v>
      </c>
      <c r="D47" s="27">
        <f t="shared" si="0"/>
        <v>20686648</v>
      </c>
      <c r="E47" s="28">
        <f t="shared" si="1"/>
        <v>7.846104947753693</v>
      </c>
    </row>
    <row r="48" spans="1:5" s="18" customFormat="1" ht="20.25" customHeight="1">
      <c r="A48" s="21" t="s">
        <v>19</v>
      </c>
      <c r="B48" s="30">
        <v>189895494</v>
      </c>
      <c r="C48" s="30">
        <v>166917000</v>
      </c>
      <c r="D48" s="27">
        <f t="shared" si="0"/>
        <v>22978494</v>
      </c>
      <c r="E48" s="28">
        <f t="shared" si="1"/>
        <v>13.766419238304067</v>
      </c>
    </row>
    <row r="49" spans="1:5" s="18" customFormat="1" ht="20.25" customHeight="1" thickBot="1">
      <c r="A49" s="23" t="s">
        <v>20</v>
      </c>
      <c r="B49" s="31">
        <f>B47+B48</f>
        <v>474237142</v>
      </c>
      <c r="C49" s="31">
        <f>C47+C48</f>
        <v>430572000</v>
      </c>
      <c r="D49" s="32">
        <f t="shared" si="0"/>
        <v>43665142</v>
      </c>
      <c r="E49" s="33">
        <f t="shared" si="1"/>
        <v>10.141194039556682</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Roman,標準"152</oddFooter>
  </headerFooter>
</worksheet>
</file>

<file path=xl/worksheets/sheet21.xml><?xml version="1.0" encoding="utf-8"?>
<worksheet xmlns="http://schemas.openxmlformats.org/spreadsheetml/2006/main" xmlns:r="http://schemas.openxmlformats.org/officeDocument/2006/relationships">
  <sheetPr codeName="Sheet21"/>
  <dimension ref="A1:E49"/>
  <sheetViews>
    <sheetView workbookViewId="0" topLeftCell="A1">
      <selection activeCell="A21" sqref="A21"/>
    </sheetView>
  </sheetViews>
  <sheetFormatPr defaultColWidth="9.00390625" defaultRowHeight="16.5"/>
  <cols>
    <col min="1" max="1" width="29.00390625" style="1" customWidth="1"/>
    <col min="2" max="2" width="17.125" style="1" customWidth="1"/>
    <col min="3" max="3" width="16.25390625" style="1" customWidth="1"/>
    <col min="4" max="4" width="15.50390625" style="1" customWidth="1"/>
    <col min="5" max="5" width="7.875" style="1" customWidth="1"/>
    <col min="6" max="16384" width="9.00390625" style="1" customWidth="1"/>
  </cols>
  <sheetData>
    <row r="1" spans="1:5" s="2" customFormat="1" ht="27.75" customHeight="1">
      <c r="A1" s="87" t="s">
        <v>237</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413098866</v>
      </c>
      <c r="C7" s="26">
        <f>SUM(C8:C14)</f>
        <v>439687000</v>
      </c>
      <c r="D7" s="27">
        <f aca="true" t="shared" si="0" ref="D7:D49">B7-C7</f>
        <v>-26588134</v>
      </c>
      <c r="E7" s="28">
        <f aca="true" t="shared" si="1" ref="E7:E49">IF(C7=0,0,(D7/C7)*100)</f>
        <v>-6.047059385426451</v>
      </c>
    </row>
    <row r="8" spans="1:5" s="22" customFormat="1" ht="14.25">
      <c r="A8" s="50" t="s">
        <v>9</v>
      </c>
      <c r="B8" s="29">
        <v>398270339</v>
      </c>
      <c r="C8" s="29">
        <v>399770000</v>
      </c>
      <c r="D8" s="37">
        <f t="shared" si="0"/>
        <v>-1499661</v>
      </c>
      <c r="E8" s="58">
        <f t="shared" si="1"/>
        <v>-0.37513095029642046</v>
      </c>
    </row>
    <row r="9" spans="1:5" s="22" customFormat="1" ht="14.25">
      <c r="A9" s="50" t="s">
        <v>11</v>
      </c>
      <c r="B9" s="29"/>
      <c r="C9" s="29"/>
      <c r="D9" s="37">
        <f t="shared" si="0"/>
        <v>0</v>
      </c>
      <c r="E9" s="58">
        <f t="shared" si="1"/>
        <v>0</v>
      </c>
    </row>
    <row r="10" spans="1:5" s="22" customFormat="1" ht="14.25">
      <c r="A10" s="50" t="s">
        <v>12</v>
      </c>
      <c r="B10" s="29">
        <v>14007740</v>
      </c>
      <c r="C10" s="29">
        <v>38467000</v>
      </c>
      <c r="D10" s="37">
        <f t="shared" si="0"/>
        <v>-24459260</v>
      </c>
      <c r="E10" s="58">
        <f t="shared" si="1"/>
        <v>-63.58504692333688</v>
      </c>
    </row>
    <row r="11" spans="1:5" s="22" customFormat="1" ht="14.25">
      <c r="A11" s="50" t="s">
        <v>13</v>
      </c>
      <c r="B11" s="29"/>
      <c r="C11" s="29"/>
      <c r="D11" s="37">
        <f t="shared" si="0"/>
        <v>0</v>
      </c>
      <c r="E11" s="58">
        <f t="shared" si="1"/>
        <v>0</v>
      </c>
    </row>
    <row r="12" spans="1:5" s="22" customFormat="1" ht="14.25">
      <c r="A12" s="50" t="s">
        <v>14</v>
      </c>
      <c r="B12" s="29">
        <v>820787</v>
      </c>
      <c r="C12" s="29">
        <v>1450000</v>
      </c>
      <c r="D12" s="37">
        <f t="shared" si="0"/>
        <v>-629213</v>
      </c>
      <c r="E12" s="58">
        <f t="shared" si="1"/>
        <v>-43.394</v>
      </c>
    </row>
    <row r="13" spans="1:5" s="22" customFormat="1" ht="14.25">
      <c r="A13" s="50" t="s">
        <v>15</v>
      </c>
      <c r="B13" s="29"/>
      <c r="C13" s="29"/>
      <c r="D13" s="37">
        <f t="shared" si="0"/>
        <v>0</v>
      </c>
      <c r="E13" s="58">
        <f t="shared" si="1"/>
        <v>0</v>
      </c>
    </row>
    <row r="14" spans="1:5" s="22" customFormat="1" ht="14.25">
      <c r="A14" s="50" t="s">
        <v>16</v>
      </c>
      <c r="B14" s="29"/>
      <c r="C14" s="29"/>
      <c r="D14" s="37">
        <f t="shared" si="0"/>
        <v>0</v>
      </c>
      <c r="E14" s="58">
        <f t="shared" si="1"/>
        <v>0</v>
      </c>
    </row>
    <row r="15" spans="1:5" s="18" customFormat="1" ht="27" customHeight="1">
      <c r="A15" s="21" t="s">
        <v>17</v>
      </c>
      <c r="B15" s="26">
        <f>SUM(B16:B45)</f>
        <v>110770413</v>
      </c>
      <c r="C15" s="26">
        <f>SUM(C16:C45)</f>
        <v>161375000</v>
      </c>
      <c r="D15" s="27">
        <f t="shared" si="0"/>
        <v>-50604587</v>
      </c>
      <c r="E15" s="28">
        <f t="shared" si="1"/>
        <v>-31.358380790085207</v>
      </c>
    </row>
    <row r="16" spans="1:5" s="22" customFormat="1" ht="14.25">
      <c r="A16" s="50" t="s">
        <v>80</v>
      </c>
      <c r="B16" s="29">
        <v>75508390</v>
      </c>
      <c r="C16" s="29">
        <v>76875000</v>
      </c>
      <c r="D16" s="37">
        <f t="shared" si="0"/>
        <v>-1366610</v>
      </c>
      <c r="E16" s="58">
        <f t="shared" si="1"/>
        <v>-1.7777040650406504</v>
      </c>
    </row>
    <row r="17" spans="1:5" s="22" customFormat="1" ht="14.25">
      <c r="A17" s="50" t="s">
        <v>81</v>
      </c>
      <c r="B17" s="29"/>
      <c r="C17" s="29"/>
      <c r="D17" s="37">
        <f t="shared" si="0"/>
        <v>0</v>
      </c>
      <c r="E17" s="58">
        <f t="shared" si="1"/>
        <v>0</v>
      </c>
    </row>
    <row r="18" spans="1:5" s="22" customFormat="1" ht="14.25">
      <c r="A18" s="20" t="s">
        <v>268</v>
      </c>
      <c r="B18" s="29">
        <v>2013765</v>
      </c>
      <c r="C18" s="29">
        <v>5551000</v>
      </c>
      <c r="D18" s="37">
        <f t="shared" si="0"/>
        <v>-3537235</v>
      </c>
      <c r="E18" s="58">
        <f t="shared" si="1"/>
        <v>-63.72248243559719</v>
      </c>
    </row>
    <row r="19" spans="1:5" s="22" customFormat="1" ht="14.25">
      <c r="A19" s="20" t="s">
        <v>269</v>
      </c>
      <c r="B19" s="29"/>
      <c r="C19" s="29"/>
      <c r="D19" s="37">
        <f t="shared" si="0"/>
        <v>0</v>
      </c>
      <c r="E19" s="58">
        <f t="shared" si="1"/>
        <v>0</v>
      </c>
    </row>
    <row r="20" spans="1:5" s="22" customFormat="1" ht="14.25">
      <c r="A20" s="20" t="s">
        <v>270</v>
      </c>
      <c r="B20" s="29">
        <v>976542</v>
      </c>
      <c r="C20" s="29">
        <v>16053000</v>
      </c>
      <c r="D20" s="37">
        <f t="shared" si="0"/>
        <v>-15076458</v>
      </c>
      <c r="E20" s="58">
        <f t="shared" si="1"/>
        <v>-93.9167632218277</v>
      </c>
    </row>
    <row r="21" spans="1:5" s="22" customFormat="1" ht="14.25">
      <c r="A21" s="20" t="s">
        <v>271</v>
      </c>
      <c r="B21" s="29"/>
      <c r="C21" s="29"/>
      <c r="D21" s="37">
        <f t="shared" si="0"/>
        <v>0</v>
      </c>
      <c r="E21" s="58">
        <f t="shared" si="1"/>
        <v>0</v>
      </c>
    </row>
    <row r="22" spans="1:5" s="22" customFormat="1" ht="14.25">
      <c r="A22" s="20" t="s">
        <v>154</v>
      </c>
      <c r="B22" s="29">
        <v>20830415</v>
      </c>
      <c r="C22" s="29">
        <v>50489000</v>
      </c>
      <c r="D22" s="37">
        <f t="shared" si="0"/>
        <v>-29658585</v>
      </c>
      <c r="E22" s="58">
        <f t="shared" si="1"/>
        <v>-58.74266671948345</v>
      </c>
    </row>
    <row r="23" spans="1:5" s="22" customFormat="1" ht="14.25">
      <c r="A23" s="20" t="s">
        <v>155</v>
      </c>
      <c r="B23" s="29">
        <v>86500</v>
      </c>
      <c r="C23" s="29">
        <v>2423000</v>
      </c>
      <c r="D23" s="37">
        <f t="shared" si="0"/>
        <v>-2336500</v>
      </c>
      <c r="E23" s="58">
        <f t="shared" si="1"/>
        <v>-96.4300453982666</v>
      </c>
    </row>
    <row r="24" spans="1:5" s="22" customFormat="1" ht="14.25">
      <c r="A24" s="20" t="s">
        <v>156</v>
      </c>
      <c r="B24" s="29">
        <v>11354801</v>
      </c>
      <c r="C24" s="29">
        <v>9984000</v>
      </c>
      <c r="D24" s="37">
        <f t="shared" si="0"/>
        <v>1370801</v>
      </c>
      <c r="E24" s="58">
        <f t="shared" si="1"/>
        <v>13.72997796474359</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302328453</v>
      </c>
      <c r="C47" s="26">
        <f>C7-C15</f>
        <v>278312000</v>
      </c>
      <c r="D47" s="27">
        <f t="shared" si="0"/>
        <v>24016453</v>
      </c>
      <c r="E47" s="28">
        <f t="shared" si="1"/>
        <v>8.629327158009716</v>
      </c>
    </row>
    <row r="48" spans="1:5" s="18" customFormat="1" ht="20.25" customHeight="1">
      <c r="A48" s="21" t="s">
        <v>19</v>
      </c>
      <c r="B48" s="30"/>
      <c r="C48" s="30"/>
      <c r="D48" s="27">
        <f t="shared" si="0"/>
        <v>0</v>
      </c>
      <c r="E48" s="28">
        <f t="shared" si="1"/>
        <v>0</v>
      </c>
    </row>
    <row r="49" spans="1:5" s="18" customFormat="1" ht="20.25" customHeight="1" thickBot="1">
      <c r="A49" s="23" t="s">
        <v>20</v>
      </c>
      <c r="B49" s="31">
        <f>B47+B48</f>
        <v>302328453</v>
      </c>
      <c r="C49" s="31">
        <f>C47+C48</f>
        <v>278312000</v>
      </c>
      <c r="D49" s="32">
        <f t="shared" si="0"/>
        <v>24016453</v>
      </c>
      <c r="E49" s="33">
        <f t="shared" si="1"/>
        <v>8.629327158009716</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600" verticalDpi="600" orientation="portrait" paperSize="9" scale="99" r:id="rId1"/>
  <headerFooter alignWithMargins="0">
    <oddFooter>&amp;C&amp;"Times New Roman,標準"154</oddFooter>
  </headerFooter>
</worksheet>
</file>

<file path=xl/worksheets/sheet22.xml><?xml version="1.0" encoding="utf-8"?>
<worksheet xmlns="http://schemas.openxmlformats.org/spreadsheetml/2006/main" xmlns:r="http://schemas.openxmlformats.org/officeDocument/2006/relationships">
  <sheetPr codeName="Sheet22"/>
  <dimension ref="A1:E51"/>
  <sheetViews>
    <sheetView workbookViewId="0" topLeftCell="A1">
      <selection activeCell="A51" sqref="A51"/>
    </sheetView>
  </sheetViews>
  <sheetFormatPr defaultColWidth="9.00390625" defaultRowHeight="16.5"/>
  <cols>
    <col min="1" max="1" width="29.00390625" style="1" customWidth="1"/>
    <col min="2" max="2" width="17.125" style="1" customWidth="1"/>
    <col min="3" max="3" width="16.25390625" style="1" customWidth="1"/>
    <col min="4" max="4" width="18.00390625" style="1" customWidth="1"/>
    <col min="5" max="5" width="7.875" style="1" customWidth="1"/>
    <col min="6" max="16384" width="9.00390625" style="1" customWidth="1"/>
  </cols>
  <sheetData>
    <row r="1" spans="1:5" s="2" customFormat="1" ht="27.75" customHeight="1">
      <c r="A1" s="87" t="s">
        <v>236</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14125552922</v>
      </c>
      <c r="C7" s="26">
        <f>SUM(C8:C14)</f>
        <v>13553305000</v>
      </c>
      <c r="D7" s="27">
        <f aca="true" t="shared" si="0" ref="D7:D49">B7-C7</f>
        <v>572247922</v>
      </c>
      <c r="E7" s="28">
        <f aca="true" t="shared" si="1" ref="E7:E49">IF(C7=0,0,(D7/C7)*100)</f>
        <v>4.222202053299914</v>
      </c>
    </row>
    <row r="8" spans="1:5" s="22" customFormat="1" ht="14.25">
      <c r="A8" s="50" t="s">
        <v>9</v>
      </c>
      <c r="B8" s="29">
        <v>14020687115</v>
      </c>
      <c r="C8" s="29">
        <v>11834051000</v>
      </c>
      <c r="D8" s="37">
        <f t="shared" si="0"/>
        <v>2186636115</v>
      </c>
      <c r="E8" s="58">
        <f t="shared" si="1"/>
        <v>18.477494435337487</v>
      </c>
    </row>
    <row r="9" spans="1:5" s="22" customFormat="1" ht="14.25">
      <c r="A9" s="50" t="s">
        <v>11</v>
      </c>
      <c r="B9" s="29">
        <v>98127722</v>
      </c>
      <c r="C9" s="29">
        <v>1650000000</v>
      </c>
      <c r="D9" s="37">
        <f t="shared" si="0"/>
        <v>-1551872278</v>
      </c>
      <c r="E9" s="58">
        <f t="shared" si="1"/>
        <v>-94.05286533333333</v>
      </c>
    </row>
    <row r="10" spans="1:5" s="22" customFormat="1" ht="14.25">
      <c r="A10" s="50" t="s">
        <v>12</v>
      </c>
      <c r="B10" s="29"/>
      <c r="C10" s="29"/>
      <c r="D10" s="37">
        <f t="shared" si="0"/>
        <v>0</v>
      </c>
      <c r="E10" s="58">
        <f t="shared" si="1"/>
        <v>0</v>
      </c>
    </row>
    <row r="11" spans="1:5" s="22" customFormat="1" ht="14.25">
      <c r="A11" s="50" t="s">
        <v>13</v>
      </c>
      <c r="B11" s="29"/>
      <c r="C11" s="29"/>
      <c r="D11" s="37">
        <f t="shared" si="0"/>
        <v>0</v>
      </c>
      <c r="E11" s="58">
        <f t="shared" si="1"/>
        <v>0</v>
      </c>
    </row>
    <row r="12" spans="1:5" s="22" customFormat="1" ht="14.25">
      <c r="A12" s="50" t="s">
        <v>14</v>
      </c>
      <c r="B12" s="29">
        <v>2131651</v>
      </c>
      <c r="C12" s="29">
        <v>69254000</v>
      </c>
      <c r="D12" s="37">
        <f t="shared" si="0"/>
        <v>-67122349</v>
      </c>
      <c r="E12" s="58">
        <f t="shared" si="1"/>
        <v>-96.92198140179629</v>
      </c>
    </row>
    <row r="13" spans="1:5" s="22" customFormat="1" ht="14.25">
      <c r="A13" s="50" t="s">
        <v>15</v>
      </c>
      <c r="B13" s="29"/>
      <c r="C13" s="29"/>
      <c r="D13" s="37">
        <f t="shared" si="0"/>
        <v>0</v>
      </c>
      <c r="E13" s="58">
        <f t="shared" si="1"/>
        <v>0</v>
      </c>
    </row>
    <row r="14" spans="1:5" s="22" customFormat="1" ht="14.25">
      <c r="A14" s="50" t="s">
        <v>16</v>
      </c>
      <c r="B14" s="29">
        <v>4606434</v>
      </c>
      <c r="C14" s="29"/>
      <c r="D14" s="37">
        <f t="shared" si="0"/>
        <v>4606434</v>
      </c>
      <c r="E14" s="58">
        <f t="shared" si="1"/>
        <v>0</v>
      </c>
    </row>
    <row r="15" spans="1:5" s="18" customFormat="1" ht="27" customHeight="1">
      <c r="A15" s="21" t="s">
        <v>17</v>
      </c>
      <c r="B15" s="26">
        <f>SUM(B16:B45)</f>
        <v>13491115847</v>
      </c>
      <c r="C15" s="26">
        <f>SUM(C16:C45)</f>
        <v>11443635000</v>
      </c>
      <c r="D15" s="27">
        <f t="shared" si="0"/>
        <v>2047480847</v>
      </c>
      <c r="E15" s="28">
        <f t="shared" si="1"/>
        <v>17.891874802018766</v>
      </c>
    </row>
    <row r="16" spans="1:5" s="22" customFormat="1" ht="14.25">
      <c r="A16" s="50" t="s">
        <v>80</v>
      </c>
      <c r="B16" s="29"/>
      <c r="C16" s="29"/>
      <c r="D16" s="37">
        <f t="shared" si="0"/>
        <v>0</v>
      </c>
      <c r="E16" s="58">
        <f t="shared" si="1"/>
        <v>0</v>
      </c>
    </row>
    <row r="17" spans="1:5" s="22" customFormat="1" ht="14.25">
      <c r="A17" s="50" t="s">
        <v>81</v>
      </c>
      <c r="B17" s="29"/>
      <c r="C17" s="29"/>
      <c r="D17" s="37">
        <f t="shared" si="0"/>
        <v>0</v>
      </c>
      <c r="E17" s="58">
        <f t="shared" si="1"/>
        <v>0</v>
      </c>
    </row>
    <row r="18" spans="1:5" s="22" customFormat="1" ht="14.25">
      <c r="A18" s="25" t="s">
        <v>157</v>
      </c>
      <c r="B18" s="29">
        <v>1281774609</v>
      </c>
      <c r="C18" s="29"/>
      <c r="D18" s="37">
        <f t="shared" si="0"/>
        <v>1281774609</v>
      </c>
      <c r="E18" s="58">
        <f t="shared" si="1"/>
        <v>0</v>
      </c>
    </row>
    <row r="19" spans="1:5" s="22" customFormat="1" ht="14.25">
      <c r="A19" s="20" t="s">
        <v>158</v>
      </c>
      <c r="B19" s="29">
        <v>12194359887</v>
      </c>
      <c r="C19" s="29">
        <v>11393113000</v>
      </c>
      <c r="D19" s="37">
        <f t="shared" si="0"/>
        <v>801246887</v>
      </c>
      <c r="E19" s="58">
        <f t="shared" si="1"/>
        <v>7.032730097559815</v>
      </c>
    </row>
    <row r="20" spans="1:5" s="22" customFormat="1" ht="14.25">
      <c r="A20" s="20" t="s">
        <v>159</v>
      </c>
      <c r="B20" s="29"/>
      <c r="C20" s="29">
        <v>21764000</v>
      </c>
      <c r="D20" s="37">
        <f t="shared" si="0"/>
        <v>-21764000</v>
      </c>
      <c r="E20" s="58">
        <f t="shared" si="1"/>
        <v>-100</v>
      </c>
    </row>
    <row r="21" spans="1:5" s="22" customFormat="1" ht="14.25">
      <c r="A21" s="20" t="s">
        <v>160</v>
      </c>
      <c r="B21" s="29">
        <v>14981351</v>
      </c>
      <c r="C21" s="29">
        <v>28758000</v>
      </c>
      <c r="D21" s="37">
        <f t="shared" si="0"/>
        <v>-13776649</v>
      </c>
      <c r="E21" s="58">
        <f t="shared" si="1"/>
        <v>-47.905448918561795</v>
      </c>
    </row>
    <row r="22" spans="1:5" s="22" customFormat="1" ht="12.75" customHeight="1">
      <c r="A22" s="20"/>
      <c r="B22" s="29"/>
      <c r="C22" s="29"/>
      <c r="D22" s="37">
        <f t="shared" si="0"/>
        <v>0</v>
      </c>
      <c r="E22" s="58">
        <f t="shared" si="1"/>
        <v>0</v>
      </c>
    </row>
    <row r="23" spans="1:5" s="22" customFormat="1" ht="12.75" customHeight="1">
      <c r="A23" s="20"/>
      <c r="B23" s="29"/>
      <c r="C23" s="29"/>
      <c r="D23" s="37">
        <f t="shared" si="0"/>
        <v>0</v>
      </c>
      <c r="E23" s="58">
        <f t="shared" si="1"/>
        <v>0</v>
      </c>
    </row>
    <row r="24" spans="1:5" s="22" customFormat="1" ht="12.75" customHeight="1">
      <c r="A24" s="20"/>
      <c r="B24" s="29"/>
      <c r="C24" s="29"/>
      <c r="D24" s="37">
        <f t="shared" si="0"/>
        <v>0</v>
      </c>
      <c r="E24" s="58">
        <f t="shared" si="1"/>
        <v>0</v>
      </c>
    </row>
    <row r="25" spans="1:5" s="22" customFormat="1" ht="12.75" customHeight="1">
      <c r="A25" s="20"/>
      <c r="B25" s="29"/>
      <c r="C25" s="29"/>
      <c r="D25" s="37">
        <f t="shared" si="0"/>
        <v>0</v>
      </c>
      <c r="E25" s="58">
        <f t="shared" si="1"/>
        <v>0</v>
      </c>
    </row>
    <row r="26" spans="1:5" s="22" customFormat="1" ht="12.75" customHeight="1">
      <c r="A26" s="20"/>
      <c r="B26" s="29"/>
      <c r="C26" s="29"/>
      <c r="D26" s="37">
        <f t="shared" si="0"/>
        <v>0</v>
      </c>
      <c r="E26" s="58">
        <f t="shared" si="1"/>
        <v>0</v>
      </c>
    </row>
    <row r="27" spans="1:5" s="22" customFormat="1" ht="12.75" customHeight="1">
      <c r="A27" s="20"/>
      <c r="B27" s="29"/>
      <c r="C27" s="29"/>
      <c r="D27" s="37">
        <f t="shared" si="0"/>
        <v>0</v>
      </c>
      <c r="E27" s="58">
        <f t="shared" si="1"/>
        <v>0</v>
      </c>
    </row>
    <row r="28" spans="1:5" s="22" customFormat="1" ht="12.75" customHeight="1">
      <c r="A28" s="20"/>
      <c r="B28" s="29"/>
      <c r="C28" s="29"/>
      <c r="D28" s="37">
        <f t="shared" si="0"/>
        <v>0</v>
      </c>
      <c r="E28" s="58">
        <f t="shared" si="1"/>
        <v>0</v>
      </c>
    </row>
    <row r="29" spans="1:5" s="22" customFormat="1" ht="12.75" customHeight="1">
      <c r="A29" s="20"/>
      <c r="B29" s="29"/>
      <c r="C29" s="29"/>
      <c r="D29" s="37">
        <f t="shared" si="0"/>
        <v>0</v>
      </c>
      <c r="E29" s="58">
        <f t="shared" si="1"/>
        <v>0</v>
      </c>
    </row>
    <row r="30" spans="1:5" s="22" customFormat="1" ht="12.75" customHeight="1">
      <c r="A30" s="20"/>
      <c r="B30" s="29"/>
      <c r="C30" s="29"/>
      <c r="D30" s="37">
        <f t="shared" si="0"/>
        <v>0</v>
      </c>
      <c r="E30" s="58">
        <f t="shared" si="1"/>
        <v>0</v>
      </c>
    </row>
    <row r="31" spans="1:5" s="22" customFormat="1" ht="12.75" customHeight="1">
      <c r="A31" s="20"/>
      <c r="B31" s="29"/>
      <c r="C31" s="29"/>
      <c r="D31" s="37">
        <f t="shared" si="0"/>
        <v>0</v>
      </c>
      <c r="E31" s="58">
        <f t="shared" si="1"/>
        <v>0</v>
      </c>
    </row>
    <row r="32" spans="1:5" s="22" customFormat="1" ht="12.75" customHeight="1">
      <c r="A32" s="20"/>
      <c r="B32" s="29"/>
      <c r="C32" s="29"/>
      <c r="D32" s="37">
        <f t="shared" si="0"/>
        <v>0</v>
      </c>
      <c r="E32" s="58">
        <f t="shared" si="1"/>
        <v>0</v>
      </c>
    </row>
    <row r="33" spans="1:5" s="22" customFormat="1" ht="12.75" customHeight="1">
      <c r="A33" s="20"/>
      <c r="B33" s="29"/>
      <c r="C33" s="29"/>
      <c r="D33" s="37">
        <f t="shared" si="0"/>
        <v>0</v>
      </c>
      <c r="E33" s="58">
        <f t="shared" si="1"/>
        <v>0</v>
      </c>
    </row>
    <row r="34" spans="1:5" s="22" customFormat="1" ht="12.75" customHeight="1">
      <c r="A34" s="20"/>
      <c r="B34" s="29"/>
      <c r="C34" s="29"/>
      <c r="D34" s="37">
        <f t="shared" si="0"/>
        <v>0</v>
      </c>
      <c r="E34" s="58">
        <f t="shared" si="1"/>
        <v>0</v>
      </c>
    </row>
    <row r="35" spans="1:5" s="22" customFormat="1" ht="12.75" customHeight="1">
      <c r="A35" s="20"/>
      <c r="B35" s="29"/>
      <c r="C35" s="29"/>
      <c r="D35" s="37">
        <f t="shared" si="0"/>
        <v>0</v>
      </c>
      <c r="E35" s="58">
        <f t="shared" si="1"/>
        <v>0</v>
      </c>
    </row>
    <row r="36" spans="1:5" s="22" customFormat="1" ht="12.75" customHeight="1">
      <c r="A36" s="20"/>
      <c r="B36" s="29"/>
      <c r="C36" s="29"/>
      <c r="D36" s="37">
        <f t="shared" si="0"/>
        <v>0</v>
      </c>
      <c r="E36" s="58">
        <f t="shared" si="1"/>
        <v>0</v>
      </c>
    </row>
    <row r="37" spans="1:5" s="22" customFormat="1" ht="12.75" customHeight="1">
      <c r="A37" s="20"/>
      <c r="B37" s="29"/>
      <c r="C37" s="29"/>
      <c r="D37" s="37">
        <f t="shared" si="0"/>
        <v>0</v>
      </c>
      <c r="E37" s="58">
        <f t="shared" si="1"/>
        <v>0</v>
      </c>
    </row>
    <row r="38" spans="1:5" s="22" customFormat="1" ht="12.75" customHeight="1">
      <c r="A38" s="20"/>
      <c r="B38" s="29"/>
      <c r="C38" s="29"/>
      <c r="D38" s="37">
        <f t="shared" si="0"/>
        <v>0</v>
      </c>
      <c r="E38" s="58">
        <f t="shared" si="1"/>
        <v>0</v>
      </c>
    </row>
    <row r="39" spans="1:5" s="22" customFormat="1" ht="12.75" customHeight="1">
      <c r="A39" s="20"/>
      <c r="B39" s="29"/>
      <c r="C39" s="29"/>
      <c r="D39" s="37">
        <f t="shared" si="0"/>
        <v>0</v>
      </c>
      <c r="E39" s="58">
        <f t="shared" si="1"/>
        <v>0</v>
      </c>
    </row>
    <row r="40" spans="1:5" s="22" customFormat="1" ht="12.75" customHeight="1">
      <c r="A40" s="20"/>
      <c r="B40" s="29"/>
      <c r="C40" s="29"/>
      <c r="D40" s="37"/>
      <c r="E40" s="58"/>
    </row>
    <row r="41" spans="1:5" s="22" customFormat="1" ht="12.75" customHeight="1">
      <c r="A41" s="20"/>
      <c r="B41" s="29"/>
      <c r="C41" s="29"/>
      <c r="D41" s="37"/>
      <c r="E41" s="58"/>
    </row>
    <row r="42" spans="1:5" s="22" customFormat="1" ht="12.75" customHeight="1">
      <c r="A42" s="20"/>
      <c r="B42" s="29"/>
      <c r="C42" s="29"/>
      <c r="D42" s="37"/>
      <c r="E42" s="58"/>
    </row>
    <row r="43" spans="1:5" s="22" customFormat="1" ht="12.75" customHeight="1">
      <c r="A43" s="20"/>
      <c r="B43" s="29"/>
      <c r="C43" s="29"/>
      <c r="D43" s="37"/>
      <c r="E43" s="58"/>
    </row>
    <row r="44" spans="1:5" s="22" customFormat="1" ht="12.75" customHeight="1">
      <c r="A44" s="20"/>
      <c r="B44" s="29"/>
      <c r="C44" s="29"/>
      <c r="D44" s="37"/>
      <c r="E44" s="58"/>
    </row>
    <row r="45" spans="1:5" s="22" customFormat="1" ht="12.75" customHeight="1">
      <c r="A45" s="20"/>
      <c r="B45" s="29"/>
      <c r="C45" s="29"/>
      <c r="D45" s="37">
        <f t="shared" si="0"/>
        <v>0</v>
      </c>
      <c r="E45" s="58">
        <f t="shared" si="1"/>
        <v>0</v>
      </c>
    </row>
    <row r="46" spans="1:5" s="22" customFormat="1" ht="12.75" customHeight="1">
      <c r="A46" s="20"/>
      <c r="B46" s="29"/>
      <c r="C46" s="29"/>
      <c r="D46" s="37">
        <f t="shared" si="0"/>
        <v>0</v>
      </c>
      <c r="E46" s="58">
        <f t="shared" si="1"/>
        <v>0</v>
      </c>
    </row>
    <row r="47" spans="1:5" s="18" customFormat="1" ht="20.25" customHeight="1">
      <c r="A47" s="21" t="s">
        <v>18</v>
      </c>
      <c r="B47" s="26">
        <f>B7-B15</f>
        <v>634437075</v>
      </c>
      <c r="C47" s="26">
        <f>C7-C15</f>
        <v>2109670000</v>
      </c>
      <c r="D47" s="27">
        <f t="shared" si="0"/>
        <v>-1475232925</v>
      </c>
      <c r="E47" s="28">
        <f t="shared" si="1"/>
        <v>-69.92718884944091</v>
      </c>
    </row>
    <row r="48" spans="1:5" s="18" customFormat="1" ht="20.25" customHeight="1">
      <c r="A48" s="21" t="s">
        <v>19</v>
      </c>
      <c r="B48" s="30">
        <v>575414556</v>
      </c>
      <c r="C48" s="30">
        <v>683198000</v>
      </c>
      <c r="D48" s="27">
        <f t="shared" si="0"/>
        <v>-107783444</v>
      </c>
      <c r="E48" s="28">
        <f t="shared" si="1"/>
        <v>-15.776311406063833</v>
      </c>
    </row>
    <row r="49" spans="1:5" s="18" customFormat="1" ht="20.25" customHeight="1" thickBot="1">
      <c r="A49" s="23" t="s">
        <v>20</v>
      </c>
      <c r="B49" s="31">
        <f>B47+B48</f>
        <v>1209851631</v>
      </c>
      <c r="C49" s="31">
        <f>C47+C48</f>
        <v>2792868000</v>
      </c>
      <c r="D49" s="32">
        <f t="shared" si="0"/>
        <v>-1583016369</v>
      </c>
      <c r="E49" s="33">
        <f t="shared" si="1"/>
        <v>-56.680672663369705</v>
      </c>
    </row>
    <row r="50" s="22" customFormat="1" ht="19.5" customHeight="1">
      <c r="A50" s="22" t="s">
        <v>281</v>
      </c>
    </row>
    <row r="51" s="22" customFormat="1" ht="14.25">
      <c r="A51" s="22" t="s">
        <v>283</v>
      </c>
    </row>
  </sheetData>
  <mergeCells count="7">
    <mergeCell ref="A1:E1"/>
    <mergeCell ref="A2:E2"/>
    <mergeCell ref="A3:E3"/>
    <mergeCell ref="A5:A6"/>
    <mergeCell ref="B5:B6"/>
    <mergeCell ref="C5:C6"/>
    <mergeCell ref="D5:E5"/>
  </mergeCells>
  <printOptions/>
  <pageMargins left="0.6299212598425197" right="0.6299212598425197" top="0.5905511811023623" bottom="0.3937007874015748" header="0.5118110236220472" footer="0.5118110236220472"/>
  <pageSetup horizontalDpi="600" verticalDpi="600" orientation="portrait" paperSize="9" r:id="rId1"/>
  <headerFooter alignWithMargins="0">
    <oddFooter>&amp;C&amp;"Times New Roman,標準"156</oddFooter>
  </headerFooter>
</worksheet>
</file>

<file path=xl/worksheets/sheet23.xml><?xml version="1.0" encoding="utf-8"?>
<worksheet xmlns="http://schemas.openxmlformats.org/spreadsheetml/2006/main" xmlns:r="http://schemas.openxmlformats.org/officeDocument/2006/relationships">
  <sheetPr codeName="Sheet24"/>
  <dimension ref="A1:E49"/>
  <sheetViews>
    <sheetView workbookViewId="0" topLeftCell="A1">
      <selection activeCell="A1" sqref="A1:IV1"/>
    </sheetView>
  </sheetViews>
  <sheetFormatPr defaultColWidth="9.00390625" defaultRowHeight="16.5"/>
  <cols>
    <col min="1" max="1" width="29.00390625" style="1" customWidth="1"/>
    <col min="2" max="2" width="17.125" style="1" customWidth="1"/>
    <col min="3" max="3" width="16.25390625" style="1" customWidth="1"/>
    <col min="4" max="4" width="17.25390625" style="1" customWidth="1"/>
    <col min="5" max="5" width="7.875" style="1" customWidth="1"/>
    <col min="6" max="16384" width="9.00390625" style="1" customWidth="1"/>
  </cols>
  <sheetData>
    <row r="1" spans="1:5" s="2" customFormat="1" ht="27.75" customHeight="1">
      <c r="A1" s="87" t="s">
        <v>245</v>
      </c>
      <c r="B1" s="88"/>
      <c r="C1" s="88"/>
      <c r="D1" s="88"/>
      <c r="E1" s="88"/>
    </row>
    <row r="2" spans="1:5" s="57" customFormat="1" ht="27.75" customHeight="1">
      <c r="A2" s="89" t="s">
        <v>204</v>
      </c>
      <c r="B2" s="89"/>
      <c r="C2" s="89"/>
      <c r="D2" s="89"/>
      <c r="E2" s="89"/>
    </row>
    <row r="3" spans="1:5" s="2" customFormat="1" ht="11.25" customHeight="1">
      <c r="A3" s="95"/>
      <c r="B3" s="95"/>
      <c r="C3" s="95"/>
      <c r="D3" s="95"/>
      <c r="E3" s="95"/>
    </row>
    <row r="4" spans="1:5" s="2" customFormat="1" ht="18" customHeight="1" thickBot="1">
      <c r="A4" s="3"/>
      <c r="B4" s="3" t="s">
        <v>205</v>
      </c>
      <c r="C4" s="3"/>
      <c r="D4" s="3"/>
      <c r="E4" s="4" t="s">
        <v>206</v>
      </c>
    </row>
    <row r="5" spans="1:5" s="2" customFormat="1" ht="16.5">
      <c r="A5" s="92" t="s">
        <v>207</v>
      </c>
      <c r="B5" s="90" t="s">
        <v>208</v>
      </c>
      <c r="C5" s="90" t="s">
        <v>209</v>
      </c>
      <c r="D5" s="90" t="s">
        <v>210</v>
      </c>
      <c r="E5" s="91"/>
    </row>
    <row r="6" spans="1:5" s="2" customFormat="1" ht="16.5">
      <c r="A6" s="93"/>
      <c r="B6" s="94"/>
      <c r="C6" s="94"/>
      <c r="D6" s="5" t="s">
        <v>211</v>
      </c>
      <c r="E6" s="6" t="s">
        <v>212</v>
      </c>
    </row>
    <row r="7" spans="1:5" s="18" customFormat="1" ht="27" customHeight="1">
      <c r="A7" s="19" t="s">
        <v>213</v>
      </c>
      <c r="B7" s="26">
        <f>SUM(B8:B14)</f>
        <v>6288295722</v>
      </c>
      <c r="C7" s="26">
        <f>SUM(C8:C14)</f>
        <v>5881772000</v>
      </c>
      <c r="D7" s="27">
        <f aca="true" t="shared" si="0" ref="D7:D49">B7-C7</f>
        <v>406523722</v>
      </c>
      <c r="E7" s="28">
        <f aca="true" t="shared" si="1" ref="E7:E49">IF(C7=0,0,(D7/C7)*100)</f>
        <v>6.911585862219753</v>
      </c>
    </row>
    <row r="8" spans="1:5" s="22" customFormat="1" ht="14.25">
      <c r="A8" s="50" t="s">
        <v>214</v>
      </c>
      <c r="B8" s="29"/>
      <c r="C8" s="29"/>
      <c r="D8" s="37">
        <f t="shared" si="0"/>
        <v>0</v>
      </c>
      <c r="E8" s="58">
        <f t="shared" si="1"/>
        <v>0</v>
      </c>
    </row>
    <row r="9" spans="1:5" s="22" customFormat="1" ht="14.25">
      <c r="A9" s="50" t="s">
        <v>215</v>
      </c>
      <c r="B9" s="29"/>
      <c r="C9" s="29"/>
      <c r="D9" s="37">
        <f t="shared" si="0"/>
        <v>0</v>
      </c>
      <c r="E9" s="58">
        <f t="shared" si="1"/>
        <v>0</v>
      </c>
    </row>
    <row r="10" spans="1:5" s="22" customFormat="1" ht="14.25">
      <c r="A10" s="50" t="s">
        <v>216</v>
      </c>
      <c r="B10" s="29"/>
      <c r="C10" s="29"/>
      <c r="D10" s="37">
        <f t="shared" si="0"/>
        <v>0</v>
      </c>
      <c r="E10" s="58">
        <f t="shared" si="1"/>
        <v>0</v>
      </c>
    </row>
    <row r="11" spans="1:5" s="22" customFormat="1" ht="14.25">
      <c r="A11" s="50" t="s">
        <v>217</v>
      </c>
      <c r="B11" s="29"/>
      <c r="C11" s="29"/>
      <c r="D11" s="37">
        <f t="shared" si="0"/>
        <v>0</v>
      </c>
      <c r="E11" s="58">
        <f t="shared" si="1"/>
        <v>0</v>
      </c>
    </row>
    <row r="12" spans="1:5" s="22" customFormat="1" ht="14.25">
      <c r="A12" s="50" t="s">
        <v>218</v>
      </c>
      <c r="B12" s="29">
        <v>612216454</v>
      </c>
      <c r="C12" s="29">
        <v>205812000</v>
      </c>
      <c r="D12" s="37">
        <f t="shared" si="0"/>
        <v>406404454</v>
      </c>
      <c r="E12" s="58">
        <f t="shared" si="1"/>
        <v>197.46392532991274</v>
      </c>
    </row>
    <row r="13" spans="1:5" s="22" customFormat="1" ht="14.25">
      <c r="A13" s="50" t="s">
        <v>219</v>
      </c>
      <c r="B13" s="29">
        <v>5675611691</v>
      </c>
      <c r="C13" s="29">
        <v>5675612000</v>
      </c>
      <c r="D13" s="37">
        <f t="shared" si="0"/>
        <v>-309</v>
      </c>
      <c r="E13" s="58">
        <f t="shared" si="1"/>
        <v>-5.444346794671658E-06</v>
      </c>
    </row>
    <row r="14" spans="1:5" s="22" customFormat="1" ht="14.25">
      <c r="A14" s="50" t="s">
        <v>220</v>
      </c>
      <c r="B14" s="29">
        <v>467577</v>
      </c>
      <c r="C14" s="29">
        <v>348000</v>
      </c>
      <c r="D14" s="37">
        <f t="shared" si="0"/>
        <v>119577</v>
      </c>
      <c r="E14" s="58">
        <f t="shared" si="1"/>
        <v>34.36120689655172</v>
      </c>
    </row>
    <row r="15" spans="1:5" s="18" customFormat="1" ht="27" customHeight="1">
      <c r="A15" s="21" t="s">
        <v>221</v>
      </c>
      <c r="B15" s="26">
        <f>SUM(B16:B45)</f>
        <v>944203387</v>
      </c>
      <c r="C15" s="26">
        <f>SUM(C16:C45)</f>
        <v>2659639000</v>
      </c>
      <c r="D15" s="27">
        <f t="shared" si="0"/>
        <v>-1715435613</v>
      </c>
      <c r="E15" s="28">
        <f t="shared" si="1"/>
        <v>-64.4988140495759</v>
      </c>
    </row>
    <row r="16" spans="1:5" s="22" customFormat="1" ht="14.25">
      <c r="A16" s="50" t="s">
        <v>222</v>
      </c>
      <c r="B16" s="29">
        <v>1575069</v>
      </c>
      <c r="C16" s="29">
        <v>5680000</v>
      </c>
      <c r="D16" s="37">
        <f t="shared" si="0"/>
        <v>-4104931</v>
      </c>
      <c r="E16" s="58">
        <f t="shared" si="1"/>
        <v>-72.269911971831</v>
      </c>
    </row>
    <row r="17" spans="1:5" s="22" customFormat="1" ht="14.25">
      <c r="A17" s="50" t="s">
        <v>223</v>
      </c>
      <c r="B17" s="29"/>
      <c r="C17" s="29"/>
      <c r="D17" s="37">
        <f t="shared" si="0"/>
        <v>0</v>
      </c>
      <c r="E17" s="58">
        <f t="shared" si="1"/>
        <v>0</v>
      </c>
    </row>
    <row r="18" spans="1:5" s="22" customFormat="1" ht="14.25">
      <c r="A18" s="25" t="s">
        <v>224</v>
      </c>
      <c r="B18" s="29">
        <v>780162143</v>
      </c>
      <c r="C18" s="29">
        <v>2432527000</v>
      </c>
      <c r="D18" s="37">
        <f t="shared" si="0"/>
        <v>-1652364857</v>
      </c>
      <c r="E18" s="58">
        <f t="shared" si="1"/>
        <v>-67.92791434586337</v>
      </c>
    </row>
    <row r="19" spans="1:5" s="22" customFormat="1" ht="14.25">
      <c r="A19" s="20" t="s">
        <v>225</v>
      </c>
      <c r="B19" s="29">
        <v>162466175</v>
      </c>
      <c r="C19" s="29">
        <v>221432000</v>
      </c>
      <c r="D19" s="37">
        <f t="shared" si="0"/>
        <v>-58965825</v>
      </c>
      <c r="E19" s="58">
        <f t="shared" si="1"/>
        <v>-26.62931509447596</v>
      </c>
    </row>
    <row r="20" spans="1:5" s="22" customFormat="1" ht="14.25">
      <c r="A20" s="20"/>
      <c r="B20" s="29"/>
      <c r="C20" s="29"/>
      <c r="D20" s="37">
        <f t="shared" si="0"/>
        <v>0</v>
      </c>
      <c r="E20" s="58">
        <f t="shared" si="1"/>
        <v>0</v>
      </c>
    </row>
    <row r="21" spans="1:5" s="22" customFormat="1" ht="14.25">
      <c r="A21" s="20"/>
      <c r="B21" s="29"/>
      <c r="C21" s="29"/>
      <c r="D21" s="37">
        <f t="shared" si="0"/>
        <v>0</v>
      </c>
      <c r="E21" s="58">
        <f t="shared" si="1"/>
        <v>0</v>
      </c>
    </row>
    <row r="22" spans="1:5" s="22" customFormat="1" ht="14.25">
      <c r="A22" s="20"/>
      <c r="B22" s="29"/>
      <c r="C22" s="29"/>
      <c r="D22" s="37">
        <f t="shared" si="0"/>
        <v>0</v>
      </c>
      <c r="E22" s="58">
        <f t="shared" si="1"/>
        <v>0</v>
      </c>
    </row>
    <row r="23" spans="1:5" s="22" customFormat="1" ht="14.25">
      <c r="A23" s="20"/>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226</v>
      </c>
      <c r="B47" s="26">
        <f>B7-B15</f>
        <v>5344092335</v>
      </c>
      <c r="C47" s="26">
        <f>C7-C15</f>
        <v>3222133000</v>
      </c>
      <c r="D47" s="27">
        <f t="shared" si="0"/>
        <v>2121959335</v>
      </c>
      <c r="E47" s="28">
        <f t="shared" si="1"/>
        <v>65.85573391911507</v>
      </c>
    </row>
    <row r="48" spans="1:5" s="18" customFormat="1" ht="20.25" customHeight="1">
      <c r="A48" s="21" t="s">
        <v>227</v>
      </c>
      <c r="B48" s="30">
        <v>20316162190</v>
      </c>
      <c r="C48" s="30">
        <v>17688546000</v>
      </c>
      <c r="D48" s="27">
        <f t="shared" si="0"/>
        <v>2627616190</v>
      </c>
      <c r="E48" s="28">
        <f t="shared" si="1"/>
        <v>14.85490209313982</v>
      </c>
    </row>
    <row r="49" spans="1:5" s="18" customFormat="1" ht="20.25" customHeight="1" thickBot="1">
      <c r="A49" s="23" t="s">
        <v>228</v>
      </c>
      <c r="B49" s="31">
        <f>B47+B48</f>
        <v>25660254525</v>
      </c>
      <c r="C49" s="31">
        <f>C47+C48</f>
        <v>20910679000</v>
      </c>
      <c r="D49" s="32">
        <f t="shared" si="0"/>
        <v>4749575525</v>
      </c>
      <c r="E49" s="33">
        <f t="shared" si="1"/>
        <v>22.71363605648578</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Roman,標準"160</oddFooter>
  </headerFooter>
</worksheet>
</file>

<file path=xl/worksheets/sheet3.xml><?xml version="1.0" encoding="utf-8"?>
<worksheet xmlns="http://schemas.openxmlformats.org/spreadsheetml/2006/main" xmlns:r="http://schemas.openxmlformats.org/officeDocument/2006/relationships">
  <sheetPr codeName="Sheet3"/>
  <dimension ref="A1:E50"/>
  <sheetViews>
    <sheetView zoomScaleSheetLayoutView="75" workbookViewId="0" topLeftCell="A1">
      <pane xSplit="1" ySplit="6" topLeftCell="B16" activePane="bottomRight" state="frozen"/>
      <selection pane="topLeft" activeCell="C11" sqref="C11"/>
      <selection pane="topRight" activeCell="C11" sqref="C11"/>
      <selection pane="bottomLeft" activeCell="C11" sqref="C11"/>
      <selection pane="bottomRight" activeCell="A36" sqref="A36"/>
    </sheetView>
  </sheetViews>
  <sheetFormatPr defaultColWidth="9.00390625" defaultRowHeight="16.5"/>
  <cols>
    <col min="1" max="1" width="29.00390625" style="1" customWidth="1"/>
    <col min="2" max="2" width="17.125" style="1" customWidth="1"/>
    <col min="3" max="3" width="16.25390625" style="1" customWidth="1"/>
    <col min="4" max="4" width="15.50390625" style="1" customWidth="1"/>
    <col min="5" max="5" width="7.875" style="1" customWidth="1"/>
    <col min="6" max="16384" width="9.00390625" style="1" customWidth="1"/>
  </cols>
  <sheetData>
    <row r="1" spans="1:5" s="2" customFormat="1" ht="27.75" customHeight="1">
      <c r="A1" s="96" t="s">
        <v>235</v>
      </c>
      <c r="B1" s="97"/>
      <c r="C1" s="97"/>
      <c r="D1" s="97"/>
      <c r="E1" s="97"/>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11205348912</v>
      </c>
      <c r="C7" s="26">
        <f>SUM(C8:C14)</f>
        <v>11678655000</v>
      </c>
      <c r="D7" s="27">
        <f aca="true" t="shared" si="0" ref="D7:D49">B7-C7</f>
        <v>-473306088</v>
      </c>
      <c r="E7" s="28">
        <f aca="true" t="shared" si="1" ref="E7:E49">IF(C7=0,0,(D7/C7)*100)</f>
        <v>-4.052744840908478</v>
      </c>
    </row>
    <row r="8" spans="1:5" s="22" customFormat="1" ht="14.25">
      <c r="A8" s="50" t="s">
        <v>9</v>
      </c>
      <c r="B8" s="29">
        <v>0</v>
      </c>
      <c r="C8" s="29">
        <v>0</v>
      </c>
      <c r="D8" s="37">
        <f t="shared" si="0"/>
        <v>0</v>
      </c>
      <c r="E8" s="58">
        <f t="shared" si="1"/>
        <v>0</v>
      </c>
    </row>
    <row r="9" spans="1:5" s="22" customFormat="1" ht="14.25">
      <c r="A9" s="50" t="s">
        <v>11</v>
      </c>
      <c r="B9" s="29">
        <v>0</v>
      </c>
      <c r="C9" s="29">
        <v>0</v>
      </c>
      <c r="D9" s="37">
        <f t="shared" si="0"/>
        <v>0</v>
      </c>
      <c r="E9" s="58">
        <f t="shared" si="1"/>
        <v>0</v>
      </c>
    </row>
    <row r="10" spans="1:5" s="22" customFormat="1" ht="14.25">
      <c r="A10" s="50" t="s">
        <v>12</v>
      </c>
      <c r="B10" s="29">
        <v>566768</v>
      </c>
      <c r="C10" s="29">
        <v>620000</v>
      </c>
      <c r="D10" s="37">
        <f t="shared" si="0"/>
        <v>-53232</v>
      </c>
      <c r="E10" s="58">
        <f t="shared" si="1"/>
        <v>-8.585806451612903</v>
      </c>
    </row>
    <row r="11" spans="1:5" s="22" customFormat="1" ht="14.25">
      <c r="A11" s="50" t="s">
        <v>13</v>
      </c>
      <c r="B11" s="29">
        <v>0</v>
      </c>
      <c r="C11" s="29">
        <v>0</v>
      </c>
      <c r="D11" s="37">
        <f t="shared" si="0"/>
        <v>0</v>
      </c>
      <c r="E11" s="58">
        <f t="shared" si="1"/>
        <v>0</v>
      </c>
    </row>
    <row r="12" spans="1:5" s="22" customFormat="1" ht="14.25">
      <c r="A12" s="50" t="s">
        <v>14</v>
      </c>
      <c r="B12" s="29">
        <v>104059531</v>
      </c>
      <c r="C12" s="29">
        <v>215430000</v>
      </c>
      <c r="D12" s="37">
        <f t="shared" si="0"/>
        <v>-111370469</v>
      </c>
      <c r="E12" s="58">
        <f t="shared" si="1"/>
        <v>-51.69682449055377</v>
      </c>
    </row>
    <row r="13" spans="1:5" s="22" customFormat="1" ht="14.25">
      <c r="A13" s="50" t="s">
        <v>15</v>
      </c>
      <c r="B13" s="29">
        <v>10977365000</v>
      </c>
      <c r="C13" s="29">
        <v>11377365000</v>
      </c>
      <c r="D13" s="37">
        <f t="shared" si="0"/>
        <v>-400000000</v>
      </c>
      <c r="E13" s="58">
        <f t="shared" si="1"/>
        <v>-3.5157525490304655</v>
      </c>
    </row>
    <row r="14" spans="1:5" s="22" customFormat="1" ht="14.25">
      <c r="A14" s="50" t="s">
        <v>16</v>
      </c>
      <c r="B14" s="29">
        <v>123357613</v>
      </c>
      <c r="C14" s="29">
        <v>85240000</v>
      </c>
      <c r="D14" s="37">
        <f t="shared" si="0"/>
        <v>38117613</v>
      </c>
      <c r="E14" s="58">
        <f t="shared" si="1"/>
        <v>44.71798803378695</v>
      </c>
    </row>
    <row r="15" spans="1:5" s="18" customFormat="1" ht="27" customHeight="1">
      <c r="A15" s="21" t="s">
        <v>17</v>
      </c>
      <c r="B15" s="26">
        <f>SUM(B16:B45)</f>
        <v>8940169026</v>
      </c>
      <c r="C15" s="26">
        <f>SUM(C16:C45)</f>
        <v>9935679000</v>
      </c>
      <c r="D15" s="27">
        <f t="shared" si="0"/>
        <v>-995509974</v>
      </c>
      <c r="E15" s="28">
        <f t="shared" si="1"/>
        <v>-10.019546464816345</v>
      </c>
    </row>
    <row r="16" spans="1:5" s="22" customFormat="1" ht="14.25">
      <c r="A16" s="50" t="s">
        <v>80</v>
      </c>
      <c r="B16" s="29">
        <v>25859818</v>
      </c>
      <c r="C16" s="29">
        <v>27548000</v>
      </c>
      <c r="D16" s="37">
        <f t="shared" si="0"/>
        <v>-1688182</v>
      </c>
      <c r="E16" s="58">
        <f t="shared" si="1"/>
        <v>-6.128147233918978</v>
      </c>
    </row>
    <row r="17" spans="1:5" s="22" customFormat="1" ht="14.25">
      <c r="A17" s="50" t="s">
        <v>81</v>
      </c>
      <c r="B17" s="29">
        <v>0</v>
      </c>
      <c r="C17" s="29">
        <v>0</v>
      </c>
      <c r="D17" s="37">
        <f t="shared" si="0"/>
        <v>0</v>
      </c>
      <c r="E17" s="58">
        <f t="shared" si="1"/>
        <v>0</v>
      </c>
    </row>
    <row r="18" spans="1:5" s="22" customFormat="1" ht="14.25">
      <c r="A18" s="25" t="s">
        <v>82</v>
      </c>
      <c r="B18" s="29">
        <v>8336416999</v>
      </c>
      <c r="C18" s="29">
        <v>9035461000</v>
      </c>
      <c r="D18" s="37">
        <f t="shared" si="0"/>
        <v>-699044001</v>
      </c>
      <c r="E18" s="58">
        <f t="shared" si="1"/>
        <v>-7.736672218495548</v>
      </c>
    </row>
    <row r="19" spans="1:5" s="22" customFormat="1" ht="14.25">
      <c r="A19" s="25" t="s">
        <v>83</v>
      </c>
      <c r="B19" s="29">
        <v>75807943</v>
      </c>
      <c r="C19" s="29">
        <v>438485000</v>
      </c>
      <c r="D19" s="37">
        <f t="shared" si="0"/>
        <v>-362677057</v>
      </c>
      <c r="E19" s="58">
        <f t="shared" si="1"/>
        <v>-82.71139423241388</v>
      </c>
    </row>
    <row r="20" spans="1:5" s="22" customFormat="1" ht="14.25">
      <c r="A20" s="25" t="s">
        <v>84</v>
      </c>
      <c r="B20" s="29">
        <v>502084266</v>
      </c>
      <c r="C20" s="29">
        <v>434185000</v>
      </c>
      <c r="D20" s="37">
        <f t="shared" si="0"/>
        <v>67899266</v>
      </c>
      <c r="E20" s="58">
        <f t="shared" si="1"/>
        <v>15.638326059168328</v>
      </c>
    </row>
    <row r="21" spans="1:5" s="22" customFormat="1" ht="14.25">
      <c r="A21" s="25"/>
      <c r="B21" s="29"/>
      <c r="C21" s="29"/>
      <c r="D21" s="37">
        <f t="shared" si="0"/>
        <v>0</v>
      </c>
      <c r="E21" s="58">
        <f t="shared" si="1"/>
        <v>0</v>
      </c>
    </row>
    <row r="22" spans="1:5" s="22" customFormat="1" ht="14.25">
      <c r="A22" s="25"/>
      <c r="B22" s="29"/>
      <c r="C22" s="29"/>
      <c r="D22" s="37">
        <f t="shared" si="0"/>
        <v>0</v>
      </c>
      <c r="E22" s="58">
        <f t="shared" si="1"/>
        <v>0</v>
      </c>
    </row>
    <row r="23" spans="1:5" s="22" customFormat="1" ht="14.25">
      <c r="A23" s="20"/>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2265179886</v>
      </c>
      <c r="C47" s="26">
        <f>C7-C15</f>
        <v>1742976000</v>
      </c>
      <c r="D47" s="27">
        <f t="shared" si="0"/>
        <v>522203886</v>
      </c>
      <c r="E47" s="28">
        <f t="shared" si="1"/>
        <v>29.960474843027097</v>
      </c>
    </row>
    <row r="48" spans="1:5" s="18" customFormat="1" ht="20.25" customHeight="1">
      <c r="A48" s="21" t="s">
        <v>19</v>
      </c>
      <c r="B48" s="30">
        <v>4437127465.08</v>
      </c>
      <c r="C48" s="30">
        <v>4133810000</v>
      </c>
      <c r="D48" s="27">
        <f t="shared" si="0"/>
        <v>303317465.0799999</v>
      </c>
      <c r="E48" s="28">
        <f t="shared" si="1"/>
        <v>7.337479590982651</v>
      </c>
    </row>
    <row r="49" spans="1:5" s="18" customFormat="1" ht="20.25" customHeight="1" thickBot="1">
      <c r="A49" s="23" t="s">
        <v>20</v>
      </c>
      <c r="B49" s="31">
        <f>B47+B48</f>
        <v>6702307351.08</v>
      </c>
      <c r="C49" s="31">
        <f>C47+C48</f>
        <v>5876786000</v>
      </c>
      <c r="D49" s="32">
        <f t="shared" si="0"/>
        <v>825521351.0799999</v>
      </c>
      <c r="E49" s="33">
        <f t="shared" si="1"/>
        <v>14.047156916722848</v>
      </c>
    </row>
    <row r="50" ht="16.5">
      <c r="A50" s="22" t="s">
        <v>282</v>
      </c>
    </row>
  </sheetData>
  <mergeCells count="7">
    <mergeCell ref="A1:E1"/>
    <mergeCell ref="A2:E2"/>
    <mergeCell ref="D5:E5"/>
    <mergeCell ref="A5:A6"/>
    <mergeCell ref="B5:B6"/>
    <mergeCell ref="C5:C6"/>
    <mergeCell ref="A3:E3"/>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Roman,標準"116</oddFooter>
  </headerFooter>
</worksheet>
</file>

<file path=xl/worksheets/sheet4.xml><?xml version="1.0" encoding="utf-8"?>
<worksheet xmlns="http://schemas.openxmlformats.org/spreadsheetml/2006/main" xmlns:r="http://schemas.openxmlformats.org/officeDocument/2006/relationships">
  <sheetPr codeName="Sheet4"/>
  <dimension ref="A1:E52"/>
  <sheetViews>
    <sheetView workbookViewId="0" topLeftCell="A1">
      <pane xSplit="1" ySplit="6" topLeftCell="B7" activePane="bottomRight" state="frozen"/>
      <selection pane="topLeft" activeCell="A1" sqref="A1:E1"/>
      <selection pane="topRight" activeCell="A1" sqref="A1:E1"/>
      <selection pane="bottomLeft" activeCell="A1" sqref="A1:E1"/>
      <selection pane="bottomRight" activeCell="A1" sqref="A1:IV1"/>
    </sheetView>
  </sheetViews>
  <sheetFormatPr defaultColWidth="9.00390625" defaultRowHeight="16.5"/>
  <cols>
    <col min="1" max="1" width="29.00390625" style="1" customWidth="1"/>
    <col min="2" max="2" width="17.125" style="1" customWidth="1"/>
    <col min="3" max="3" width="16.25390625" style="1" customWidth="1"/>
    <col min="4" max="4" width="17.00390625" style="1" customWidth="1"/>
    <col min="5" max="5" width="11.375" style="1" customWidth="1"/>
    <col min="6" max="16384" width="9.00390625" style="1" customWidth="1"/>
  </cols>
  <sheetData>
    <row r="1" spans="1:5" s="2" customFormat="1" ht="27.75" customHeight="1">
      <c r="A1" s="87" t="s">
        <v>8</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1801709566</v>
      </c>
      <c r="C7" s="26">
        <f>SUM(C8:C14)</f>
        <v>48000</v>
      </c>
      <c r="D7" s="27">
        <f aca="true" t="shared" si="0" ref="D7:D52">B7-C7</f>
        <v>1801661566</v>
      </c>
      <c r="E7" s="28">
        <f aca="true" t="shared" si="1" ref="E7:E52">IF(C7=0,0,(D7/C7)*100)</f>
        <v>3753461.5958333337</v>
      </c>
    </row>
    <row r="8" spans="1:5" s="22" customFormat="1" ht="14.25">
      <c r="A8" s="50" t="s">
        <v>9</v>
      </c>
      <c r="B8" s="29">
        <v>36270</v>
      </c>
      <c r="C8" s="29"/>
      <c r="D8" s="37">
        <f t="shared" si="0"/>
        <v>36270</v>
      </c>
      <c r="E8" s="58">
        <f t="shared" si="1"/>
        <v>0</v>
      </c>
    </row>
    <row r="9" spans="1:5" s="22" customFormat="1" ht="14.25">
      <c r="A9" s="50" t="s">
        <v>11</v>
      </c>
      <c r="B9" s="29"/>
      <c r="C9" s="29"/>
      <c r="D9" s="37">
        <f t="shared" si="0"/>
        <v>0</v>
      </c>
      <c r="E9" s="58">
        <f t="shared" si="1"/>
        <v>0</v>
      </c>
    </row>
    <row r="10" spans="1:5" s="22" customFormat="1" ht="14.25">
      <c r="A10" s="50" t="s">
        <v>12</v>
      </c>
      <c r="B10" s="29"/>
      <c r="C10" s="29"/>
      <c r="D10" s="37">
        <f t="shared" si="0"/>
        <v>0</v>
      </c>
      <c r="E10" s="58">
        <f t="shared" si="1"/>
        <v>0</v>
      </c>
    </row>
    <row r="11" spans="1:5" s="22" customFormat="1" ht="14.25">
      <c r="A11" s="50" t="s">
        <v>13</v>
      </c>
      <c r="B11" s="29"/>
      <c r="C11" s="29"/>
      <c r="D11" s="37">
        <f t="shared" si="0"/>
        <v>0</v>
      </c>
      <c r="E11" s="58">
        <f t="shared" si="1"/>
        <v>0</v>
      </c>
    </row>
    <row r="12" spans="1:5" s="22" customFormat="1" ht="14.25">
      <c r="A12" s="50" t="s">
        <v>14</v>
      </c>
      <c r="B12" s="29">
        <v>4213043</v>
      </c>
      <c r="C12" s="29"/>
      <c r="D12" s="37">
        <f t="shared" si="0"/>
        <v>4213043</v>
      </c>
      <c r="E12" s="58">
        <f t="shared" si="1"/>
        <v>0</v>
      </c>
    </row>
    <row r="13" spans="1:5" s="22" customFormat="1" ht="14.25">
      <c r="A13" s="50" t="s">
        <v>15</v>
      </c>
      <c r="B13" s="29">
        <v>1743682864</v>
      </c>
      <c r="C13" s="29"/>
      <c r="D13" s="37">
        <f t="shared" si="0"/>
        <v>1743682864</v>
      </c>
      <c r="E13" s="58">
        <f t="shared" si="1"/>
        <v>0</v>
      </c>
    </row>
    <row r="14" spans="1:5" s="22" customFormat="1" ht="14.25">
      <c r="A14" s="50" t="s">
        <v>16</v>
      </c>
      <c r="B14" s="29">
        <v>53777389</v>
      </c>
      <c r="C14" s="29">
        <v>48000</v>
      </c>
      <c r="D14" s="37">
        <f t="shared" si="0"/>
        <v>53729389</v>
      </c>
      <c r="E14" s="58">
        <f t="shared" si="1"/>
        <v>111936.22708333333</v>
      </c>
    </row>
    <row r="15" spans="1:5" s="18" customFormat="1" ht="27" customHeight="1">
      <c r="A15" s="21" t="s">
        <v>17</v>
      </c>
      <c r="B15" s="26">
        <f>SUM(B16:B48)</f>
        <v>2592239262</v>
      </c>
      <c r="C15" s="26">
        <f>SUM(C16:C48)</f>
        <v>3349378000</v>
      </c>
      <c r="D15" s="27">
        <f t="shared" si="0"/>
        <v>-757138738</v>
      </c>
      <c r="E15" s="28">
        <f t="shared" si="1"/>
        <v>-22.60535353131238</v>
      </c>
    </row>
    <row r="16" spans="1:5" s="22" customFormat="1" ht="14.25">
      <c r="A16" s="50" t="s">
        <v>80</v>
      </c>
      <c r="B16" s="29">
        <v>66343734</v>
      </c>
      <c r="C16" s="29">
        <v>9978000</v>
      </c>
      <c r="D16" s="37">
        <f t="shared" si="0"/>
        <v>56365734</v>
      </c>
      <c r="E16" s="58">
        <f t="shared" si="1"/>
        <v>564.9001202645821</v>
      </c>
    </row>
    <row r="17" spans="1:5" s="22" customFormat="1" ht="14.25">
      <c r="A17" s="50" t="s">
        <v>81</v>
      </c>
      <c r="B17" s="29"/>
      <c r="C17" s="29"/>
      <c r="D17" s="37">
        <f t="shared" si="0"/>
        <v>0</v>
      </c>
      <c r="E17" s="58">
        <f t="shared" si="1"/>
        <v>0</v>
      </c>
    </row>
    <row r="18" spans="1:5" s="22" customFormat="1" ht="14.25">
      <c r="A18" s="25" t="s">
        <v>85</v>
      </c>
      <c r="B18" s="29">
        <v>465000</v>
      </c>
      <c r="C18" s="29">
        <v>48000</v>
      </c>
      <c r="D18" s="37">
        <f t="shared" si="0"/>
        <v>417000</v>
      </c>
      <c r="E18" s="58">
        <f t="shared" si="1"/>
        <v>868.75</v>
      </c>
    </row>
    <row r="19" spans="1:5" s="22" customFormat="1" ht="14.25">
      <c r="A19" s="25" t="s">
        <v>86</v>
      </c>
      <c r="B19" s="29">
        <v>7569960</v>
      </c>
      <c r="C19" s="29"/>
      <c r="D19" s="37">
        <f t="shared" si="0"/>
        <v>7569960</v>
      </c>
      <c r="E19" s="58">
        <f t="shared" si="1"/>
        <v>0</v>
      </c>
    </row>
    <row r="20" spans="1:5" s="22" customFormat="1" ht="14.25">
      <c r="A20" s="25" t="s">
        <v>87</v>
      </c>
      <c r="B20" s="29">
        <v>13200000</v>
      </c>
      <c r="C20" s="29"/>
      <c r="D20" s="37">
        <f>B20-C20</f>
        <v>13200000</v>
      </c>
      <c r="E20" s="58">
        <f>IF(C20=0,0,(D20/C20)*100)</f>
        <v>0</v>
      </c>
    </row>
    <row r="21" spans="1:5" s="22" customFormat="1" ht="14.25">
      <c r="A21" s="25" t="s">
        <v>88</v>
      </c>
      <c r="B21" s="29">
        <v>26500000</v>
      </c>
      <c r="C21" s="29"/>
      <c r="D21" s="37">
        <f>B21-C21</f>
        <v>26500000</v>
      </c>
      <c r="E21" s="58">
        <f>IF(C21=0,0,(D21/C21)*100)</f>
        <v>0</v>
      </c>
    </row>
    <row r="22" spans="1:5" s="22" customFormat="1" ht="14.25">
      <c r="A22" s="25" t="s">
        <v>89</v>
      </c>
      <c r="B22" s="29">
        <v>10170000</v>
      </c>
      <c r="C22" s="29"/>
      <c r="D22" s="37">
        <f>B22-C22</f>
        <v>10170000</v>
      </c>
      <c r="E22" s="58">
        <f>IF(C22=0,0,(D22/C22)*100)</f>
        <v>0</v>
      </c>
    </row>
    <row r="23" spans="1:5" s="22" customFormat="1" ht="14.25">
      <c r="A23" s="25" t="s">
        <v>90</v>
      </c>
      <c r="B23" s="29">
        <v>89281210</v>
      </c>
      <c r="C23" s="29"/>
      <c r="D23" s="37">
        <f t="shared" si="0"/>
        <v>89281210</v>
      </c>
      <c r="E23" s="58">
        <f t="shared" si="1"/>
        <v>0</v>
      </c>
    </row>
    <row r="24" spans="1:5" s="22" customFormat="1" ht="14.25">
      <c r="A24" s="25" t="s">
        <v>91</v>
      </c>
      <c r="B24" s="29">
        <v>2278054</v>
      </c>
      <c r="C24" s="29"/>
      <c r="D24" s="37">
        <f t="shared" si="0"/>
        <v>2278054</v>
      </c>
      <c r="E24" s="58">
        <f t="shared" si="1"/>
        <v>0</v>
      </c>
    </row>
    <row r="25" spans="1:5" s="22" customFormat="1" ht="14.25">
      <c r="A25" s="25" t="s">
        <v>92</v>
      </c>
      <c r="B25" s="29">
        <v>1015000</v>
      </c>
      <c r="C25" s="29"/>
      <c r="D25" s="37">
        <f t="shared" si="0"/>
        <v>1015000</v>
      </c>
      <c r="E25" s="58">
        <f t="shared" si="1"/>
        <v>0</v>
      </c>
    </row>
    <row r="26" spans="1:5" s="22" customFormat="1" ht="14.25">
      <c r="A26" s="25" t="s">
        <v>93</v>
      </c>
      <c r="B26" s="29">
        <v>14587410</v>
      </c>
      <c r="C26" s="29"/>
      <c r="D26" s="37">
        <f t="shared" si="0"/>
        <v>14587410</v>
      </c>
      <c r="E26" s="58">
        <f t="shared" si="1"/>
        <v>0</v>
      </c>
    </row>
    <row r="27" spans="1:5" s="22" customFormat="1" ht="14.25">
      <c r="A27" s="25" t="s">
        <v>94</v>
      </c>
      <c r="B27" s="29">
        <v>148544478</v>
      </c>
      <c r="C27" s="29"/>
      <c r="D27" s="37">
        <f t="shared" si="0"/>
        <v>148544478</v>
      </c>
      <c r="E27" s="58">
        <f t="shared" si="1"/>
        <v>0</v>
      </c>
    </row>
    <row r="28" spans="1:5" s="22" customFormat="1" ht="14.25">
      <c r="A28" s="25" t="s">
        <v>95</v>
      </c>
      <c r="B28" s="29">
        <v>2069901</v>
      </c>
      <c r="C28" s="29"/>
      <c r="D28" s="37">
        <f t="shared" si="0"/>
        <v>2069901</v>
      </c>
      <c r="E28" s="58">
        <f t="shared" si="1"/>
        <v>0</v>
      </c>
    </row>
    <row r="29" spans="1:5" s="22" customFormat="1" ht="14.25">
      <c r="A29" s="25" t="s">
        <v>96</v>
      </c>
      <c r="B29" s="29">
        <v>207743764</v>
      </c>
      <c r="C29" s="29"/>
      <c r="D29" s="37">
        <f t="shared" si="0"/>
        <v>207743764</v>
      </c>
      <c r="E29" s="58">
        <f t="shared" si="1"/>
        <v>0</v>
      </c>
    </row>
    <row r="30" spans="1:5" s="22" customFormat="1" ht="14.25">
      <c r="A30" s="25" t="s">
        <v>97</v>
      </c>
      <c r="B30" s="29">
        <v>1712556</v>
      </c>
      <c r="C30" s="29"/>
      <c r="D30" s="37">
        <f t="shared" si="0"/>
        <v>1712556</v>
      </c>
      <c r="E30" s="58">
        <f t="shared" si="1"/>
        <v>0</v>
      </c>
    </row>
    <row r="31" spans="1:5" s="22" customFormat="1" ht="14.25">
      <c r="A31" s="25" t="s">
        <v>98</v>
      </c>
      <c r="B31" s="29">
        <v>205397</v>
      </c>
      <c r="C31" s="29"/>
      <c r="D31" s="37">
        <f t="shared" si="0"/>
        <v>205397</v>
      </c>
      <c r="E31" s="58">
        <f t="shared" si="1"/>
        <v>0</v>
      </c>
    </row>
    <row r="32" spans="1:5" s="22" customFormat="1" ht="14.25">
      <c r="A32" s="25" t="s">
        <v>99</v>
      </c>
      <c r="B32" s="29">
        <v>20384860</v>
      </c>
      <c r="C32" s="29"/>
      <c r="D32" s="37">
        <f t="shared" si="0"/>
        <v>20384860</v>
      </c>
      <c r="E32" s="58">
        <f t="shared" si="1"/>
        <v>0</v>
      </c>
    </row>
    <row r="33" spans="1:5" s="22" customFormat="1" ht="14.25">
      <c r="A33" s="25" t="s">
        <v>100</v>
      </c>
      <c r="B33" s="29">
        <v>23297364</v>
      </c>
      <c r="C33" s="29"/>
      <c r="D33" s="37">
        <f t="shared" si="0"/>
        <v>23297364</v>
      </c>
      <c r="E33" s="58">
        <f t="shared" si="1"/>
        <v>0</v>
      </c>
    </row>
    <row r="34" spans="1:5" s="22" customFormat="1" ht="14.25">
      <c r="A34" s="25" t="s">
        <v>101</v>
      </c>
      <c r="B34" s="29">
        <v>360594</v>
      </c>
      <c r="C34" s="29"/>
      <c r="D34" s="37">
        <f t="shared" si="0"/>
        <v>360594</v>
      </c>
      <c r="E34" s="58">
        <f t="shared" si="1"/>
        <v>0</v>
      </c>
    </row>
    <row r="35" spans="1:5" s="22" customFormat="1" ht="14.25">
      <c r="A35" s="25" t="s">
        <v>102</v>
      </c>
      <c r="B35" s="29">
        <v>1888598</v>
      </c>
      <c r="C35" s="29"/>
      <c r="D35" s="37">
        <f t="shared" si="0"/>
        <v>1888598</v>
      </c>
      <c r="E35" s="58">
        <f t="shared" si="1"/>
        <v>0</v>
      </c>
    </row>
    <row r="36" spans="1:5" s="22" customFormat="1" ht="14.25">
      <c r="A36" s="25" t="s">
        <v>103</v>
      </c>
      <c r="B36" s="29">
        <v>9982711</v>
      </c>
      <c r="C36" s="29"/>
      <c r="D36" s="37">
        <f t="shared" si="0"/>
        <v>9982711</v>
      </c>
      <c r="E36" s="58">
        <f t="shared" si="1"/>
        <v>0</v>
      </c>
    </row>
    <row r="37" spans="1:5" s="22" customFormat="1" ht="14.25">
      <c r="A37" s="25" t="s">
        <v>104</v>
      </c>
      <c r="B37" s="29">
        <v>20000</v>
      </c>
      <c r="C37" s="29"/>
      <c r="D37" s="37">
        <f t="shared" si="0"/>
        <v>20000</v>
      </c>
      <c r="E37" s="58">
        <f t="shared" si="1"/>
        <v>0</v>
      </c>
    </row>
    <row r="38" spans="1:5" s="22" customFormat="1" ht="14.25">
      <c r="A38" s="25" t="s">
        <v>105</v>
      </c>
      <c r="B38" s="29">
        <v>102636800</v>
      </c>
      <c r="C38" s="29"/>
      <c r="D38" s="37">
        <f t="shared" si="0"/>
        <v>102636800</v>
      </c>
      <c r="E38" s="58">
        <f t="shared" si="1"/>
        <v>0</v>
      </c>
    </row>
    <row r="39" spans="1:5" s="22" customFormat="1" ht="14.25">
      <c r="A39" s="25" t="s">
        <v>106</v>
      </c>
      <c r="B39" s="29">
        <v>348069</v>
      </c>
      <c r="C39" s="29"/>
      <c r="D39" s="37">
        <f t="shared" si="0"/>
        <v>348069</v>
      </c>
      <c r="E39" s="58">
        <f t="shared" si="1"/>
        <v>0</v>
      </c>
    </row>
    <row r="40" spans="1:5" s="22" customFormat="1" ht="14.25">
      <c r="A40" s="25" t="s">
        <v>107</v>
      </c>
      <c r="B40" s="29">
        <v>7169517</v>
      </c>
      <c r="C40" s="29">
        <v>263000000</v>
      </c>
      <c r="D40" s="37">
        <f t="shared" si="0"/>
        <v>-255830483</v>
      </c>
      <c r="E40" s="58">
        <f t="shared" si="1"/>
        <v>-97.27394790874526</v>
      </c>
    </row>
    <row r="41" spans="1:5" s="22" customFormat="1" ht="14.25">
      <c r="A41" s="25" t="s">
        <v>108</v>
      </c>
      <c r="B41" s="29">
        <v>240204490</v>
      </c>
      <c r="C41" s="29">
        <v>183000000</v>
      </c>
      <c r="D41" s="37">
        <f t="shared" si="0"/>
        <v>57204490</v>
      </c>
      <c r="E41" s="58">
        <f t="shared" si="1"/>
        <v>31.259284153005463</v>
      </c>
    </row>
    <row r="42" spans="1:5" s="22" customFormat="1" ht="14.25">
      <c r="A42" s="25" t="s">
        <v>109</v>
      </c>
      <c r="B42" s="29">
        <v>468475214</v>
      </c>
      <c r="C42" s="29">
        <v>965634000</v>
      </c>
      <c r="D42" s="37">
        <f t="shared" si="0"/>
        <v>-497158786</v>
      </c>
      <c r="E42" s="58">
        <f t="shared" si="1"/>
        <v>-51.48521965879412</v>
      </c>
    </row>
    <row r="43" spans="1:5" s="22" customFormat="1" ht="14.25">
      <c r="A43" s="25" t="s">
        <v>110</v>
      </c>
      <c r="B43" s="29">
        <v>80000000</v>
      </c>
      <c r="C43" s="29">
        <v>100000000</v>
      </c>
      <c r="D43" s="37"/>
      <c r="E43" s="58"/>
    </row>
    <row r="44" spans="1:5" s="22" customFormat="1" ht="14.25">
      <c r="A44" s="25" t="s">
        <v>111</v>
      </c>
      <c r="B44" s="29">
        <v>58488574</v>
      </c>
      <c r="C44" s="29">
        <v>92000000</v>
      </c>
      <c r="D44" s="37"/>
      <c r="E44" s="58"/>
    </row>
    <row r="45" spans="1:5" s="22" customFormat="1" ht="14.25">
      <c r="A45" s="25" t="s">
        <v>108</v>
      </c>
      <c r="B45" s="29">
        <v>780796798</v>
      </c>
      <c r="C45" s="29">
        <v>1561718000</v>
      </c>
      <c r="D45" s="37"/>
      <c r="E45" s="58"/>
    </row>
    <row r="46" spans="1:5" s="22" customFormat="1" ht="14.25">
      <c r="A46" s="25" t="s">
        <v>112</v>
      </c>
      <c r="B46" s="29">
        <v>49163667</v>
      </c>
      <c r="C46" s="29">
        <v>174000000</v>
      </c>
      <c r="D46" s="37"/>
      <c r="E46" s="58"/>
    </row>
    <row r="47" spans="1:5" s="22" customFormat="1" ht="14.25">
      <c r="A47" s="25" t="s">
        <v>113</v>
      </c>
      <c r="B47" s="29">
        <v>128337051</v>
      </c>
      <c r="C47" s="29"/>
      <c r="D47" s="37"/>
      <c r="E47" s="58"/>
    </row>
    <row r="48" spans="1:5" s="22" customFormat="1" ht="14.25">
      <c r="A48" s="25" t="s">
        <v>114</v>
      </c>
      <c r="B48" s="29">
        <v>28998491</v>
      </c>
      <c r="C48" s="29"/>
      <c r="D48" s="37">
        <f t="shared" si="0"/>
        <v>28998491</v>
      </c>
      <c r="E48" s="58">
        <f t="shared" si="1"/>
        <v>0</v>
      </c>
    </row>
    <row r="49" spans="1:5" s="22" customFormat="1" ht="1.5" customHeight="1">
      <c r="A49" s="20"/>
      <c r="B49" s="29"/>
      <c r="C49" s="29"/>
      <c r="D49" s="37">
        <f t="shared" si="0"/>
        <v>0</v>
      </c>
      <c r="E49" s="58">
        <f t="shared" si="1"/>
        <v>0</v>
      </c>
    </row>
    <row r="50" spans="1:5" s="18" customFormat="1" ht="20.25" customHeight="1">
      <c r="A50" s="21" t="s">
        <v>18</v>
      </c>
      <c r="B50" s="26">
        <f>B7-B15</f>
        <v>-790529696</v>
      </c>
      <c r="C50" s="26">
        <f>C7-C15</f>
        <v>-3349330000</v>
      </c>
      <c r="D50" s="27">
        <f t="shared" si="0"/>
        <v>2558800304</v>
      </c>
      <c r="E50" s="28">
        <f t="shared" si="1"/>
        <v>-76.39737810248617</v>
      </c>
    </row>
    <row r="51" spans="1:5" s="18" customFormat="1" ht="20.25" customHeight="1">
      <c r="A51" s="21" t="s">
        <v>19</v>
      </c>
      <c r="B51" s="30">
        <v>8036887024</v>
      </c>
      <c r="C51" s="30">
        <v>6932383000</v>
      </c>
      <c r="D51" s="27">
        <f t="shared" si="0"/>
        <v>1104504024</v>
      </c>
      <c r="E51" s="28">
        <f t="shared" si="1"/>
        <v>15.932530329036926</v>
      </c>
    </row>
    <row r="52" spans="1:5" s="18" customFormat="1" ht="20.25" customHeight="1" thickBot="1">
      <c r="A52" s="23" t="s">
        <v>20</v>
      </c>
      <c r="B52" s="31">
        <f>B50+B51</f>
        <v>7246357328</v>
      </c>
      <c r="C52" s="31">
        <f>C50+C51</f>
        <v>3583053000</v>
      </c>
      <c r="D52" s="32">
        <f t="shared" si="0"/>
        <v>3663304328</v>
      </c>
      <c r="E52" s="33">
        <f t="shared" si="1"/>
        <v>102.23974716533637</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sheetPr codeName="Sheet5"/>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5" sqref="A5:E6"/>
    </sheetView>
  </sheetViews>
  <sheetFormatPr defaultColWidth="9.00390625" defaultRowHeight="16.5"/>
  <cols>
    <col min="1" max="1" width="31.50390625" style="67" customWidth="1"/>
    <col min="2" max="2" width="17.125" style="1" customWidth="1"/>
    <col min="3" max="3" width="16.25390625" style="1" customWidth="1"/>
    <col min="4" max="4" width="17.00390625" style="1" customWidth="1"/>
    <col min="5" max="5" width="7.875" style="1" customWidth="1"/>
    <col min="6" max="16384" width="9.00390625" style="1" customWidth="1"/>
  </cols>
  <sheetData>
    <row r="1" spans="1:5" s="2" customFormat="1" ht="27.75" customHeight="1">
      <c r="A1" s="87" t="s">
        <v>244</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61"/>
      <c r="B4" s="3" t="s">
        <v>71</v>
      </c>
      <c r="C4" s="3"/>
      <c r="D4" s="3"/>
      <c r="E4" s="4" t="s">
        <v>2</v>
      </c>
    </row>
    <row r="5" spans="1:5" s="2" customFormat="1" ht="16.5">
      <c r="A5" s="98" t="s">
        <v>74</v>
      </c>
      <c r="B5" s="90" t="s">
        <v>73</v>
      </c>
      <c r="C5" s="90" t="s">
        <v>0</v>
      </c>
      <c r="D5" s="90" t="s">
        <v>4</v>
      </c>
      <c r="E5" s="91"/>
    </row>
    <row r="6" spans="1:5" s="2" customFormat="1" ht="16.5">
      <c r="A6" s="99"/>
      <c r="B6" s="94"/>
      <c r="C6" s="94"/>
      <c r="D6" s="5" t="s">
        <v>72</v>
      </c>
      <c r="E6" s="6" t="s">
        <v>1</v>
      </c>
    </row>
    <row r="7" spans="1:5" s="18" customFormat="1" ht="27" customHeight="1">
      <c r="A7" s="62" t="s">
        <v>3</v>
      </c>
      <c r="B7" s="26">
        <f>SUM(B8:B14)</f>
        <v>1229522998</v>
      </c>
      <c r="C7" s="26">
        <f>SUM(C8:C14)</f>
        <v>1204500000</v>
      </c>
      <c r="D7" s="27">
        <f aca="true" t="shared" si="0" ref="D7:D49">B7-C7</f>
        <v>25022998</v>
      </c>
      <c r="E7" s="28">
        <f aca="true" t="shared" si="1" ref="E7:E49">IF(C7=0,0,(D7/C7)*100)</f>
        <v>2.0774593607305936</v>
      </c>
    </row>
    <row r="8" spans="1:5" s="22" customFormat="1" ht="14.25">
      <c r="A8" s="63" t="s">
        <v>9</v>
      </c>
      <c r="B8" s="29"/>
      <c r="C8" s="29"/>
      <c r="D8" s="37">
        <f t="shared" si="0"/>
        <v>0</v>
      </c>
      <c r="E8" s="58">
        <f t="shared" si="1"/>
        <v>0</v>
      </c>
    </row>
    <row r="9" spans="1:5" s="22" customFormat="1" ht="14.25">
      <c r="A9" s="63" t="s">
        <v>11</v>
      </c>
      <c r="B9" s="29"/>
      <c r="C9" s="29"/>
      <c r="D9" s="37">
        <f t="shared" si="0"/>
        <v>0</v>
      </c>
      <c r="E9" s="58">
        <f t="shared" si="1"/>
        <v>0</v>
      </c>
    </row>
    <row r="10" spans="1:5" s="22" customFormat="1" ht="14.25">
      <c r="A10" s="63" t="s">
        <v>12</v>
      </c>
      <c r="B10" s="29"/>
      <c r="C10" s="29"/>
      <c r="D10" s="37">
        <f t="shared" si="0"/>
        <v>0</v>
      </c>
      <c r="E10" s="58">
        <f t="shared" si="1"/>
        <v>0</v>
      </c>
    </row>
    <row r="11" spans="1:5" s="22" customFormat="1" ht="14.25">
      <c r="A11" s="63" t="s">
        <v>13</v>
      </c>
      <c r="B11" s="29"/>
      <c r="C11" s="29"/>
      <c r="D11" s="37">
        <f t="shared" si="0"/>
        <v>0</v>
      </c>
      <c r="E11" s="58">
        <f t="shared" si="1"/>
        <v>0</v>
      </c>
    </row>
    <row r="12" spans="1:5" s="22" customFormat="1" ht="14.25">
      <c r="A12" s="63" t="s">
        <v>14</v>
      </c>
      <c r="B12" s="29">
        <v>3256339</v>
      </c>
      <c r="C12" s="29">
        <v>4500000</v>
      </c>
      <c r="D12" s="37">
        <f t="shared" si="0"/>
        <v>-1243661</v>
      </c>
      <c r="E12" s="58">
        <f t="shared" si="1"/>
        <v>-27.63691111111111</v>
      </c>
    </row>
    <row r="13" spans="1:5" s="22" customFormat="1" ht="14.25">
      <c r="A13" s="63" t="s">
        <v>15</v>
      </c>
      <c r="B13" s="29">
        <v>1200000000</v>
      </c>
      <c r="C13" s="29">
        <v>1200000000</v>
      </c>
      <c r="D13" s="37">
        <f t="shared" si="0"/>
        <v>0</v>
      </c>
      <c r="E13" s="58">
        <f t="shared" si="1"/>
        <v>0</v>
      </c>
    </row>
    <row r="14" spans="1:5" s="22" customFormat="1" ht="14.25">
      <c r="A14" s="63" t="s">
        <v>16</v>
      </c>
      <c r="B14" s="29">
        <v>26266659</v>
      </c>
      <c r="C14" s="29">
        <v>0</v>
      </c>
      <c r="D14" s="37">
        <f t="shared" si="0"/>
        <v>26266659</v>
      </c>
      <c r="E14" s="58">
        <f t="shared" si="1"/>
        <v>0</v>
      </c>
    </row>
    <row r="15" spans="1:5" s="18" customFormat="1" ht="27" customHeight="1">
      <c r="A15" s="64" t="s">
        <v>17</v>
      </c>
      <c r="B15" s="26">
        <f>SUM(B16:B45)</f>
        <v>616975948</v>
      </c>
      <c r="C15" s="26">
        <f>SUM(C16:C45)</f>
        <v>845248000</v>
      </c>
      <c r="D15" s="27">
        <f t="shared" si="0"/>
        <v>-228272052</v>
      </c>
      <c r="E15" s="28">
        <f t="shared" si="1"/>
        <v>-27.006517850382373</v>
      </c>
    </row>
    <row r="16" spans="1:5" s="22" customFormat="1" ht="14.25" customHeight="1">
      <c r="A16" s="63" t="s">
        <v>80</v>
      </c>
      <c r="B16" s="29">
        <v>175686</v>
      </c>
      <c r="C16" s="29">
        <v>789000</v>
      </c>
      <c r="D16" s="37">
        <f t="shared" si="0"/>
        <v>-613314</v>
      </c>
      <c r="E16" s="58">
        <f t="shared" si="1"/>
        <v>-77.73307984790875</v>
      </c>
    </row>
    <row r="17" spans="1:5" s="22" customFormat="1" ht="14.25" customHeight="1">
      <c r="A17" s="63" t="s">
        <v>161</v>
      </c>
      <c r="B17" s="29"/>
      <c r="C17" s="29"/>
      <c r="D17" s="37">
        <f t="shared" si="0"/>
        <v>0</v>
      </c>
      <c r="E17" s="58">
        <f t="shared" si="1"/>
        <v>0</v>
      </c>
    </row>
    <row r="18" spans="1:5" s="22" customFormat="1" ht="14.25" customHeight="1">
      <c r="A18" s="74" t="s">
        <v>280</v>
      </c>
      <c r="B18" s="29">
        <v>59955387</v>
      </c>
      <c r="C18" s="29">
        <v>224366000</v>
      </c>
      <c r="D18" s="37">
        <f t="shared" si="0"/>
        <v>-164410613</v>
      </c>
      <c r="E18" s="58">
        <f t="shared" si="1"/>
        <v>-73.27786429316386</v>
      </c>
    </row>
    <row r="19" spans="1:5" s="22" customFormat="1" ht="14.25" customHeight="1">
      <c r="A19" s="74" t="s">
        <v>279</v>
      </c>
      <c r="B19" s="29"/>
      <c r="C19" s="29"/>
      <c r="D19" s="37"/>
      <c r="E19" s="58"/>
    </row>
    <row r="20" spans="1:5" s="22" customFormat="1" ht="14.25" customHeight="1">
      <c r="A20" s="65" t="s">
        <v>274</v>
      </c>
      <c r="B20" s="29">
        <v>250036599</v>
      </c>
      <c r="C20" s="29">
        <v>327470000</v>
      </c>
      <c r="D20" s="37">
        <f t="shared" si="0"/>
        <v>-77433401</v>
      </c>
      <c r="E20" s="58">
        <f t="shared" si="1"/>
        <v>-23.64595260634562</v>
      </c>
    </row>
    <row r="21" spans="1:5" s="22" customFormat="1" ht="14.25" customHeight="1">
      <c r="A21" s="74" t="s">
        <v>275</v>
      </c>
      <c r="B21" s="29"/>
      <c r="C21" s="29"/>
      <c r="D21" s="37"/>
      <c r="E21" s="58"/>
    </row>
    <row r="22" spans="1:5" s="22" customFormat="1" ht="14.25" customHeight="1">
      <c r="A22" s="74" t="s">
        <v>276</v>
      </c>
      <c r="B22" s="29">
        <v>215369884</v>
      </c>
      <c r="C22" s="29">
        <v>178783000</v>
      </c>
      <c r="D22" s="37">
        <f>B22-C22</f>
        <v>36586884</v>
      </c>
      <c r="E22" s="58">
        <f>IF(C22=0,0,(D22/C22)*100)</f>
        <v>20.464408808443757</v>
      </c>
    </row>
    <row r="23" spans="1:5" s="22" customFormat="1" ht="14.25" customHeight="1">
      <c r="A23" s="74" t="s">
        <v>273</v>
      </c>
      <c r="B23" s="29"/>
      <c r="C23" s="29"/>
      <c r="D23" s="37">
        <f t="shared" si="0"/>
        <v>0</v>
      </c>
      <c r="E23" s="58">
        <f t="shared" si="1"/>
        <v>0</v>
      </c>
    </row>
    <row r="24" spans="1:5" s="22" customFormat="1" ht="14.25" customHeight="1">
      <c r="A24" s="74" t="s">
        <v>277</v>
      </c>
      <c r="B24" s="29">
        <v>58972690</v>
      </c>
      <c r="C24" s="29">
        <v>113840000</v>
      </c>
      <c r="D24" s="37">
        <f>B24-C24</f>
        <v>-54867310</v>
      </c>
      <c r="E24" s="58">
        <f>IF(C24=0,0,(D24/C24)*100)</f>
        <v>-48.19686401967674</v>
      </c>
    </row>
    <row r="25" spans="1:5" s="22" customFormat="1" ht="14.25" customHeight="1">
      <c r="A25" s="74" t="s">
        <v>272</v>
      </c>
      <c r="B25" s="29"/>
      <c r="C25" s="29"/>
      <c r="D25" s="37">
        <f t="shared" si="0"/>
        <v>0</v>
      </c>
      <c r="E25" s="58">
        <f t="shared" si="1"/>
        <v>0</v>
      </c>
    </row>
    <row r="26" spans="1:5" s="22" customFormat="1" ht="14.25" customHeight="1">
      <c r="A26" s="74" t="s">
        <v>278</v>
      </c>
      <c r="B26" s="29">
        <v>32465702</v>
      </c>
      <c r="C26" s="29">
        <v>0</v>
      </c>
      <c r="D26" s="37">
        <f>B26-C26</f>
        <v>32465702</v>
      </c>
      <c r="E26" s="58">
        <f>IF(C26=0,0,(D26/C26)*100)</f>
        <v>0</v>
      </c>
    </row>
    <row r="27" spans="1:5" s="22" customFormat="1" ht="14.25" customHeight="1">
      <c r="A27" s="65"/>
      <c r="B27" s="29"/>
      <c r="C27" s="29"/>
      <c r="D27" s="37">
        <f t="shared" si="0"/>
        <v>0</v>
      </c>
      <c r="E27" s="58">
        <f t="shared" si="1"/>
        <v>0</v>
      </c>
    </row>
    <row r="28" spans="1:5" s="22" customFormat="1" ht="14.25" customHeight="1">
      <c r="A28" s="65"/>
      <c r="B28" s="29"/>
      <c r="C28" s="29"/>
      <c r="D28" s="37">
        <f t="shared" si="0"/>
        <v>0</v>
      </c>
      <c r="E28" s="58">
        <f t="shared" si="1"/>
        <v>0</v>
      </c>
    </row>
    <row r="29" spans="1:5" s="22" customFormat="1" ht="14.25" customHeight="1">
      <c r="A29" s="65"/>
      <c r="B29" s="29"/>
      <c r="C29" s="29"/>
      <c r="D29" s="37">
        <f t="shared" si="0"/>
        <v>0</v>
      </c>
      <c r="E29" s="58">
        <f t="shared" si="1"/>
        <v>0</v>
      </c>
    </row>
    <row r="30" spans="1:5" s="22" customFormat="1" ht="14.25" customHeight="1">
      <c r="A30" s="65"/>
      <c r="B30" s="29"/>
      <c r="C30" s="29"/>
      <c r="D30" s="37">
        <f t="shared" si="0"/>
        <v>0</v>
      </c>
      <c r="E30" s="58">
        <f t="shared" si="1"/>
        <v>0</v>
      </c>
    </row>
    <row r="31" spans="1:5" s="22" customFormat="1" ht="14.25" customHeight="1">
      <c r="A31" s="65"/>
      <c r="B31" s="29"/>
      <c r="C31" s="29"/>
      <c r="D31" s="37">
        <f t="shared" si="0"/>
        <v>0</v>
      </c>
      <c r="E31" s="58">
        <f t="shared" si="1"/>
        <v>0</v>
      </c>
    </row>
    <row r="32" spans="1:5" s="22" customFormat="1" ht="14.25" customHeight="1">
      <c r="A32" s="65"/>
      <c r="B32" s="29"/>
      <c r="C32" s="29"/>
      <c r="D32" s="37">
        <f t="shared" si="0"/>
        <v>0</v>
      </c>
      <c r="E32" s="58">
        <f t="shared" si="1"/>
        <v>0</v>
      </c>
    </row>
    <row r="33" spans="1:5" s="22" customFormat="1" ht="14.25" customHeight="1">
      <c r="A33" s="65"/>
      <c r="B33" s="29"/>
      <c r="C33" s="29"/>
      <c r="D33" s="37">
        <f t="shared" si="0"/>
        <v>0</v>
      </c>
      <c r="E33" s="58">
        <f t="shared" si="1"/>
        <v>0</v>
      </c>
    </row>
    <row r="34" spans="1:5" s="22" customFormat="1" ht="14.25" customHeight="1">
      <c r="A34" s="65"/>
      <c r="B34" s="29"/>
      <c r="C34" s="29"/>
      <c r="D34" s="37">
        <f t="shared" si="0"/>
        <v>0</v>
      </c>
      <c r="E34" s="58">
        <f t="shared" si="1"/>
        <v>0</v>
      </c>
    </row>
    <row r="35" spans="1:5" s="22" customFormat="1" ht="14.25" customHeight="1">
      <c r="A35" s="65"/>
      <c r="B35" s="29"/>
      <c r="C35" s="29"/>
      <c r="D35" s="37">
        <f t="shared" si="0"/>
        <v>0</v>
      </c>
      <c r="E35" s="58">
        <f t="shared" si="1"/>
        <v>0</v>
      </c>
    </row>
    <row r="36" spans="1:5" s="22" customFormat="1" ht="14.25" customHeight="1">
      <c r="A36" s="65"/>
      <c r="B36" s="29"/>
      <c r="C36" s="29"/>
      <c r="D36" s="37">
        <f t="shared" si="0"/>
        <v>0</v>
      </c>
      <c r="E36" s="58">
        <f t="shared" si="1"/>
        <v>0</v>
      </c>
    </row>
    <row r="37" spans="1:5" s="22" customFormat="1" ht="14.25" customHeight="1">
      <c r="A37" s="65"/>
      <c r="B37" s="29"/>
      <c r="C37" s="29"/>
      <c r="D37" s="37">
        <f t="shared" si="0"/>
        <v>0</v>
      </c>
      <c r="E37" s="58">
        <f t="shared" si="1"/>
        <v>0</v>
      </c>
    </row>
    <row r="38" spans="1:5" s="22" customFormat="1" ht="14.25" customHeight="1">
      <c r="A38" s="65"/>
      <c r="B38" s="29"/>
      <c r="C38" s="29"/>
      <c r="D38" s="37"/>
      <c r="E38" s="58"/>
    </row>
    <row r="39" spans="1:5" s="22" customFormat="1" ht="14.25" customHeight="1">
      <c r="A39" s="65"/>
      <c r="B39" s="29"/>
      <c r="C39" s="29"/>
      <c r="D39" s="37">
        <f t="shared" si="0"/>
        <v>0</v>
      </c>
      <c r="E39" s="58">
        <f t="shared" si="1"/>
        <v>0</v>
      </c>
    </row>
    <row r="40" spans="1:5" s="22" customFormat="1" ht="14.25" customHeight="1">
      <c r="A40" s="65"/>
      <c r="B40" s="29"/>
      <c r="C40" s="29"/>
      <c r="D40" s="37">
        <f t="shared" si="0"/>
        <v>0</v>
      </c>
      <c r="E40" s="58">
        <f t="shared" si="1"/>
        <v>0</v>
      </c>
    </row>
    <row r="41" spans="1:5" s="22" customFormat="1" ht="14.25" customHeight="1">
      <c r="A41" s="65"/>
      <c r="B41" s="29"/>
      <c r="C41" s="29"/>
      <c r="D41" s="37"/>
      <c r="E41" s="58"/>
    </row>
    <row r="42" spans="1:5" s="22" customFormat="1" ht="14.25" customHeight="1">
      <c r="A42" s="65"/>
      <c r="B42" s="29"/>
      <c r="C42" s="29"/>
      <c r="D42" s="37"/>
      <c r="E42" s="58"/>
    </row>
    <row r="43" spans="1:5" s="22" customFormat="1" ht="14.25" customHeight="1">
      <c r="A43" s="65"/>
      <c r="B43" s="29"/>
      <c r="C43" s="29"/>
      <c r="D43" s="37"/>
      <c r="E43" s="58"/>
    </row>
    <row r="44" spans="1:5" s="22" customFormat="1" ht="14.25" customHeight="1">
      <c r="A44" s="65"/>
      <c r="B44" s="29"/>
      <c r="C44" s="29"/>
      <c r="D44" s="37"/>
      <c r="E44" s="58"/>
    </row>
    <row r="45" spans="1:5" s="22" customFormat="1" ht="14.25" customHeight="1">
      <c r="A45" s="65"/>
      <c r="B45" s="29"/>
      <c r="C45" s="29"/>
      <c r="D45" s="37">
        <f t="shared" si="0"/>
        <v>0</v>
      </c>
      <c r="E45" s="58">
        <f t="shared" si="1"/>
        <v>0</v>
      </c>
    </row>
    <row r="46" spans="1:5" s="22" customFormat="1" ht="14.25" customHeight="1">
      <c r="A46" s="65"/>
      <c r="B46" s="29"/>
      <c r="C46" s="29"/>
      <c r="D46" s="37">
        <f t="shared" si="0"/>
        <v>0</v>
      </c>
      <c r="E46" s="58">
        <f t="shared" si="1"/>
        <v>0</v>
      </c>
    </row>
    <row r="47" spans="1:5" s="18" customFormat="1" ht="20.25" customHeight="1">
      <c r="A47" s="64" t="s">
        <v>18</v>
      </c>
      <c r="B47" s="26">
        <f>B7-B15</f>
        <v>612547050</v>
      </c>
      <c r="C47" s="26">
        <f>C7-C15</f>
        <v>359252000</v>
      </c>
      <c r="D47" s="27">
        <f t="shared" si="0"/>
        <v>253295050</v>
      </c>
      <c r="E47" s="28">
        <f t="shared" si="1"/>
        <v>70.50623239397414</v>
      </c>
    </row>
    <row r="48" spans="1:5" s="18" customFormat="1" ht="20.25" customHeight="1">
      <c r="A48" s="64" t="s">
        <v>19</v>
      </c>
      <c r="B48" s="30">
        <v>2648722224</v>
      </c>
      <c r="C48" s="30">
        <v>625480000</v>
      </c>
      <c r="D48" s="27">
        <f t="shared" si="0"/>
        <v>2023242224</v>
      </c>
      <c r="E48" s="28">
        <f t="shared" si="1"/>
        <v>323.47033062607915</v>
      </c>
    </row>
    <row r="49" spans="1:5" s="18" customFormat="1" ht="20.25" customHeight="1" thickBot="1">
      <c r="A49" s="66" t="s">
        <v>20</v>
      </c>
      <c r="B49" s="31">
        <f>B47+B48</f>
        <v>3261269274</v>
      </c>
      <c r="C49" s="31">
        <f>C47+C48</f>
        <v>984732000</v>
      </c>
      <c r="D49" s="32">
        <f t="shared" si="0"/>
        <v>2276537274</v>
      </c>
      <c r="E49" s="33">
        <f t="shared" si="1"/>
        <v>231.1834361024116</v>
      </c>
    </row>
  </sheetData>
  <mergeCells count="7">
    <mergeCell ref="D5:E5"/>
    <mergeCell ref="A1:E1"/>
    <mergeCell ref="A2:E2"/>
    <mergeCell ref="A3:E3"/>
    <mergeCell ref="A5:A6"/>
    <mergeCell ref="B5:B6"/>
    <mergeCell ref="C5:C6"/>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Roman,標準"122</oddFooter>
  </headerFooter>
</worksheet>
</file>

<file path=xl/worksheets/sheet6.xml><?xml version="1.0" encoding="utf-8"?>
<worksheet xmlns="http://schemas.openxmlformats.org/spreadsheetml/2006/main" xmlns:r="http://schemas.openxmlformats.org/officeDocument/2006/relationships">
  <sheetPr codeName="Sheet6"/>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1" sqref="A1:IV1"/>
    </sheetView>
  </sheetViews>
  <sheetFormatPr defaultColWidth="9.00390625" defaultRowHeight="16.5"/>
  <cols>
    <col min="1" max="1" width="29.00390625" style="1" customWidth="1"/>
    <col min="2" max="2" width="17.125" style="1" customWidth="1"/>
    <col min="3" max="3" width="16.25390625" style="1" customWidth="1"/>
    <col min="4" max="4" width="15.50390625" style="1" customWidth="1"/>
    <col min="5" max="5" width="7.875" style="1" customWidth="1"/>
    <col min="6" max="16384" width="9.00390625" style="1" customWidth="1"/>
  </cols>
  <sheetData>
    <row r="1" spans="1:5" s="2" customFormat="1" ht="27.75" customHeight="1">
      <c r="A1" s="87" t="s">
        <v>243</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33332</v>
      </c>
      <c r="C7" s="26">
        <f>SUM(C8:C14)</f>
        <v>2015000</v>
      </c>
      <c r="D7" s="27">
        <f aca="true" t="shared" si="0" ref="D7:D49">B7-C7</f>
        <v>-1981668</v>
      </c>
      <c r="E7" s="28">
        <f aca="true" t="shared" si="1" ref="E7:E49">IF(C7=0,0,(D7/C7)*100)</f>
        <v>-98.3458064516129</v>
      </c>
    </row>
    <row r="8" spans="1:5" s="22" customFormat="1" ht="14.25">
      <c r="A8" s="50" t="s">
        <v>9</v>
      </c>
      <c r="B8" s="29"/>
      <c r="C8" s="29"/>
      <c r="D8" s="37">
        <f t="shared" si="0"/>
        <v>0</v>
      </c>
      <c r="E8" s="58">
        <f t="shared" si="1"/>
        <v>0</v>
      </c>
    </row>
    <row r="9" spans="1:5" s="22" customFormat="1" ht="14.25">
      <c r="A9" s="50" t="s">
        <v>11</v>
      </c>
      <c r="B9" s="29"/>
      <c r="C9" s="29"/>
      <c r="D9" s="37">
        <f t="shared" si="0"/>
        <v>0</v>
      </c>
      <c r="E9" s="58">
        <f t="shared" si="1"/>
        <v>0</v>
      </c>
    </row>
    <row r="10" spans="1:5" s="22" customFormat="1" ht="14.25">
      <c r="A10" s="50" t="s">
        <v>12</v>
      </c>
      <c r="B10" s="29"/>
      <c r="C10" s="29"/>
      <c r="D10" s="37">
        <f t="shared" si="0"/>
        <v>0</v>
      </c>
      <c r="E10" s="58">
        <f t="shared" si="1"/>
        <v>0</v>
      </c>
    </row>
    <row r="11" spans="1:5" s="22" customFormat="1" ht="14.25">
      <c r="A11" s="50" t="s">
        <v>13</v>
      </c>
      <c r="B11" s="29"/>
      <c r="C11" s="29"/>
      <c r="D11" s="37">
        <f t="shared" si="0"/>
        <v>0</v>
      </c>
      <c r="E11" s="58">
        <f t="shared" si="1"/>
        <v>0</v>
      </c>
    </row>
    <row r="12" spans="1:5" s="22" customFormat="1" ht="14.25">
      <c r="A12" s="50" t="s">
        <v>14</v>
      </c>
      <c r="B12" s="29">
        <v>33332</v>
      </c>
      <c r="C12" s="29">
        <v>15000</v>
      </c>
      <c r="D12" s="37">
        <f t="shared" si="0"/>
        <v>18332</v>
      </c>
      <c r="E12" s="58">
        <f t="shared" si="1"/>
        <v>122.21333333333332</v>
      </c>
    </row>
    <row r="13" spans="1:5" s="22" customFormat="1" ht="14.25">
      <c r="A13" s="50" t="s">
        <v>15</v>
      </c>
      <c r="B13" s="29">
        <v>0</v>
      </c>
      <c r="C13" s="29">
        <v>2000000</v>
      </c>
      <c r="D13" s="37">
        <f t="shared" si="0"/>
        <v>-2000000</v>
      </c>
      <c r="E13" s="58">
        <f t="shared" si="1"/>
        <v>-100</v>
      </c>
    </row>
    <row r="14" spans="1:5" s="22" customFormat="1" ht="14.25">
      <c r="A14" s="50" t="s">
        <v>16</v>
      </c>
      <c r="B14" s="29"/>
      <c r="C14" s="29"/>
      <c r="D14" s="37">
        <f t="shared" si="0"/>
        <v>0</v>
      </c>
      <c r="E14" s="58">
        <f t="shared" si="1"/>
        <v>0</v>
      </c>
    </row>
    <row r="15" spans="1:5" s="18" customFormat="1" ht="27" customHeight="1">
      <c r="A15" s="21" t="s">
        <v>17</v>
      </c>
      <c r="B15" s="26">
        <f>SUM(B16:B45)</f>
        <v>3166</v>
      </c>
      <c r="C15" s="26">
        <f>SUM(C16:C45)</f>
        <v>10000</v>
      </c>
      <c r="D15" s="27">
        <f t="shared" si="0"/>
        <v>-6834</v>
      </c>
      <c r="E15" s="28">
        <f t="shared" si="1"/>
        <v>-68.34</v>
      </c>
    </row>
    <row r="16" spans="1:5" s="22" customFormat="1" ht="14.25">
      <c r="A16" s="50" t="s">
        <v>80</v>
      </c>
      <c r="B16" s="29">
        <v>3166</v>
      </c>
      <c r="C16" s="29">
        <v>10000</v>
      </c>
      <c r="D16" s="37">
        <f t="shared" si="0"/>
        <v>-6834</v>
      </c>
      <c r="E16" s="58">
        <f t="shared" si="1"/>
        <v>-68.34</v>
      </c>
    </row>
    <row r="17" spans="1:5" s="22" customFormat="1" ht="14.25">
      <c r="A17" s="50" t="s">
        <v>81</v>
      </c>
      <c r="B17" s="29"/>
      <c r="C17" s="29"/>
      <c r="D17" s="37">
        <f t="shared" si="0"/>
        <v>0</v>
      </c>
      <c r="E17" s="58">
        <f t="shared" si="1"/>
        <v>0</v>
      </c>
    </row>
    <row r="18" spans="1:5" s="22" customFormat="1" ht="14.25">
      <c r="A18" s="25"/>
      <c r="B18" s="29"/>
      <c r="C18" s="29"/>
      <c r="D18" s="37">
        <f t="shared" si="0"/>
        <v>0</v>
      </c>
      <c r="E18" s="58">
        <f t="shared" si="1"/>
        <v>0</v>
      </c>
    </row>
    <row r="19" spans="1:5" s="22" customFormat="1" ht="14.25">
      <c r="A19" s="20"/>
      <c r="B19" s="29"/>
      <c r="C19" s="29"/>
      <c r="D19" s="37">
        <f t="shared" si="0"/>
        <v>0</v>
      </c>
      <c r="E19" s="58">
        <f t="shared" si="1"/>
        <v>0</v>
      </c>
    </row>
    <row r="20" spans="1:5" s="22" customFormat="1" ht="14.25">
      <c r="A20" s="20"/>
      <c r="B20" s="29"/>
      <c r="C20" s="29"/>
      <c r="D20" s="37">
        <f t="shared" si="0"/>
        <v>0</v>
      </c>
      <c r="E20" s="58">
        <f t="shared" si="1"/>
        <v>0</v>
      </c>
    </row>
    <row r="21" spans="1:5" s="22" customFormat="1" ht="14.25">
      <c r="A21" s="20"/>
      <c r="B21" s="29"/>
      <c r="C21" s="29"/>
      <c r="D21" s="37">
        <f t="shared" si="0"/>
        <v>0</v>
      </c>
      <c r="E21" s="58">
        <f t="shared" si="1"/>
        <v>0</v>
      </c>
    </row>
    <row r="22" spans="1:5" s="22" customFormat="1" ht="14.25">
      <c r="A22" s="20"/>
      <c r="B22" s="29"/>
      <c r="C22" s="29"/>
      <c r="D22" s="37">
        <f t="shared" si="0"/>
        <v>0</v>
      </c>
      <c r="E22" s="58">
        <f t="shared" si="1"/>
        <v>0</v>
      </c>
    </row>
    <row r="23" spans="1:5" s="22" customFormat="1" ht="14.25">
      <c r="A23" s="20"/>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30166</v>
      </c>
      <c r="C47" s="26">
        <f>C7-C15</f>
        <v>2005000</v>
      </c>
      <c r="D47" s="27">
        <f t="shared" si="0"/>
        <v>-1974834</v>
      </c>
      <c r="E47" s="28">
        <f t="shared" si="1"/>
        <v>-98.49546134663342</v>
      </c>
    </row>
    <row r="48" spans="1:5" s="18" customFormat="1" ht="20.25" customHeight="1">
      <c r="A48" s="21" t="s">
        <v>19</v>
      </c>
      <c r="B48" s="30">
        <v>21894794</v>
      </c>
      <c r="C48" s="30">
        <v>5198000</v>
      </c>
      <c r="D48" s="27">
        <f t="shared" si="0"/>
        <v>16696794</v>
      </c>
      <c r="E48" s="28">
        <f t="shared" si="1"/>
        <v>321.2157368218546</v>
      </c>
    </row>
    <row r="49" spans="1:5" s="18" customFormat="1" ht="20.25" customHeight="1" thickBot="1">
      <c r="A49" s="23" t="s">
        <v>20</v>
      </c>
      <c r="B49" s="31">
        <f>B47+B48</f>
        <v>21924960</v>
      </c>
      <c r="C49" s="31">
        <f>C47+C48</f>
        <v>7203000</v>
      </c>
      <c r="D49" s="32">
        <f t="shared" si="0"/>
        <v>14721960</v>
      </c>
      <c r="E49" s="33">
        <f t="shared" si="1"/>
        <v>204.3865056226572</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Roman,標準"124</oddFooter>
  </headerFooter>
</worksheet>
</file>

<file path=xl/worksheets/sheet7.xml><?xml version="1.0" encoding="utf-8"?>
<worksheet xmlns="http://schemas.openxmlformats.org/spreadsheetml/2006/main" xmlns:r="http://schemas.openxmlformats.org/officeDocument/2006/relationships">
  <sheetPr codeName="Sheet7"/>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27" sqref="A27:IV27"/>
    </sheetView>
  </sheetViews>
  <sheetFormatPr defaultColWidth="9.00390625" defaultRowHeight="16.5"/>
  <cols>
    <col min="1" max="1" width="31.25390625" style="1" customWidth="1"/>
    <col min="2" max="2" width="17.125" style="1" customWidth="1"/>
    <col min="3" max="3" width="17.75390625" style="1" customWidth="1"/>
    <col min="4" max="4" width="16.75390625" style="1" customWidth="1"/>
    <col min="5" max="5" width="7.875" style="1" customWidth="1"/>
    <col min="6" max="16384" width="9.00390625" style="1" customWidth="1"/>
  </cols>
  <sheetData>
    <row r="1" spans="1:5" s="2" customFormat="1" ht="27.75" customHeight="1">
      <c r="A1" s="87" t="s">
        <v>242</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12278996185</v>
      </c>
      <c r="C7" s="26">
        <f>SUM(C8:C14)</f>
        <v>6384422000</v>
      </c>
      <c r="D7" s="27">
        <f aca="true" t="shared" si="0" ref="D7:D49">B7-C7</f>
        <v>5894574185</v>
      </c>
      <c r="E7" s="28">
        <f aca="true" t="shared" si="1" ref="E7:E49">IF(C7=0,0,(D7/C7)*100)</f>
        <v>92.32745243030614</v>
      </c>
    </row>
    <row r="8" spans="1:5" s="22" customFormat="1" ht="14.25">
      <c r="A8" s="50" t="s">
        <v>9</v>
      </c>
      <c r="B8" s="29"/>
      <c r="C8" s="29"/>
      <c r="D8" s="37">
        <f t="shared" si="0"/>
        <v>0</v>
      </c>
      <c r="E8" s="58">
        <f t="shared" si="1"/>
        <v>0</v>
      </c>
    </row>
    <row r="9" spans="1:5" s="22" customFormat="1" ht="14.25">
      <c r="A9" s="50" t="s">
        <v>11</v>
      </c>
      <c r="B9" s="29"/>
      <c r="C9" s="29"/>
      <c r="D9" s="37">
        <f t="shared" si="0"/>
        <v>0</v>
      </c>
      <c r="E9" s="58">
        <f t="shared" si="1"/>
        <v>0</v>
      </c>
    </row>
    <row r="10" spans="1:5" s="22" customFormat="1" ht="14.25">
      <c r="A10" s="50" t="s">
        <v>12</v>
      </c>
      <c r="B10" s="29"/>
      <c r="C10" s="29"/>
      <c r="D10" s="37">
        <f t="shared" si="0"/>
        <v>0</v>
      </c>
      <c r="E10" s="58">
        <f t="shared" si="1"/>
        <v>0</v>
      </c>
    </row>
    <row r="11" spans="1:5" s="22" customFormat="1" ht="14.25">
      <c r="A11" s="50" t="s">
        <v>13</v>
      </c>
      <c r="B11" s="29"/>
      <c r="C11" s="29"/>
      <c r="D11" s="37">
        <f t="shared" si="0"/>
        <v>0</v>
      </c>
      <c r="E11" s="58">
        <f t="shared" si="1"/>
        <v>0</v>
      </c>
    </row>
    <row r="12" spans="1:5" s="22" customFormat="1" ht="14.25">
      <c r="A12" s="50" t="s">
        <v>14</v>
      </c>
      <c r="B12" s="29"/>
      <c r="C12" s="29"/>
      <c r="D12" s="37">
        <f t="shared" si="0"/>
        <v>0</v>
      </c>
      <c r="E12" s="58">
        <f t="shared" si="1"/>
        <v>0</v>
      </c>
    </row>
    <row r="13" spans="1:5" s="22" customFormat="1" ht="14.25">
      <c r="A13" s="50" t="s">
        <v>15</v>
      </c>
      <c r="B13" s="29">
        <v>12277050438</v>
      </c>
      <c r="C13" s="29">
        <v>6384422000</v>
      </c>
      <c r="D13" s="37">
        <f t="shared" si="0"/>
        <v>5892628438</v>
      </c>
      <c r="E13" s="58">
        <f t="shared" si="1"/>
        <v>92.29697595177763</v>
      </c>
    </row>
    <row r="14" spans="1:5" s="22" customFormat="1" ht="14.25">
      <c r="A14" s="50" t="s">
        <v>16</v>
      </c>
      <c r="B14" s="29">
        <v>1945747</v>
      </c>
      <c r="C14" s="29">
        <v>0</v>
      </c>
      <c r="D14" s="37">
        <f t="shared" si="0"/>
        <v>1945747</v>
      </c>
      <c r="E14" s="58">
        <f t="shared" si="1"/>
        <v>0</v>
      </c>
    </row>
    <row r="15" spans="1:5" s="18" customFormat="1" ht="27" customHeight="1">
      <c r="A15" s="21" t="s">
        <v>17</v>
      </c>
      <c r="B15" s="26">
        <f>SUM(B16:B45)</f>
        <v>1095253951</v>
      </c>
      <c r="C15" s="26">
        <f>SUM(C16:C45)</f>
        <v>1357929000</v>
      </c>
      <c r="D15" s="27">
        <f t="shared" si="0"/>
        <v>-262675049</v>
      </c>
      <c r="E15" s="28">
        <f t="shared" si="1"/>
        <v>-19.343798460744267</v>
      </c>
    </row>
    <row r="16" spans="1:5" s="22" customFormat="1" ht="14.25">
      <c r="A16" s="50" t="s">
        <v>80</v>
      </c>
      <c r="B16" s="29">
        <v>103112271</v>
      </c>
      <c r="C16" s="29">
        <v>190038000</v>
      </c>
      <c r="D16" s="37">
        <f t="shared" si="0"/>
        <v>-86925729</v>
      </c>
      <c r="E16" s="58">
        <f t="shared" si="1"/>
        <v>-45.7412354371231</v>
      </c>
    </row>
    <row r="17" spans="1:5" s="22" customFormat="1" ht="14.25">
      <c r="A17" s="50" t="s">
        <v>81</v>
      </c>
      <c r="B17" s="29"/>
      <c r="C17" s="29"/>
      <c r="D17" s="37">
        <f t="shared" si="0"/>
        <v>0</v>
      </c>
      <c r="E17" s="58">
        <f t="shared" si="1"/>
        <v>0</v>
      </c>
    </row>
    <row r="18" spans="1:5" s="22" customFormat="1" ht="14.25">
      <c r="A18" s="25" t="s">
        <v>162</v>
      </c>
      <c r="B18" s="29">
        <v>938798222</v>
      </c>
      <c r="C18" s="29">
        <v>977873000</v>
      </c>
      <c r="D18" s="37">
        <f t="shared" si="0"/>
        <v>-39074778</v>
      </c>
      <c r="E18" s="58">
        <f t="shared" si="1"/>
        <v>-3.995894967955962</v>
      </c>
    </row>
    <row r="19" spans="1:5" s="22" customFormat="1" ht="14.25">
      <c r="A19" s="25" t="s">
        <v>251</v>
      </c>
      <c r="B19" s="29"/>
      <c r="C19" s="29"/>
      <c r="D19" s="37">
        <f t="shared" si="0"/>
        <v>0</v>
      </c>
      <c r="E19" s="58">
        <f t="shared" si="1"/>
        <v>0</v>
      </c>
    </row>
    <row r="20" spans="1:5" s="22" customFormat="1" ht="14.25">
      <c r="A20" s="25" t="s">
        <v>252</v>
      </c>
      <c r="B20" s="29"/>
      <c r="C20" s="29"/>
      <c r="D20" s="37">
        <f t="shared" si="0"/>
        <v>0</v>
      </c>
      <c r="E20" s="58">
        <f t="shared" si="1"/>
        <v>0</v>
      </c>
    </row>
    <row r="21" spans="1:5" s="22" customFormat="1" ht="14.25">
      <c r="A21" s="25" t="s">
        <v>253</v>
      </c>
      <c r="B21" s="29">
        <v>53343458</v>
      </c>
      <c r="C21" s="29">
        <v>190018000</v>
      </c>
      <c r="D21" s="37">
        <f t="shared" si="0"/>
        <v>-136674542</v>
      </c>
      <c r="E21" s="58">
        <f t="shared" si="1"/>
        <v>-71.92715532212738</v>
      </c>
    </row>
    <row r="22" spans="1:5" s="22" customFormat="1" ht="14.25">
      <c r="A22" s="25" t="s">
        <v>254</v>
      </c>
      <c r="B22" s="29"/>
      <c r="C22" s="29"/>
      <c r="D22" s="37">
        <f t="shared" si="0"/>
        <v>0</v>
      </c>
      <c r="E22" s="58">
        <f t="shared" si="1"/>
        <v>0</v>
      </c>
    </row>
    <row r="23" spans="1:5" s="22" customFormat="1" ht="14.25">
      <c r="A23" s="20"/>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11183742234</v>
      </c>
      <c r="C47" s="26">
        <f>C7-C15</f>
        <v>5026493000</v>
      </c>
      <c r="D47" s="27">
        <f t="shared" si="0"/>
        <v>6157249234</v>
      </c>
      <c r="E47" s="28">
        <f t="shared" si="1"/>
        <v>122.49592775718578</v>
      </c>
    </row>
    <row r="48" spans="1:5" s="18" customFormat="1" ht="20.25" customHeight="1">
      <c r="A48" s="21" t="s">
        <v>19</v>
      </c>
      <c r="B48" s="30">
        <v>-26157547745</v>
      </c>
      <c r="C48" s="30">
        <v>-28401784000</v>
      </c>
      <c r="D48" s="27">
        <f t="shared" si="0"/>
        <v>2244236255</v>
      </c>
      <c r="E48" s="28">
        <f t="shared" si="1"/>
        <v>-7.9017439714350335</v>
      </c>
    </row>
    <row r="49" spans="1:5" s="18" customFormat="1" ht="20.25" customHeight="1" thickBot="1">
      <c r="A49" s="23" t="s">
        <v>20</v>
      </c>
      <c r="B49" s="31">
        <f>B47+B48</f>
        <v>-14973805511</v>
      </c>
      <c r="C49" s="31">
        <f>C47+C48</f>
        <v>-23375291000</v>
      </c>
      <c r="D49" s="32">
        <f t="shared" si="0"/>
        <v>8401485489</v>
      </c>
      <c r="E49" s="33">
        <f t="shared" si="1"/>
        <v>-35.941736464371715</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Roman,標準"126</oddFooter>
  </headerFooter>
</worksheet>
</file>

<file path=xl/worksheets/sheet8.xml><?xml version="1.0" encoding="utf-8"?>
<worksheet xmlns="http://schemas.openxmlformats.org/spreadsheetml/2006/main" xmlns:r="http://schemas.openxmlformats.org/officeDocument/2006/relationships">
  <sheetPr codeName="Sheet8"/>
  <dimension ref="A1:E49"/>
  <sheetViews>
    <sheetView workbookViewId="0" topLeftCell="A1">
      <pane xSplit="1" ySplit="6" topLeftCell="B7" activePane="bottomRight" state="frozen"/>
      <selection pane="topLeft" activeCell="A1" sqref="A1:IV1"/>
      <selection pane="topRight" activeCell="A1" sqref="A1:IV1"/>
      <selection pane="bottomLeft" activeCell="A1" sqref="A1:IV1"/>
      <selection pane="bottomRight" activeCell="A1" sqref="A1:IV1"/>
    </sheetView>
  </sheetViews>
  <sheetFormatPr defaultColWidth="9.00390625" defaultRowHeight="16.5"/>
  <cols>
    <col min="1" max="1" width="29.00390625" style="1" customWidth="1"/>
    <col min="2" max="2" width="17.125" style="1" customWidth="1"/>
    <col min="3" max="3" width="16.25390625" style="1" customWidth="1"/>
    <col min="4" max="4" width="15.50390625" style="1" customWidth="1"/>
    <col min="5" max="5" width="9.125" style="1" customWidth="1"/>
    <col min="6" max="16384" width="9.00390625" style="1" customWidth="1"/>
  </cols>
  <sheetData>
    <row r="1" spans="1:5" s="2" customFormat="1" ht="27.75" customHeight="1">
      <c r="A1" s="87" t="s">
        <v>249</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637981587</v>
      </c>
      <c r="C7" s="26">
        <f>SUM(C8:C14)</f>
        <v>529230000</v>
      </c>
      <c r="D7" s="27">
        <f aca="true" t="shared" si="0" ref="D7:D49">B7-C7</f>
        <v>108751587</v>
      </c>
      <c r="E7" s="28">
        <f aca="true" t="shared" si="1" ref="E7:E49">IF(C7=0,0,(D7/C7)*100)</f>
        <v>20.549021597415113</v>
      </c>
    </row>
    <row r="8" spans="1:5" s="22" customFormat="1" ht="14.25">
      <c r="A8" s="50" t="s">
        <v>9</v>
      </c>
      <c r="B8" s="29">
        <v>470914651</v>
      </c>
      <c r="C8" s="29">
        <v>413790000</v>
      </c>
      <c r="D8" s="37">
        <f t="shared" si="0"/>
        <v>57124651</v>
      </c>
      <c r="E8" s="58">
        <f t="shared" si="1"/>
        <v>13.805227530873148</v>
      </c>
    </row>
    <row r="9" spans="1:5" s="22" customFormat="1" ht="14.25">
      <c r="A9" s="50" t="s">
        <v>11</v>
      </c>
      <c r="B9" s="29"/>
      <c r="C9" s="29"/>
      <c r="D9" s="37">
        <f t="shared" si="0"/>
        <v>0</v>
      </c>
      <c r="E9" s="58">
        <f t="shared" si="1"/>
        <v>0</v>
      </c>
    </row>
    <row r="10" spans="1:5" s="22" customFormat="1" ht="14.25">
      <c r="A10" s="50" t="s">
        <v>12</v>
      </c>
      <c r="B10" s="29">
        <v>69222314</v>
      </c>
      <c r="C10" s="29">
        <v>106668000</v>
      </c>
      <c r="D10" s="37">
        <f t="shared" si="0"/>
        <v>-37445686</v>
      </c>
      <c r="E10" s="58">
        <f t="shared" si="1"/>
        <v>-35.104891813852326</v>
      </c>
    </row>
    <row r="11" spans="1:5" s="22" customFormat="1" ht="14.25">
      <c r="A11" s="50" t="s">
        <v>13</v>
      </c>
      <c r="B11" s="29"/>
      <c r="C11" s="29"/>
      <c r="D11" s="37">
        <f t="shared" si="0"/>
        <v>0</v>
      </c>
      <c r="E11" s="58">
        <f t="shared" si="1"/>
        <v>0</v>
      </c>
    </row>
    <row r="12" spans="1:5" s="22" customFormat="1" ht="14.25">
      <c r="A12" s="50" t="s">
        <v>14</v>
      </c>
      <c r="B12" s="29">
        <v>6383601</v>
      </c>
      <c r="C12" s="29">
        <v>5600000</v>
      </c>
      <c r="D12" s="37">
        <f t="shared" si="0"/>
        <v>783601</v>
      </c>
      <c r="E12" s="58">
        <f t="shared" si="1"/>
        <v>13.992875</v>
      </c>
    </row>
    <row r="13" spans="1:5" s="22" customFormat="1" ht="14.25">
      <c r="A13" s="50" t="s">
        <v>15</v>
      </c>
      <c r="B13" s="29"/>
      <c r="C13" s="29"/>
      <c r="D13" s="37">
        <f t="shared" si="0"/>
        <v>0</v>
      </c>
      <c r="E13" s="58">
        <f t="shared" si="1"/>
        <v>0</v>
      </c>
    </row>
    <row r="14" spans="1:5" s="22" customFormat="1" ht="14.25">
      <c r="A14" s="50" t="s">
        <v>16</v>
      </c>
      <c r="B14" s="29">
        <v>91461021</v>
      </c>
      <c r="C14" s="29">
        <v>3172000</v>
      </c>
      <c r="D14" s="37">
        <f t="shared" si="0"/>
        <v>88289021</v>
      </c>
      <c r="E14" s="58">
        <f t="shared" si="1"/>
        <v>2783.3865384615387</v>
      </c>
    </row>
    <row r="15" spans="1:5" s="18" customFormat="1" ht="27" customHeight="1">
      <c r="A15" s="21" t="s">
        <v>17</v>
      </c>
      <c r="B15" s="26">
        <f>SUM(B16:B45)</f>
        <v>495117267</v>
      </c>
      <c r="C15" s="26">
        <f>SUM(C16:C45)</f>
        <v>653281000</v>
      </c>
      <c r="D15" s="27">
        <f t="shared" si="0"/>
        <v>-158163733</v>
      </c>
      <c r="E15" s="28">
        <f t="shared" si="1"/>
        <v>-24.21067396725146</v>
      </c>
    </row>
    <row r="16" spans="1:5" s="22" customFormat="1" ht="14.25">
      <c r="A16" s="50" t="s">
        <v>80</v>
      </c>
      <c r="B16" s="29">
        <v>528257</v>
      </c>
      <c r="C16" s="29">
        <v>15865000</v>
      </c>
      <c r="D16" s="37">
        <f t="shared" si="0"/>
        <v>-15336743</v>
      </c>
      <c r="E16" s="58">
        <f t="shared" si="1"/>
        <v>-96.6702994011976</v>
      </c>
    </row>
    <row r="17" spans="1:5" s="22" customFormat="1" ht="14.25">
      <c r="A17" s="50" t="s">
        <v>81</v>
      </c>
      <c r="B17" s="29"/>
      <c r="C17" s="29"/>
      <c r="D17" s="37">
        <f t="shared" si="0"/>
        <v>0</v>
      </c>
      <c r="E17" s="58">
        <f t="shared" si="1"/>
        <v>0</v>
      </c>
    </row>
    <row r="18" spans="1:5" s="22" customFormat="1" ht="14.25">
      <c r="A18" s="24" t="s">
        <v>115</v>
      </c>
      <c r="B18" s="29">
        <v>41437000</v>
      </c>
      <c r="C18" s="29">
        <v>49000000</v>
      </c>
      <c r="D18" s="37">
        <f t="shared" si="0"/>
        <v>-7563000</v>
      </c>
      <c r="E18" s="58">
        <f t="shared" si="1"/>
        <v>-15.43469387755102</v>
      </c>
    </row>
    <row r="19" spans="1:5" s="22" customFormat="1" ht="14.25">
      <c r="A19" s="20" t="s">
        <v>116</v>
      </c>
      <c r="B19" s="29">
        <v>241358497</v>
      </c>
      <c r="C19" s="29">
        <v>365686000</v>
      </c>
      <c r="D19" s="37">
        <f t="shared" si="0"/>
        <v>-124327503</v>
      </c>
      <c r="E19" s="58">
        <f t="shared" si="1"/>
        <v>-33.99843116772313</v>
      </c>
    </row>
    <row r="20" spans="1:5" s="22" customFormat="1" ht="14.25">
      <c r="A20" s="20" t="s">
        <v>117</v>
      </c>
      <c r="B20" s="29">
        <v>90726216</v>
      </c>
      <c r="C20" s="29">
        <v>99800000</v>
      </c>
      <c r="D20" s="37">
        <f t="shared" si="0"/>
        <v>-9073784</v>
      </c>
      <c r="E20" s="58">
        <f t="shared" si="1"/>
        <v>-9.091967935871743</v>
      </c>
    </row>
    <row r="21" spans="1:5" s="22" customFormat="1" ht="14.25">
      <c r="A21" s="20" t="s">
        <v>118</v>
      </c>
      <c r="B21" s="29">
        <v>121067297</v>
      </c>
      <c r="C21" s="29">
        <v>122930000</v>
      </c>
      <c r="D21" s="37">
        <f t="shared" si="0"/>
        <v>-1862703</v>
      </c>
      <c r="E21" s="58">
        <f t="shared" si="1"/>
        <v>-1.515255023183926</v>
      </c>
    </row>
    <row r="22" spans="1:5" s="22" customFormat="1" ht="14.25">
      <c r="A22" s="20"/>
      <c r="B22" s="29"/>
      <c r="C22" s="29"/>
      <c r="D22" s="37">
        <f t="shared" si="0"/>
        <v>0</v>
      </c>
      <c r="E22" s="58">
        <f t="shared" si="1"/>
        <v>0</v>
      </c>
    </row>
    <row r="23" spans="1:5" s="22" customFormat="1" ht="14.25">
      <c r="A23" s="20"/>
      <c r="B23" s="29"/>
      <c r="C23" s="29"/>
      <c r="D23" s="37">
        <f t="shared" si="0"/>
        <v>0</v>
      </c>
      <c r="E23" s="58">
        <f t="shared" si="1"/>
        <v>0</v>
      </c>
    </row>
    <row r="24" spans="1:5" s="22" customFormat="1" ht="14.25">
      <c r="A24" s="20"/>
      <c r="B24" s="29"/>
      <c r="C24" s="29"/>
      <c r="D24" s="37">
        <f t="shared" si="0"/>
        <v>0</v>
      </c>
      <c r="E24" s="58">
        <f t="shared" si="1"/>
        <v>0</v>
      </c>
    </row>
    <row r="25" spans="1:5" s="22" customFormat="1" ht="14.25">
      <c r="A25" s="20"/>
      <c r="B25" s="29"/>
      <c r="C25" s="29"/>
      <c r="D25" s="37">
        <f t="shared" si="0"/>
        <v>0</v>
      </c>
      <c r="E25" s="58">
        <f t="shared" si="1"/>
        <v>0</v>
      </c>
    </row>
    <row r="26" spans="1:5" s="22" customFormat="1" ht="14.25">
      <c r="A26" s="20"/>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142864320</v>
      </c>
      <c r="C47" s="26">
        <f>C7-C15</f>
        <v>-124051000</v>
      </c>
      <c r="D47" s="27">
        <f t="shared" si="0"/>
        <v>266915320</v>
      </c>
      <c r="E47" s="28">
        <f t="shared" si="1"/>
        <v>-215.16579471346463</v>
      </c>
    </row>
    <row r="48" spans="1:5" s="18" customFormat="1" ht="20.25" customHeight="1">
      <c r="A48" s="21" t="s">
        <v>19</v>
      </c>
      <c r="B48" s="30">
        <v>1438513537.83</v>
      </c>
      <c r="C48" s="30">
        <v>1149687000</v>
      </c>
      <c r="D48" s="27">
        <f t="shared" si="0"/>
        <v>288826537.8299999</v>
      </c>
      <c r="E48" s="28">
        <f t="shared" si="1"/>
        <v>25.122188720060322</v>
      </c>
    </row>
    <row r="49" spans="1:5" s="18" customFormat="1" ht="20.25" customHeight="1" thickBot="1">
      <c r="A49" s="23" t="s">
        <v>20</v>
      </c>
      <c r="B49" s="31">
        <f>B47+B48</f>
        <v>1581377857.83</v>
      </c>
      <c r="C49" s="31">
        <f>C47+C48</f>
        <v>1025636000</v>
      </c>
      <c r="D49" s="32">
        <f t="shared" si="0"/>
        <v>555741857.8299999</v>
      </c>
      <c r="E49" s="33">
        <f t="shared" si="1"/>
        <v>54.18509664539856</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300" verticalDpi="300" orientation="portrait" paperSize="9" scale="99" r:id="rId1"/>
  <headerFooter alignWithMargins="0">
    <oddFooter>&amp;C&amp;"Times New Roman,標準"128</oddFooter>
  </headerFooter>
</worksheet>
</file>

<file path=xl/worksheets/sheet9.xml><?xml version="1.0" encoding="utf-8"?>
<worksheet xmlns="http://schemas.openxmlformats.org/spreadsheetml/2006/main" xmlns:r="http://schemas.openxmlformats.org/officeDocument/2006/relationships">
  <sheetPr codeName="Sheet9"/>
  <dimension ref="A1:E49"/>
  <sheetViews>
    <sheetView workbookViewId="0" topLeftCell="A1">
      <selection activeCell="A25" sqref="A25"/>
    </sheetView>
  </sheetViews>
  <sheetFormatPr defaultColWidth="9.00390625" defaultRowHeight="16.5"/>
  <cols>
    <col min="1" max="1" width="29.00390625" style="1" customWidth="1"/>
    <col min="2" max="2" width="17.125" style="1" customWidth="1"/>
    <col min="3" max="3" width="16.25390625" style="1" customWidth="1"/>
    <col min="4" max="4" width="15.50390625" style="1" customWidth="1"/>
    <col min="5" max="5" width="7.875" style="1" customWidth="1"/>
    <col min="6" max="16384" width="9.00390625" style="1" customWidth="1"/>
  </cols>
  <sheetData>
    <row r="1" spans="1:5" s="2" customFormat="1" ht="27.75" customHeight="1">
      <c r="A1" s="87" t="s">
        <v>75</v>
      </c>
      <c r="B1" s="88"/>
      <c r="C1" s="88"/>
      <c r="D1" s="88"/>
      <c r="E1" s="88"/>
    </row>
    <row r="2" spans="1:5" s="57" customFormat="1" ht="27.75" customHeight="1">
      <c r="A2" s="89" t="s">
        <v>5</v>
      </c>
      <c r="B2" s="89"/>
      <c r="C2" s="89"/>
      <c r="D2" s="89"/>
      <c r="E2" s="89"/>
    </row>
    <row r="3" spans="1:5" s="2" customFormat="1" ht="11.25" customHeight="1">
      <c r="A3" s="95"/>
      <c r="B3" s="95"/>
      <c r="C3" s="95"/>
      <c r="D3" s="95"/>
      <c r="E3" s="95"/>
    </row>
    <row r="4" spans="1:5" s="2" customFormat="1" ht="18" customHeight="1" thickBot="1">
      <c r="A4" s="3"/>
      <c r="B4" s="3" t="s">
        <v>71</v>
      </c>
      <c r="C4" s="3"/>
      <c r="D4" s="3"/>
      <c r="E4" s="4" t="s">
        <v>2</v>
      </c>
    </row>
    <row r="5" spans="1:5" s="2" customFormat="1" ht="16.5">
      <c r="A5" s="92" t="s">
        <v>74</v>
      </c>
      <c r="B5" s="90" t="s">
        <v>73</v>
      </c>
      <c r="C5" s="90" t="s">
        <v>0</v>
      </c>
      <c r="D5" s="90" t="s">
        <v>4</v>
      </c>
      <c r="E5" s="91"/>
    </row>
    <row r="6" spans="1:5" s="2" customFormat="1" ht="16.5">
      <c r="A6" s="93"/>
      <c r="B6" s="94"/>
      <c r="C6" s="94"/>
      <c r="D6" s="5" t="s">
        <v>72</v>
      </c>
      <c r="E6" s="6" t="s">
        <v>1</v>
      </c>
    </row>
    <row r="7" spans="1:5" s="18" customFormat="1" ht="27" customHeight="1">
      <c r="A7" s="19" t="s">
        <v>3</v>
      </c>
      <c r="B7" s="26">
        <f>SUM(B8:B14)</f>
        <v>300000000</v>
      </c>
      <c r="C7" s="26">
        <f>SUM(C8:C14)</f>
        <v>150225000</v>
      </c>
      <c r="D7" s="27">
        <f aca="true" t="shared" si="0" ref="D7:D49">B7-C7</f>
        <v>149775000</v>
      </c>
      <c r="E7" s="28">
        <f aca="true" t="shared" si="1" ref="E7:E49">IF(C7=0,0,(D7/C7)*100)</f>
        <v>99.70044932601098</v>
      </c>
    </row>
    <row r="8" spans="1:5" s="22" customFormat="1" ht="14.25">
      <c r="A8" s="50" t="s">
        <v>9</v>
      </c>
      <c r="B8" s="29"/>
      <c r="C8" s="29"/>
      <c r="D8" s="37">
        <f t="shared" si="0"/>
        <v>0</v>
      </c>
      <c r="E8" s="58">
        <f t="shared" si="1"/>
        <v>0</v>
      </c>
    </row>
    <row r="9" spans="1:5" s="22" customFormat="1" ht="14.25">
      <c r="A9" s="50" t="s">
        <v>11</v>
      </c>
      <c r="B9" s="29"/>
      <c r="C9" s="29"/>
      <c r="D9" s="37">
        <f t="shared" si="0"/>
        <v>0</v>
      </c>
      <c r="E9" s="58">
        <f t="shared" si="1"/>
        <v>0</v>
      </c>
    </row>
    <row r="10" spans="1:5" s="22" customFormat="1" ht="14.25">
      <c r="A10" s="50" t="s">
        <v>12</v>
      </c>
      <c r="B10" s="29"/>
      <c r="C10" s="29"/>
      <c r="D10" s="37">
        <f t="shared" si="0"/>
        <v>0</v>
      </c>
      <c r="E10" s="58">
        <f t="shared" si="1"/>
        <v>0</v>
      </c>
    </row>
    <row r="11" spans="1:5" s="22" customFormat="1" ht="14.25">
      <c r="A11" s="50" t="s">
        <v>13</v>
      </c>
      <c r="B11" s="29"/>
      <c r="C11" s="29"/>
      <c r="D11" s="37">
        <f t="shared" si="0"/>
        <v>0</v>
      </c>
      <c r="E11" s="58">
        <f t="shared" si="1"/>
        <v>0</v>
      </c>
    </row>
    <row r="12" spans="1:5" s="22" customFormat="1" ht="14.25">
      <c r="A12" s="50" t="s">
        <v>14</v>
      </c>
      <c r="B12" s="29"/>
      <c r="C12" s="29">
        <v>225000</v>
      </c>
      <c r="D12" s="37">
        <f t="shared" si="0"/>
        <v>-225000</v>
      </c>
      <c r="E12" s="58">
        <f t="shared" si="1"/>
        <v>-100</v>
      </c>
    </row>
    <row r="13" spans="1:5" s="22" customFormat="1" ht="14.25">
      <c r="A13" s="50" t="s">
        <v>15</v>
      </c>
      <c r="B13" s="29">
        <v>300000000</v>
      </c>
      <c r="C13" s="29">
        <v>150000000</v>
      </c>
      <c r="D13" s="37">
        <f t="shared" si="0"/>
        <v>150000000</v>
      </c>
      <c r="E13" s="58">
        <f t="shared" si="1"/>
        <v>100</v>
      </c>
    </row>
    <row r="14" spans="1:5" s="22" customFormat="1" ht="14.25">
      <c r="A14" s="50" t="s">
        <v>16</v>
      </c>
      <c r="B14" s="29"/>
      <c r="C14" s="29"/>
      <c r="D14" s="37">
        <f t="shared" si="0"/>
        <v>0</v>
      </c>
      <c r="E14" s="58">
        <f t="shared" si="1"/>
        <v>0</v>
      </c>
    </row>
    <row r="15" spans="1:5" s="18" customFormat="1" ht="27" customHeight="1">
      <c r="A15" s="21" t="s">
        <v>17</v>
      </c>
      <c r="B15" s="26">
        <f>SUM(B16:B45)</f>
        <v>17723197</v>
      </c>
      <c r="C15" s="26">
        <f>SUM(C16:C45)</f>
        <v>100894000</v>
      </c>
      <c r="D15" s="27">
        <f t="shared" si="0"/>
        <v>-83170803</v>
      </c>
      <c r="E15" s="28">
        <f t="shared" si="1"/>
        <v>-82.43384443078875</v>
      </c>
    </row>
    <row r="16" spans="1:5" s="22" customFormat="1" ht="14.25">
      <c r="A16" s="50" t="s">
        <v>80</v>
      </c>
      <c r="B16" s="29">
        <v>223197</v>
      </c>
      <c r="C16" s="29">
        <v>2824000</v>
      </c>
      <c r="D16" s="37">
        <f t="shared" si="0"/>
        <v>-2600803</v>
      </c>
      <c r="E16" s="58">
        <f t="shared" si="1"/>
        <v>-92.09642351274788</v>
      </c>
    </row>
    <row r="17" spans="1:5" s="22" customFormat="1" ht="14.25">
      <c r="A17" s="50" t="s">
        <v>81</v>
      </c>
      <c r="B17" s="29"/>
      <c r="C17" s="29"/>
      <c r="D17" s="37">
        <f t="shared" si="0"/>
        <v>0</v>
      </c>
      <c r="E17" s="58">
        <f t="shared" si="1"/>
        <v>0</v>
      </c>
    </row>
    <row r="18" spans="1:5" s="22" customFormat="1" ht="14.25">
      <c r="A18" s="25" t="s">
        <v>255</v>
      </c>
      <c r="B18" s="29">
        <v>17500000</v>
      </c>
      <c r="C18" s="29">
        <v>22500000</v>
      </c>
      <c r="D18" s="37">
        <f t="shared" si="0"/>
        <v>-5000000</v>
      </c>
      <c r="E18" s="58">
        <f t="shared" si="1"/>
        <v>-22.22222222222222</v>
      </c>
    </row>
    <row r="19" spans="1:5" s="22" customFormat="1" ht="14.25">
      <c r="A19" s="25" t="s">
        <v>256</v>
      </c>
      <c r="B19" s="29"/>
      <c r="C19" s="29"/>
      <c r="D19" s="37">
        <f t="shared" si="0"/>
        <v>0</v>
      </c>
      <c r="E19" s="58">
        <f t="shared" si="1"/>
        <v>0</v>
      </c>
    </row>
    <row r="20" spans="1:5" s="22" customFormat="1" ht="14.25">
      <c r="A20" s="25" t="s">
        <v>257</v>
      </c>
      <c r="B20" s="29"/>
      <c r="C20" s="29">
        <v>24729000</v>
      </c>
      <c r="D20" s="37">
        <f t="shared" si="0"/>
        <v>-24729000</v>
      </c>
      <c r="E20" s="58">
        <f t="shared" si="1"/>
        <v>-100</v>
      </c>
    </row>
    <row r="21" spans="1:5" s="22" customFormat="1" ht="14.25">
      <c r="A21" s="25" t="s">
        <v>258</v>
      </c>
      <c r="B21" s="29"/>
      <c r="C21" s="29"/>
      <c r="D21" s="37">
        <f t="shared" si="0"/>
        <v>0</v>
      </c>
      <c r="E21" s="58">
        <f t="shared" si="1"/>
        <v>0</v>
      </c>
    </row>
    <row r="22" spans="1:5" s="22" customFormat="1" ht="14.25">
      <c r="A22" s="25" t="s">
        <v>259</v>
      </c>
      <c r="B22" s="29"/>
      <c r="C22" s="29"/>
      <c r="D22" s="37">
        <f t="shared" si="0"/>
        <v>0</v>
      </c>
      <c r="E22" s="58">
        <f t="shared" si="1"/>
        <v>0</v>
      </c>
    </row>
    <row r="23" spans="1:5" s="22" customFormat="1" ht="14.25">
      <c r="A23" s="25" t="s">
        <v>260</v>
      </c>
      <c r="B23" s="29"/>
      <c r="C23" s="29">
        <v>25500000</v>
      </c>
      <c r="D23" s="37">
        <f t="shared" si="0"/>
        <v>-25500000</v>
      </c>
      <c r="E23" s="58">
        <f t="shared" si="1"/>
        <v>-100</v>
      </c>
    </row>
    <row r="24" spans="1:5" s="22" customFormat="1" ht="14.25">
      <c r="A24" s="25" t="s">
        <v>261</v>
      </c>
      <c r="B24" s="29"/>
      <c r="C24" s="29"/>
      <c r="D24" s="37">
        <f t="shared" si="0"/>
        <v>0</v>
      </c>
      <c r="E24" s="58">
        <f t="shared" si="1"/>
        <v>0</v>
      </c>
    </row>
    <row r="25" spans="1:5" s="22" customFormat="1" ht="14.25">
      <c r="A25" s="25" t="s">
        <v>262</v>
      </c>
      <c r="B25" s="29"/>
      <c r="C25" s="29">
        <v>25341000</v>
      </c>
      <c r="D25" s="37">
        <f t="shared" si="0"/>
        <v>-25341000</v>
      </c>
      <c r="E25" s="58">
        <f t="shared" si="1"/>
        <v>-100</v>
      </c>
    </row>
    <row r="26" spans="1:5" s="22" customFormat="1" ht="14.25">
      <c r="A26" s="25" t="s">
        <v>163</v>
      </c>
      <c r="B26" s="29"/>
      <c r="C26" s="29"/>
      <c r="D26" s="37">
        <f t="shared" si="0"/>
        <v>0</v>
      </c>
      <c r="E26" s="58">
        <f t="shared" si="1"/>
        <v>0</v>
      </c>
    </row>
    <row r="27" spans="1:5" s="22" customFormat="1" ht="14.25">
      <c r="A27" s="20"/>
      <c r="B27" s="29"/>
      <c r="C27" s="29"/>
      <c r="D27" s="37">
        <f t="shared" si="0"/>
        <v>0</v>
      </c>
      <c r="E27" s="58">
        <f t="shared" si="1"/>
        <v>0</v>
      </c>
    </row>
    <row r="28" spans="1:5" s="22" customFormat="1" ht="14.25">
      <c r="A28" s="20"/>
      <c r="B28" s="29"/>
      <c r="C28" s="29"/>
      <c r="D28" s="37">
        <f t="shared" si="0"/>
        <v>0</v>
      </c>
      <c r="E28" s="58">
        <f t="shared" si="1"/>
        <v>0</v>
      </c>
    </row>
    <row r="29" spans="1:5" s="22" customFormat="1" ht="14.25">
      <c r="A29" s="20"/>
      <c r="B29" s="29"/>
      <c r="C29" s="29"/>
      <c r="D29" s="37">
        <f t="shared" si="0"/>
        <v>0</v>
      </c>
      <c r="E29" s="58">
        <f t="shared" si="1"/>
        <v>0</v>
      </c>
    </row>
    <row r="30" spans="1:5" s="22" customFormat="1" ht="14.25">
      <c r="A30" s="20"/>
      <c r="B30" s="29"/>
      <c r="C30" s="29"/>
      <c r="D30" s="37">
        <f t="shared" si="0"/>
        <v>0</v>
      </c>
      <c r="E30" s="58">
        <f t="shared" si="1"/>
        <v>0</v>
      </c>
    </row>
    <row r="31" spans="1:5" s="22" customFormat="1" ht="14.25">
      <c r="A31" s="20"/>
      <c r="B31" s="29"/>
      <c r="C31" s="29"/>
      <c r="D31" s="37">
        <f t="shared" si="0"/>
        <v>0</v>
      </c>
      <c r="E31" s="58">
        <f t="shared" si="1"/>
        <v>0</v>
      </c>
    </row>
    <row r="32" spans="1:5" s="22" customFormat="1" ht="14.25">
      <c r="A32" s="20"/>
      <c r="B32" s="29"/>
      <c r="C32" s="29"/>
      <c r="D32" s="37">
        <f t="shared" si="0"/>
        <v>0</v>
      </c>
      <c r="E32" s="58">
        <f t="shared" si="1"/>
        <v>0</v>
      </c>
    </row>
    <row r="33" spans="1:5" s="22" customFormat="1" ht="14.25">
      <c r="A33" s="20"/>
      <c r="B33" s="29"/>
      <c r="C33" s="29"/>
      <c r="D33" s="37">
        <f t="shared" si="0"/>
        <v>0</v>
      </c>
      <c r="E33" s="58">
        <f t="shared" si="1"/>
        <v>0</v>
      </c>
    </row>
    <row r="34" spans="1:5" s="22" customFormat="1" ht="14.25">
      <c r="A34" s="20"/>
      <c r="B34" s="29"/>
      <c r="C34" s="29"/>
      <c r="D34" s="37">
        <f t="shared" si="0"/>
        <v>0</v>
      </c>
      <c r="E34" s="58">
        <f t="shared" si="1"/>
        <v>0</v>
      </c>
    </row>
    <row r="35" spans="1:5" s="22" customFormat="1" ht="14.25">
      <c r="A35" s="20"/>
      <c r="B35" s="29"/>
      <c r="C35" s="29"/>
      <c r="D35" s="37">
        <f t="shared" si="0"/>
        <v>0</v>
      </c>
      <c r="E35" s="58">
        <f t="shared" si="1"/>
        <v>0</v>
      </c>
    </row>
    <row r="36" spans="1:5" s="22" customFormat="1" ht="14.25">
      <c r="A36" s="20"/>
      <c r="B36" s="29"/>
      <c r="C36" s="29"/>
      <c r="D36" s="37">
        <f t="shared" si="0"/>
        <v>0</v>
      </c>
      <c r="E36" s="58">
        <f t="shared" si="1"/>
        <v>0</v>
      </c>
    </row>
    <row r="37" spans="1:5" s="22" customFormat="1" ht="14.25">
      <c r="A37" s="20"/>
      <c r="B37" s="29"/>
      <c r="C37" s="29"/>
      <c r="D37" s="37">
        <f t="shared" si="0"/>
        <v>0</v>
      </c>
      <c r="E37" s="58">
        <f t="shared" si="1"/>
        <v>0</v>
      </c>
    </row>
    <row r="38" spans="1:5" s="22" customFormat="1" ht="14.25">
      <c r="A38" s="20"/>
      <c r="B38" s="29"/>
      <c r="C38" s="29"/>
      <c r="D38" s="37">
        <f t="shared" si="0"/>
        <v>0</v>
      </c>
      <c r="E38" s="58">
        <f t="shared" si="1"/>
        <v>0</v>
      </c>
    </row>
    <row r="39" spans="1:5" s="22" customFormat="1" ht="14.25">
      <c r="A39" s="20"/>
      <c r="B39" s="29"/>
      <c r="C39" s="29"/>
      <c r="D39" s="37">
        <f t="shared" si="0"/>
        <v>0</v>
      </c>
      <c r="E39" s="58">
        <f t="shared" si="1"/>
        <v>0</v>
      </c>
    </row>
    <row r="40" spans="1:5" s="22" customFormat="1" ht="14.25">
      <c r="A40" s="20"/>
      <c r="B40" s="29"/>
      <c r="C40" s="29"/>
      <c r="D40" s="37"/>
      <c r="E40" s="58"/>
    </row>
    <row r="41" spans="1:5" s="22" customFormat="1" ht="14.25">
      <c r="A41" s="20"/>
      <c r="B41" s="29"/>
      <c r="C41" s="29"/>
      <c r="D41" s="37"/>
      <c r="E41" s="58"/>
    </row>
    <row r="42" spans="1:5" s="22" customFormat="1" ht="14.25">
      <c r="A42" s="20"/>
      <c r="B42" s="29"/>
      <c r="C42" s="29"/>
      <c r="D42" s="37"/>
      <c r="E42" s="58"/>
    </row>
    <row r="43" spans="1:5" s="22" customFormat="1" ht="14.25">
      <c r="A43" s="20"/>
      <c r="B43" s="29"/>
      <c r="C43" s="29"/>
      <c r="D43" s="37"/>
      <c r="E43" s="58"/>
    </row>
    <row r="44" spans="1:5" s="22" customFormat="1" ht="14.25">
      <c r="A44" s="20"/>
      <c r="B44" s="29"/>
      <c r="C44" s="29"/>
      <c r="D44" s="37"/>
      <c r="E44" s="58"/>
    </row>
    <row r="45" spans="1:5" s="22" customFormat="1" ht="14.25">
      <c r="A45" s="20"/>
      <c r="B45" s="29"/>
      <c r="C45" s="29"/>
      <c r="D45" s="37">
        <f t="shared" si="0"/>
        <v>0</v>
      </c>
      <c r="E45" s="58">
        <f t="shared" si="1"/>
        <v>0</v>
      </c>
    </row>
    <row r="46" spans="1:5" s="22" customFormat="1" ht="13.5" customHeight="1">
      <c r="A46" s="20"/>
      <c r="B46" s="29"/>
      <c r="C46" s="29"/>
      <c r="D46" s="37">
        <f t="shared" si="0"/>
        <v>0</v>
      </c>
      <c r="E46" s="58">
        <f t="shared" si="1"/>
        <v>0</v>
      </c>
    </row>
    <row r="47" spans="1:5" s="18" customFormat="1" ht="20.25" customHeight="1">
      <c r="A47" s="21" t="s">
        <v>18</v>
      </c>
      <c r="B47" s="26">
        <f>B7-B15</f>
        <v>282276803</v>
      </c>
      <c r="C47" s="26">
        <f>C7-C15</f>
        <v>49331000</v>
      </c>
      <c r="D47" s="27">
        <f t="shared" si="0"/>
        <v>232945803</v>
      </c>
      <c r="E47" s="28">
        <f t="shared" si="1"/>
        <v>472.20977275952237</v>
      </c>
    </row>
    <row r="48" spans="1:5" s="18" customFormat="1" ht="20.25" customHeight="1">
      <c r="A48" s="21" t="s">
        <v>19</v>
      </c>
      <c r="B48" s="30">
        <v>0</v>
      </c>
      <c r="C48" s="30">
        <v>0</v>
      </c>
      <c r="D48" s="27">
        <f t="shared" si="0"/>
        <v>0</v>
      </c>
      <c r="E48" s="28">
        <f t="shared" si="1"/>
        <v>0</v>
      </c>
    </row>
    <row r="49" spans="1:5" s="18" customFormat="1" ht="20.25" customHeight="1" thickBot="1">
      <c r="A49" s="23" t="s">
        <v>20</v>
      </c>
      <c r="B49" s="31">
        <f>B47+B48</f>
        <v>282276803</v>
      </c>
      <c r="C49" s="31">
        <f>C47+C48</f>
        <v>49331000</v>
      </c>
      <c r="D49" s="32">
        <f t="shared" si="0"/>
        <v>232945803</v>
      </c>
      <c r="E49" s="33">
        <f t="shared" si="1"/>
        <v>472.20977275952237</v>
      </c>
    </row>
  </sheetData>
  <mergeCells count="7">
    <mergeCell ref="A1:E1"/>
    <mergeCell ref="A2:E2"/>
    <mergeCell ref="A3:E3"/>
    <mergeCell ref="A5:A6"/>
    <mergeCell ref="B5:B6"/>
    <mergeCell ref="C5:C6"/>
    <mergeCell ref="D5:E5"/>
  </mergeCells>
  <printOptions horizontalCentered="1"/>
  <pageMargins left="0.5511811023622047" right="0.5511811023622047" top="0.5905511811023623" bottom="0.5905511811023623" header="0.5118110236220472" footer="0.5118110236220472"/>
  <pageSetup horizontalDpi="600" verticalDpi="600" orientation="portrait" paperSize="9" scale="99" r:id="rId1"/>
  <headerFooter alignWithMargins="0">
    <oddFooter>&amp;C&amp;"Times New Roman,標準"130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mannli</cp:lastModifiedBy>
  <cp:lastPrinted>2005-08-19T03:32:47Z</cp:lastPrinted>
  <dcterms:created xsi:type="dcterms:W3CDTF">1997-01-14T01:50:29Z</dcterms:created>
  <dcterms:modified xsi:type="dcterms:W3CDTF">2005-09-15T11:11:51Z</dcterms:modified>
  <cp:category/>
  <cp:version/>
  <cp:contentType/>
  <cp:contentStatus/>
</cp:coreProperties>
</file>