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6390" activeTab="0"/>
  </bookViews>
  <sheets>
    <sheet name="清理收支結算表" sheetId="1" r:id="rId1"/>
    <sheet name="資產負債清理結算表" sheetId="2" r:id="rId2"/>
  </sheets>
  <definedNames>
    <definedName name="_xlnm.Print_Titles" localSheetId="0">'清理收支結算表'!$1:$5</definedName>
  </definedNames>
  <calcPr fullCalcOnLoad="1"/>
</workbook>
</file>

<file path=xl/sharedStrings.xml><?xml version="1.0" encoding="utf-8"?>
<sst xmlns="http://schemas.openxmlformats.org/spreadsheetml/2006/main" count="95" uniqueCount="90">
  <si>
    <t>％</t>
  </si>
  <si>
    <t>清理支出</t>
  </si>
  <si>
    <t>流動資產</t>
  </si>
  <si>
    <t>現金</t>
  </si>
  <si>
    <t>應收款項</t>
  </si>
  <si>
    <t>存貨</t>
  </si>
  <si>
    <t>預付款項</t>
  </si>
  <si>
    <t>短期貸墊款</t>
  </si>
  <si>
    <t>長期應收款項、貸墊款及準備金</t>
  </si>
  <si>
    <t>長期貸款</t>
  </si>
  <si>
    <t>長期墊款</t>
  </si>
  <si>
    <t>準備金</t>
  </si>
  <si>
    <t>其他資產</t>
  </si>
  <si>
    <t>什項資產</t>
  </si>
  <si>
    <t>待整理資產</t>
  </si>
  <si>
    <t>流動負債</t>
  </si>
  <si>
    <t>短期債務</t>
  </si>
  <si>
    <t>應付款項</t>
  </si>
  <si>
    <t>預收款項</t>
  </si>
  <si>
    <t>其他負債</t>
  </si>
  <si>
    <t>什項負債</t>
  </si>
  <si>
    <t>基金餘額</t>
  </si>
  <si>
    <t>累積餘絀（─）</t>
  </si>
  <si>
    <t>累積賸餘</t>
  </si>
  <si>
    <t>累積短絀（─）</t>
  </si>
  <si>
    <t>單位：新臺幣元</t>
  </si>
  <si>
    <t>科　　　　目</t>
  </si>
  <si>
    <t>合　　　　計</t>
  </si>
  <si>
    <t>流動金融資產</t>
  </si>
  <si>
    <t>長期應收款項</t>
  </si>
  <si>
    <t>流動金融負債</t>
  </si>
  <si>
    <r>
      <t>負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債</t>
    </r>
  </si>
  <si>
    <r>
      <t>資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產</t>
    </r>
  </si>
  <si>
    <t xml:space="preserve">        </t>
  </si>
  <si>
    <t>金　　　　額</t>
  </si>
  <si>
    <r>
      <t>　　　　　　　　　　　　　　　　　　中華民國</t>
    </r>
    <r>
      <rPr>
        <b/>
        <sz val="12"/>
        <rFont val="Times New Roman"/>
        <family val="1"/>
      </rPr>
      <t>95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</si>
  <si>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九二一震災社區重建更新基金清理收支結算表</t>
  </si>
  <si>
    <r>
      <t>　　　　　　　　　　　中華民國</t>
    </r>
    <r>
      <rPr>
        <b/>
        <sz val="12"/>
        <rFont val="Times New Roman"/>
        <family val="1"/>
      </rPr>
      <t>95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5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</si>
  <si>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t>單位：新臺幣元</t>
  </si>
  <si>
    <t>科　　　　目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</si>
  <si>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</si>
  <si>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</si>
  <si>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</si>
  <si>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</si>
  <si>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清理收入</t>
  </si>
  <si>
    <t xml:space="preserve">    重建區流域整體治理工程計畫</t>
  </si>
  <si>
    <t>清理賸餘（短絀 ─）</t>
  </si>
  <si>
    <t xml:space="preserve">   (1)九二ㄧ關懷計畫</t>
  </si>
  <si>
    <t xml:space="preserve">   (2)清理計畫</t>
  </si>
  <si>
    <r>
      <t>2.</t>
    </r>
    <r>
      <rPr>
        <b/>
        <sz val="10"/>
        <rFont val="新細明體"/>
        <family val="1"/>
      </rPr>
      <t>行政院文化建設委員會</t>
    </r>
  </si>
  <si>
    <r>
      <t>3</t>
    </r>
    <r>
      <rPr>
        <b/>
        <sz val="10"/>
        <rFont val="新細明體"/>
        <family val="1"/>
      </rPr>
      <t>行政院原住民委員會</t>
    </r>
  </si>
  <si>
    <r>
      <t xml:space="preserve"> </t>
    </r>
    <r>
      <rPr>
        <sz val="10"/>
        <rFont val="新細明體"/>
        <family val="1"/>
      </rPr>
      <t xml:space="preserve">  (1)歷史建築物修復計畫</t>
    </r>
  </si>
  <si>
    <t xml:space="preserve">   (1)心靈支持服務重建計畫</t>
  </si>
  <si>
    <t xml:space="preserve">   (2)農村聚落重建計畫</t>
  </si>
  <si>
    <t xml:space="preserve">   (1)重建區流域整體治理工程計畫</t>
  </si>
  <si>
    <t xml:space="preserve">   (2)風景區聯絡道路改善計畫</t>
  </si>
  <si>
    <t xml:space="preserve">  (10)補助災區社區更新規劃設計費</t>
  </si>
  <si>
    <t xml:space="preserve">   (7)其他作業經費</t>
  </si>
  <si>
    <t xml:space="preserve">   (1)投融資業務成本計畫</t>
  </si>
  <si>
    <t xml:space="preserve">   (2)補助災民房屋毀損訴訟鑑定費用</t>
  </si>
  <si>
    <r>
      <t>4.</t>
    </r>
    <r>
      <rPr>
        <b/>
        <sz val="10"/>
        <rFont val="新細明體"/>
        <family val="1"/>
      </rPr>
      <t>營建署</t>
    </r>
  </si>
  <si>
    <r>
      <t>5.</t>
    </r>
    <r>
      <rPr>
        <b/>
        <sz val="10"/>
        <rFont val="新細明體"/>
        <family val="1"/>
      </rPr>
      <t>教育部</t>
    </r>
  </si>
  <si>
    <r>
      <t>6.</t>
    </r>
    <r>
      <rPr>
        <b/>
        <sz val="10"/>
        <rFont val="新細明體"/>
        <family val="1"/>
      </rPr>
      <t>經濟部水利署</t>
    </r>
  </si>
  <si>
    <r>
      <t>7.</t>
    </r>
    <r>
      <rPr>
        <b/>
        <sz val="10"/>
        <rFont val="新細明體"/>
        <family val="1"/>
      </rPr>
      <t>交通部</t>
    </r>
  </si>
  <si>
    <r>
      <t>8.</t>
    </r>
    <r>
      <rPr>
        <b/>
        <sz val="10"/>
        <rFont val="新細明體"/>
        <family val="1"/>
      </rPr>
      <t>農委會</t>
    </r>
  </si>
  <si>
    <r>
      <t>9.</t>
    </r>
    <r>
      <rPr>
        <b/>
        <sz val="10"/>
        <rFont val="新細明體"/>
        <family val="1"/>
      </rPr>
      <t>勞委會</t>
    </r>
  </si>
  <si>
    <r>
      <t>1.</t>
    </r>
    <r>
      <rPr>
        <b/>
        <sz val="10"/>
        <rFont val="新細明體"/>
        <family val="1"/>
      </rPr>
      <t xml:space="preserve">九二一震災社區重建更新基金清理小
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>組</t>
    </r>
  </si>
  <si>
    <r>
      <t xml:space="preserve"> 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(2)生活重建計畫﹝社區總體營造計
        畫執行方案、重建區藝文發展、
       重建區書香重建﹞</t>
    </r>
  </si>
  <si>
    <t xml:space="preserve">   (3)九二一震災受損古蹟復建計畫經
        費</t>
  </si>
  <si>
    <r>
      <t xml:space="preserve"> 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4)臺中縣第二級古蹟霧峰林宅復建
        計畫</t>
    </r>
  </si>
  <si>
    <t xml:space="preserve">   (2)原住民聚落總體營造暨產業振興
        計畫</t>
  </si>
  <si>
    <t xml:space="preserve">   (3)辦理補助災區個別建築物重建規
        劃設計經費</t>
  </si>
  <si>
    <t xml:space="preserve">   (4)補助新社區開發地區聯外道路大
        型公園社區活動中心共同管溝排
        水幹線等公共設施工程費用及都
        市更新地區公共設施興建與復舊
        工程費用</t>
  </si>
  <si>
    <t xml:space="preserve">   (5)補貼受讓公寓大廈區分所有權人
        產權貸款之利息</t>
  </si>
  <si>
    <t xml:space="preserve">   (6)補助原購屋貸款借款人負擔之利
        息差額</t>
  </si>
  <si>
    <t xml:space="preserve">   (8)補助興建、購買平價住宅安置重
        建區受災戶相關費用</t>
  </si>
  <si>
    <t xml:space="preserve">  (11)新社區一般住宅未售前管理維護
         費用</t>
  </si>
  <si>
    <t xml:space="preserve">  (12)辦理九二一震災災民房屋受損提
        起訴訟墊支之鑑定費，經法院判
        決確定後之債務催討強制執行工
        作計畫</t>
  </si>
  <si>
    <t xml:space="preserve">  (13)融資撥貸更新社區餘屋、剩餘土
        地所有權移轉及未售前管理維護
        費用補助計畫</t>
  </si>
  <si>
    <t xml:space="preserve">     竹山車籠埔斷層槽溝保存計劃─地
     震及生態園區</t>
  </si>
  <si>
    <t xml:space="preserve">   (1)觀光風景軸線主要聯絡道路易坍
       坊、易肇事路段及橋樑改善計畫</t>
  </si>
  <si>
    <t xml:space="preserve">   (3)重建區農路水土保持暨產業運輸
        提昇計畫</t>
  </si>
  <si>
    <t xml:space="preserve">    辦理災區臨時工作津貼業務及失業
    者就業獎助或津貼等</t>
  </si>
  <si>
    <t>九二一震災社區重建更新基金資產負債清理結算表</t>
  </si>
  <si>
    <t xml:space="preserve">   (9)補助重建區社區公共設施工程開
        闢及地上物拆遷補償經費</t>
  </si>
  <si>
    <t>財產收入</t>
  </si>
  <si>
    <t>政府撥入收入</t>
  </si>
  <si>
    <t>其他收入</t>
  </si>
  <si>
    <r>
      <t>10.</t>
    </r>
    <r>
      <rPr>
        <b/>
        <sz val="10"/>
        <rFont val="新細明體"/>
        <family val="1"/>
      </rPr>
      <t>解繳國庫計畫</t>
    </r>
  </si>
  <si>
    <t>註：表內「實際數 」及「分配預算數」欄係分別表達該基金自「九二一震災重建暫行條例」施行期限屆滿日後
        至本年6月30日止之清理收支執行數及分配預算數。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</si>
</sst>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#,##0.00_);[Red]\(#,##0.00\)"/>
    <numFmt numFmtId="180" formatCode="_(* #,##0_);_(&quot;－&quot;* #,##0_);_(* &quot;&quot;_);_(@_)"/>
    <numFmt numFmtId="181" formatCode="#,##0_ "/>
    <numFmt numFmtId="182" formatCode="#,##0.00_ "/>
  </numFmts>
  <fonts count="11">
    <font>
      <sz val="12"/>
      <name val="新細明體"/>
      <family val="1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 indent="1"/>
      <protection/>
    </xf>
    <xf numFmtId="0" fontId="4" fillId="0" borderId="5" xfId="0" applyFont="1" applyBorder="1" applyAlignment="1" applyProtection="1">
      <alignment horizontal="left" vertical="center" wrapText="1" indent="1"/>
      <protection/>
    </xf>
    <xf numFmtId="0" fontId="4" fillId="0" borderId="9" xfId="0" applyFont="1" applyBorder="1" applyAlignment="1" applyProtection="1">
      <alignment horizontal="left" vertical="center" inden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left" vertical="center" indent="2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 indent="2"/>
      <protection/>
    </xf>
    <xf numFmtId="0" fontId="6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vertical="top"/>
      <protection/>
    </xf>
    <xf numFmtId="0" fontId="4" fillId="0" borderId="5" xfId="0" applyFont="1" applyBorder="1" applyAlignment="1" applyProtection="1">
      <alignment vertical="top"/>
      <protection/>
    </xf>
    <xf numFmtId="0" fontId="6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/>
    </xf>
    <xf numFmtId="0" fontId="5" fillId="0" borderId="5" xfId="0" applyFont="1" applyFill="1" applyBorder="1" applyAlignment="1">
      <alignment horizontal="left" vertical="top" indent="1"/>
    </xf>
    <xf numFmtId="0" fontId="6" fillId="0" borderId="5" xfId="0" applyFont="1" applyFill="1" applyBorder="1" applyAlignment="1">
      <alignment horizontal="left" vertical="top" indent="2"/>
    </xf>
    <xf numFmtId="0" fontId="6" fillId="0" borderId="5" xfId="0" applyFont="1" applyFill="1" applyBorder="1" applyAlignment="1">
      <alignment horizontal="left" vertical="top" wrapText="1" indent="2"/>
    </xf>
    <xf numFmtId="0" fontId="5" fillId="0" borderId="5" xfId="0" applyFont="1" applyFill="1" applyBorder="1" applyAlignment="1">
      <alignment horizontal="left" vertical="top" wrapText="1" indent="1"/>
    </xf>
    <xf numFmtId="0" fontId="9" fillId="0" borderId="11" xfId="0" applyFont="1" applyBorder="1" applyAlignment="1" applyProtection="1">
      <alignment horizontal="center" vertical="center"/>
      <protection/>
    </xf>
    <xf numFmtId="182" fontId="7" fillId="0" borderId="9" xfId="0" applyNumberFormat="1" applyFont="1" applyFill="1" applyBorder="1" applyAlignment="1">
      <alignment horizontal="right" vertical="top"/>
    </xf>
    <xf numFmtId="182" fontId="5" fillId="0" borderId="4" xfId="0" applyNumberFormat="1" applyFont="1" applyBorder="1" applyAlignment="1" applyProtection="1">
      <alignment vertical="top"/>
      <protection/>
    </xf>
    <xf numFmtId="182" fontId="5" fillId="0" borderId="12" xfId="0" applyNumberFormat="1" applyFont="1" applyBorder="1" applyAlignment="1" applyProtection="1">
      <alignment horizontal="right" vertical="top"/>
      <protection/>
    </xf>
    <xf numFmtId="182" fontId="7" fillId="0" borderId="9" xfId="0" applyNumberFormat="1" applyFont="1" applyBorder="1" applyAlignment="1" applyProtection="1">
      <alignment vertical="top"/>
      <protection/>
    </xf>
    <xf numFmtId="182" fontId="5" fillId="0" borderId="13" xfId="0" applyNumberFormat="1" applyFont="1" applyBorder="1" applyAlignment="1" applyProtection="1">
      <alignment horizontal="right" vertical="top"/>
      <protection/>
    </xf>
    <xf numFmtId="182" fontId="5" fillId="0" borderId="9" xfId="0" applyNumberFormat="1" applyFont="1" applyBorder="1" applyAlignment="1">
      <alignment horizontal="right" vertical="top"/>
    </xf>
    <xf numFmtId="182" fontId="5" fillId="0" borderId="9" xfId="0" applyNumberFormat="1" applyFont="1" applyBorder="1" applyAlignment="1" applyProtection="1">
      <alignment vertical="top"/>
      <protection/>
    </xf>
    <xf numFmtId="182" fontId="5" fillId="0" borderId="9" xfId="0" applyNumberFormat="1" applyFont="1" applyFill="1" applyBorder="1" applyAlignment="1">
      <alignment horizontal="right" vertical="top"/>
    </xf>
    <xf numFmtId="182" fontId="7" fillId="0" borderId="13" xfId="0" applyNumberFormat="1" applyFont="1" applyBorder="1" applyAlignment="1" applyProtection="1">
      <alignment horizontal="right" vertical="top"/>
      <protection/>
    </xf>
    <xf numFmtId="182" fontId="7" fillId="0" borderId="9" xfId="0" applyNumberFormat="1" applyFont="1" applyBorder="1" applyAlignment="1">
      <alignment horizontal="right" vertical="top"/>
    </xf>
    <xf numFmtId="182" fontId="7" fillId="0" borderId="6" xfId="0" applyNumberFormat="1" applyFont="1" applyBorder="1" applyAlignment="1">
      <alignment horizontal="right" vertical="top"/>
    </xf>
    <xf numFmtId="182" fontId="7" fillId="0" borderId="6" xfId="0" applyNumberFormat="1" applyFont="1" applyBorder="1" applyAlignment="1" applyProtection="1">
      <alignment vertical="top"/>
      <protection/>
    </xf>
    <xf numFmtId="182" fontId="5" fillId="0" borderId="14" xfId="0" applyNumberFormat="1" applyFont="1" applyBorder="1" applyAlignment="1" applyProtection="1">
      <alignment horizontal="right" vertical="top"/>
      <protection/>
    </xf>
    <xf numFmtId="182" fontId="5" fillId="0" borderId="6" xfId="0" applyNumberFormat="1" applyFont="1" applyBorder="1" applyAlignment="1">
      <alignment horizontal="right" vertical="top"/>
    </xf>
    <xf numFmtId="182" fontId="5" fillId="0" borderId="6" xfId="0" applyNumberFormat="1" applyFont="1" applyBorder="1" applyAlignment="1" applyProtection="1">
      <alignment vertical="top"/>
      <protection/>
    </xf>
    <xf numFmtId="182" fontId="5" fillId="0" borderId="5" xfId="0" applyNumberFormat="1" applyFont="1" applyBorder="1" applyAlignment="1" applyProtection="1">
      <alignment vertical="center"/>
      <protection/>
    </xf>
    <xf numFmtId="0" fontId="6" fillId="0" borderId="5" xfId="0" applyFont="1" applyFill="1" applyBorder="1" applyAlignment="1">
      <alignment horizontal="left" vertical="top" indent="1"/>
    </xf>
    <xf numFmtId="182" fontId="5" fillId="0" borderId="4" xfId="0" applyNumberFormat="1" applyFont="1" applyBorder="1" applyAlignment="1" applyProtection="1">
      <alignment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182" fontId="7" fillId="0" borderId="5" xfId="0" applyNumberFormat="1" applyFont="1" applyBorder="1" applyAlignment="1" applyProtection="1">
      <alignment vertical="center"/>
      <protection locked="0"/>
    </xf>
    <xf numFmtId="182" fontId="7" fillId="0" borderId="9" xfId="0" applyNumberFormat="1" applyFont="1" applyBorder="1" applyAlignment="1" applyProtection="1">
      <alignment vertical="center"/>
      <protection/>
    </xf>
    <xf numFmtId="182" fontId="5" fillId="0" borderId="5" xfId="0" applyNumberFormat="1" applyFont="1" applyBorder="1" applyAlignment="1" applyProtection="1">
      <alignment vertical="center"/>
      <protection locked="0"/>
    </xf>
    <xf numFmtId="182" fontId="7" fillId="0" borderId="5" xfId="0" applyNumberFormat="1" applyFont="1" applyBorder="1" applyAlignment="1" applyProtection="1">
      <alignment vertical="center"/>
      <protection/>
    </xf>
    <xf numFmtId="182" fontId="5" fillId="0" borderId="6" xfId="0" applyNumberFormat="1" applyFont="1" applyBorder="1" applyAlignment="1" applyProtection="1">
      <alignment vertical="center"/>
      <protection/>
    </xf>
    <xf numFmtId="182" fontId="5" fillId="0" borderId="12" xfId="0" applyNumberFormat="1" applyFont="1" applyBorder="1" applyAlignment="1" applyProtection="1">
      <alignment vertical="center"/>
      <protection/>
    </xf>
    <xf numFmtId="182" fontId="5" fillId="0" borderId="13" xfId="0" applyNumberFormat="1" applyFont="1" applyBorder="1" applyAlignment="1" applyProtection="1">
      <alignment vertical="center"/>
      <protection/>
    </xf>
    <xf numFmtId="182" fontId="7" fillId="0" borderId="13" xfId="0" applyNumberFormat="1" applyFont="1" applyBorder="1" applyAlignment="1" applyProtection="1">
      <alignment vertical="center"/>
      <protection/>
    </xf>
    <xf numFmtId="182" fontId="5" fillId="0" borderId="10" xfId="0" applyNumberFormat="1" applyFont="1" applyBorder="1" applyAlignment="1" applyProtection="1">
      <alignment vertical="center"/>
      <protection/>
    </xf>
    <xf numFmtId="182" fontId="5" fillId="0" borderId="14" xfId="0" applyNumberFormat="1" applyFont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top" indent="2"/>
    </xf>
    <xf numFmtId="0" fontId="6" fillId="0" borderId="15" xfId="0" applyFont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179" fontId="7" fillId="0" borderId="15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49">
      <selection activeCell="B53" sqref="B53"/>
    </sheetView>
  </sheetViews>
  <sheetFormatPr defaultColWidth="9.00390625" defaultRowHeight="16.5"/>
  <cols>
    <col min="1" max="1" width="34.00390625" style="28" customWidth="1"/>
    <col min="2" max="2" width="15.25390625" style="1" customWidth="1"/>
    <col min="3" max="3" width="14.00390625" style="1" customWidth="1"/>
    <col min="4" max="4" width="15.75390625" style="1" customWidth="1"/>
    <col min="5" max="5" width="9.125" style="1" customWidth="1"/>
    <col min="6" max="16384" width="9.00390625" style="1" customWidth="1"/>
  </cols>
  <sheetData>
    <row r="1" spans="1:5" s="6" customFormat="1" ht="27.75">
      <c r="A1" s="71" t="s">
        <v>36</v>
      </c>
      <c r="B1" s="71"/>
      <c r="C1" s="71"/>
      <c r="D1" s="71"/>
      <c r="E1" s="71"/>
    </row>
    <row r="2" spans="1:5" s="6" customFormat="1" ht="16.5">
      <c r="A2" s="72"/>
      <c r="B2" s="72"/>
      <c r="C2" s="72"/>
      <c r="D2" s="72"/>
      <c r="E2" s="72"/>
    </row>
    <row r="3" spans="1:5" s="6" customFormat="1" ht="17.25" thickBot="1">
      <c r="A3" s="79" t="s">
        <v>37</v>
      </c>
      <c r="B3" s="80"/>
      <c r="C3" s="80"/>
      <c r="D3" s="2"/>
      <c r="E3" s="27" t="s">
        <v>38</v>
      </c>
    </row>
    <row r="4" spans="1:5" s="6" customFormat="1" ht="16.5">
      <c r="A4" s="73" t="s">
        <v>39</v>
      </c>
      <c r="B4" s="75" t="s">
        <v>40</v>
      </c>
      <c r="C4" s="75" t="s">
        <v>41</v>
      </c>
      <c r="D4" s="77" t="s">
        <v>42</v>
      </c>
      <c r="E4" s="78"/>
    </row>
    <row r="5" spans="1:5" s="6" customFormat="1" ht="16.5">
      <c r="A5" s="74"/>
      <c r="B5" s="76"/>
      <c r="C5" s="76"/>
      <c r="D5" s="12" t="s">
        <v>43</v>
      </c>
      <c r="E5" s="38" t="s">
        <v>0</v>
      </c>
    </row>
    <row r="6" spans="1:5" s="9" customFormat="1" ht="18.75" customHeight="1">
      <c r="A6" s="29" t="s">
        <v>44</v>
      </c>
      <c r="B6" s="40">
        <v>14394472</v>
      </c>
      <c r="C6" s="40"/>
      <c r="D6" s="40">
        <v>14394472</v>
      </c>
      <c r="E6" s="41"/>
    </row>
    <row r="7" spans="1:5" s="9" customFormat="1" ht="18.75" customHeight="1">
      <c r="A7" s="55" t="s">
        <v>85</v>
      </c>
      <c r="B7" s="39">
        <v>5200308</v>
      </c>
      <c r="C7" s="39"/>
      <c r="D7" s="42">
        <v>5200308</v>
      </c>
      <c r="E7" s="43"/>
    </row>
    <row r="8" spans="1:5" s="9" customFormat="1" ht="18.75" customHeight="1">
      <c r="A8" s="55" t="s">
        <v>86</v>
      </c>
      <c r="B8" s="39"/>
      <c r="C8" s="39"/>
      <c r="D8" s="42"/>
      <c r="E8" s="43"/>
    </row>
    <row r="9" spans="1:5" s="9" customFormat="1" ht="18.75" customHeight="1">
      <c r="A9" s="55" t="s">
        <v>87</v>
      </c>
      <c r="B9" s="39">
        <v>9194164</v>
      </c>
      <c r="C9" s="39"/>
      <c r="D9" s="42">
        <v>9194164</v>
      </c>
      <c r="E9" s="43"/>
    </row>
    <row r="10" spans="1:5" s="9" customFormat="1" ht="20.25" customHeight="1">
      <c r="A10" s="30" t="s">
        <v>1</v>
      </c>
      <c r="B10" s="44">
        <v>1168761289</v>
      </c>
      <c r="C10" s="44">
        <v>887086000</v>
      </c>
      <c r="D10" s="45">
        <v>281675289</v>
      </c>
      <c r="E10" s="43">
        <v>31.752872776709363</v>
      </c>
    </row>
    <row r="11" spans="1:5" s="9" customFormat="1" ht="28.5">
      <c r="A11" s="37" t="s">
        <v>66</v>
      </c>
      <c r="B11" s="46">
        <v>31137136</v>
      </c>
      <c r="C11" s="46">
        <v>5825000</v>
      </c>
      <c r="D11" s="45">
        <v>25312136</v>
      </c>
      <c r="E11" s="43">
        <v>434.54310729613735</v>
      </c>
    </row>
    <row r="12" spans="1:5" s="9" customFormat="1" ht="15.75" customHeight="1">
      <c r="A12" s="35" t="s">
        <v>47</v>
      </c>
      <c r="B12" s="39">
        <v>7351242</v>
      </c>
      <c r="C12" s="39"/>
      <c r="D12" s="42">
        <v>7351242</v>
      </c>
      <c r="E12" s="47"/>
    </row>
    <row r="13" spans="1:5" s="9" customFormat="1" ht="15.75" customHeight="1">
      <c r="A13" s="35" t="s">
        <v>48</v>
      </c>
      <c r="B13" s="39">
        <v>23785894</v>
      </c>
      <c r="C13" s="39">
        <v>5825000</v>
      </c>
      <c r="D13" s="42">
        <v>17960894</v>
      </c>
      <c r="E13" s="47">
        <v>308.3415278969957</v>
      </c>
    </row>
    <row r="14" spans="1:5" s="9" customFormat="1" ht="16.5" customHeight="1">
      <c r="A14" s="34" t="s">
        <v>49</v>
      </c>
      <c r="B14" s="46">
        <v>165710132</v>
      </c>
      <c r="C14" s="46"/>
      <c r="D14" s="45">
        <v>165710132</v>
      </c>
      <c r="E14" s="43"/>
    </row>
    <row r="15" spans="1:5" s="9" customFormat="1" ht="14.25">
      <c r="A15" s="35" t="s">
        <v>51</v>
      </c>
      <c r="B15" s="39">
        <v>99751520</v>
      </c>
      <c r="C15" s="39"/>
      <c r="D15" s="42">
        <v>99751520</v>
      </c>
      <c r="E15" s="43"/>
    </row>
    <row r="16" spans="1:5" s="9" customFormat="1" ht="42.75">
      <c r="A16" s="36" t="s">
        <v>67</v>
      </c>
      <c r="B16" s="39">
        <v>9351979</v>
      </c>
      <c r="C16" s="39"/>
      <c r="D16" s="42">
        <v>9351979</v>
      </c>
      <c r="E16" s="43"/>
    </row>
    <row r="17" spans="1:5" s="9" customFormat="1" ht="28.5">
      <c r="A17" s="36" t="s">
        <v>68</v>
      </c>
      <c r="B17" s="39">
        <v>56594923</v>
      </c>
      <c r="C17" s="39"/>
      <c r="D17" s="42">
        <v>56594923</v>
      </c>
      <c r="E17" s="43"/>
    </row>
    <row r="18" spans="1:5" s="9" customFormat="1" ht="28.5">
      <c r="A18" s="36" t="s">
        <v>69</v>
      </c>
      <c r="B18" s="39">
        <v>11710</v>
      </c>
      <c r="C18" s="39"/>
      <c r="D18" s="42">
        <v>11710</v>
      </c>
      <c r="E18" s="43"/>
    </row>
    <row r="19" spans="1:5" s="9" customFormat="1" ht="16.5" customHeight="1">
      <c r="A19" s="34" t="s">
        <v>50</v>
      </c>
      <c r="B19" s="46">
        <v>32025826</v>
      </c>
      <c r="C19" s="46"/>
      <c r="D19" s="45">
        <v>32025826</v>
      </c>
      <c r="E19" s="43"/>
    </row>
    <row r="20" spans="1:5" s="9" customFormat="1" ht="14.25">
      <c r="A20" s="35" t="s">
        <v>52</v>
      </c>
      <c r="B20" s="39">
        <v>3706000</v>
      </c>
      <c r="C20" s="39"/>
      <c r="D20" s="42">
        <v>3706000</v>
      </c>
      <c r="E20" s="43"/>
    </row>
    <row r="21" spans="1:5" s="9" customFormat="1" ht="28.5">
      <c r="A21" s="36" t="s">
        <v>70</v>
      </c>
      <c r="B21" s="39">
        <v>28319826</v>
      </c>
      <c r="C21" s="39"/>
      <c r="D21" s="42">
        <v>28319826</v>
      </c>
      <c r="E21" s="43"/>
    </row>
    <row r="22" spans="1:5" s="9" customFormat="1" ht="17.25" customHeight="1">
      <c r="A22" s="34" t="s">
        <v>60</v>
      </c>
      <c r="B22" s="44">
        <v>36879519</v>
      </c>
      <c r="C22" s="44"/>
      <c r="D22" s="45">
        <v>36879519</v>
      </c>
      <c r="E22" s="43"/>
    </row>
    <row r="23" spans="1:5" s="9" customFormat="1" ht="16.5" customHeight="1">
      <c r="A23" s="35" t="s">
        <v>58</v>
      </c>
      <c r="B23" s="48">
        <v>4405000</v>
      </c>
      <c r="C23" s="48"/>
      <c r="D23" s="42">
        <v>4405000</v>
      </c>
      <c r="E23" s="43"/>
    </row>
    <row r="24" spans="1:5" s="9" customFormat="1" ht="15.75" customHeight="1">
      <c r="A24" s="35" t="s">
        <v>59</v>
      </c>
      <c r="B24" s="48">
        <v>537000</v>
      </c>
      <c r="C24" s="48"/>
      <c r="D24" s="42">
        <v>537000</v>
      </c>
      <c r="E24" s="43"/>
    </row>
    <row r="25" spans="1:5" s="9" customFormat="1" ht="31.5" customHeight="1">
      <c r="A25" s="36" t="s">
        <v>71</v>
      </c>
      <c r="B25" s="48">
        <v>12992900</v>
      </c>
      <c r="C25" s="48"/>
      <c r="D25" s="42">
        <v>12992900</v>
      </c>
      <c r="E25" s="43"/>
    </row>
    <row r="26" spans="1:5" s="9" customFormat="1" ht="74.25" customHeight="1">
      <c r="A26" s="36" t="s">
        <v>72</v>
      </c>
      <c r="B26" s="48">
        <v>618000</v>
      </c>
      <c r="C26" s="48"/>
      <c r="D26" s="42">
        <v>618000</v>
      </c>
      <c r="E26" s="43"/>
    </row>
    <row r="27" spans="1:5" s="9" customFormat="1" ht="31.5" customHeight="1">
      <c r="A27" s="36" t="s">
        <v>73</v>
      </c>
      <c r="B27" s="48">
        <v>192875</v>
      </c>
      <c r="C27" s="48"/>
      <c r="D27" s="42">
        <v>192875</v>
      </c>
      <c r="E27" s="43"/>
    </row>
    <row r="28" spans="1:5" s="9" customFormat="1" ht="28.5">
      <c r="A28" s="36" t="s">
        <v>74</v>
      </c>
      <c r="B28" s="48">
        <v>5398638</v>
      </c>
      <c r="C28" s="48"/>
      <c r="D28" s="42">
        <v>5398638</v>
      </c>
      <c r="E28" s="43"/>
    </row>
    <row r="29" spans="1:5" s="9" customFormat="1" ht="15.75" customHeight="1">
      <c r="A29" s="35" t="s">
        <v>57</v>
      </c>
      <c r="B29" s="48">
        <v>405052</v>
      </c>
      <c r="C29" s="48"/>
      <c r="D29" s="42">
        <v>405052</v>
      </c>
      <c r="E29" s="43"/>
    </row>
    <row r="30" spans="1:5" s="9" customFormat="1" ht="28.5">
      <c r="A30" s="36" t="s">
        <v>75</v>
      </c>
      <c r="B30" s="48">
        <v>1868975</v>
      </c>
      <c r="C30" s="48"/>
      <c r="D30" s="42">
        <v>1868975</v>
      </c>
      <c r="E30" s="43"/>
    </row>
    <row r="31" spans="1:5" s="9" customFormat="1" ht="28.5">
      <c r="A31" s="36" t="s">
        <v>84</v>
      </c>
      <c r="B31" s="48">
        <v>8500000</v>
      </c>
      <c r="C31" s="48"/>
      <c r="D31" s="42">
        <v>8500000</v>
      </c>
      <c r="E31" s="43"/>
    </row>
    <row r="32" spans="1:5" s="9" customFormat="1" ht="16.5" customHeight="1" thickBot="1">
      <c r="A32" s="68" t="s">
        <v>56</v>
      </c>
      <c r="B32" s="49">
        <v>1820000</v>
      </c>
      <c r="C32" s="49"/>
      <c r="D32" s="50">
        <v>1820000</v>
      </c>
      <c r="E32" s="51"/>
    </row>
    <row r="33" spans="1:5" s="9" customFormat="1" ht="28.5">
      <c r="A33" s="36" t="s">
        <v>76</v>
      </c>
      <c r="B33" s="48">
        <v>74466</v>
      </c>
      <c r="C33" s="48"/>
      <c r="D33" s="42">
        <v>74466</v>
      </c>
      <c r="E33" s="43"/>
    </row>
    <row r="34" spans="1:5" s="9" customFormat="1" ht="59.25" customHeight="1">
      <c r="A34" s="36" t="s">
        <v>77</v>
      </c>
      <c r="B34" s="48">
        <v>14000</v>
      </c>
      <c r="C34" s="48"/>
      <c r="D34" s="42">
        <v>14000</v>
      </c>
      <c r="E34" s="43"/>
    </row>
    <row r="35" spans="1:5" s="9" customFormat="1" ht="45" customHeight="1">
      <c r="A35" s="36" t="s">
        <v>78</v>
      </c>
      <c r="B35" s="48">
        <v>52613</v>
      </c>
      <c r="C35" s="48"/>
      <c r="D35" s="42">
        <v>52613</v>
      </c>
      <c r="E35" s="43"/>
    </row>
    <row r="36" spans="1:5" s="9" customFormat="1" ht="18" customHeight="1">
      <c r="A36" s="34" t="s">
        <v>61</v>
      </c>
      <c r="B36" s="44">
        <v>21007891</v>
      </c>
      <c r="C36" s="44">
        <v>158000000</v>
      </c>
      <c r="D36" s="45">
        <v>-136992109</v>
      </c>
      <c r="E36" s="43">
        <v>86.7038664556962</v>
      </c>
    </row>
    <row r="37" spans="1:5" s="9" customFormat="1" ht="29.25" customHeight="1">
      <c r="A37" s="36" t="s">
        <v>79</v>
      </c>
      <c r="B37" s="48">
        <v>21007891</v>
      </c>
      <c r="C37" s="48">
        <v>158000000</v>
      </c>
      <c r="D37" s="42">
        <v>-136992109</v>
      </c>
      <c r="E37" s="47">
        <v>86.7038664556962</v>
      </c>
    </row>
    <row r="38" spans="1:5" s="9" customFormat="1" ht="18" customHeight="1">
      <c r="A38" s="34" t="s">
        <v>62</v>
      </c>
      <c r="B38" s="46">
        <v>68648440</v>
      </c>
      <c r="C38" s="46">
        <v>59600000</v>
      </c>
      <c r="D38" s="45">
        <v>9048440</v>
      </c>
      <c r="E38" s="43">
        <v>15.181946308724834</v>
      </c>
    </row>
    <row r="39" spans="1:5" s="9" customFormat="1" ht="16.5" customHeight="1">
      <c r="A39" s="35" t="s">
        <v>45</v>
      </c>
      <c r="B39" s="39">
        <v>68648440</v>
      </c>
      <c r="C39" s="39">
        <v>59600000</v>
      </c>
      <c r="D39" s="42">
        <v>9048440</v>
      </c>
      <c r="E39" s="47">
        <v>15.181946308724834</v>
      </c>
    </row>
    <row r="40" spans="1:5" s="9" customFormat="1" ht="17.25" customHeight="1">
      <c r="A40" s="34" t="s">
        <v>63</v>
      </c>
      <c r="B40" s="46">
        <v>127444852</v>
      </c>
      <c r="C40" s="46">
        <v>322285000</v>
      </c>
      <c r="D40" s="45">
        <v>-194840148</v>
      </c>
      <c r="E40" s="43">
        <v>60.4558536698884</v>
      </c>
    </row>
    <row r="41" spans="1:5" s="9" customFormat="1" ht="28.5">
      <c r="A41" s="36" t="s">
        <v>80</v>
      </c>
      <c r="B41" s="39">
        <v>87416752</v>
      </c>
      <c r="C41" s="39">
        <v>272715000</v>
      </c>
      <c r="D41" s="42">
        <v>-185298248</v>
      </c>
      <c r="E41" s="47">
        <v>67.9457484920155</v>
      </c>
    </row>
    <row r="42" spans="1:5" s="9" customFormat="1" ht="17.25" customHeight="1">
      <c r="A42" s="35" t="s">
        <v>55</v>
      </c>
      <c r="B42" s="39">
        <v>40028100</v>
      </c>
      <c r="C42" s="39">
        <v>49570000</v>
      </c>
      <c r="D42" s="42">
        <v>-9541900</v>
      </c>
      <c r="E42" s="47">
        <v>19.249344361509</v>
      </c>
    </row>
    <row r="43" spans="1:5" s="9" customFormat="1" ht="17.25" customHeight="1">
      <c r="A43" s="34" t="s">
        <v>64</v>
      </c>
      <c r="B43" s="44">
        <v>395867493</v>
      </c>
      <c r="C43" s="44">
        <v>341376000</v>
      </c>
      <c r="D43" s="45">
        <v>54491493</v>
      </c>
      <c r="E43" s="43">
        <v>15.962309301181103</v>
      </c>
    </row>
    <row r="44" spans="1:5" s="9" customFormat="1" ht="15.75" customHeight="1">
      <c r="A44" s="35" t="s">
        <v>54</v>
      </c>
      <c r="B44" s="48">
        <v>358396514</v>
      </c>
      <c r="C44" s="48">
        <v>338590000</v>
      </c>
      <c r="D44" s="42">
        <v>19806514</v>
      </c>
      <c r="E44" s="47">
        <v>5.84970436220798</v>
      </c>
    </row>
    <row r="45" spans="1:5" s="9" customFormat="1" ht="15.75" customHeight="1">
      <c r="A45" s="35" t="s">
        <v>53</v>
      </c>
      <c r="B45" s="39">
        <v>1643228</v>
      </c>
      <c r="C45" s="39">
        <v>2786000</v>
      </c>
      <c r="D45" s="42">
        <v>-1142772</v>
      </c>
      <c r="E45" s="47">
        <v>41.0183776022972</v>
      </c>
    </row>
    <row r="46" spans="1:5" s="9" customFormat="1" ht="30" customHeight="1">
      <c r="A46" s="36" t="s">
        <v>81</v>
      </c>
      <c r="B46" s="39">
        <v>35827751</v>
      </c>
      <c r="C46" s="39"/>
      <c r="D46" s="42">
        <v>35827751</v>
      </c>
      <c r="E46" s="47"/>
    </row>
    <row r="47" spans="1:5" s="9" customFormat="1" ht="17.25" customHeight="1">
      <c r="A47" s="34" t="s">
        <v>65</v>
      </c>
      <c r="B47" s="44">
        <v>40000</v>
      </c>
      <c r="C47" s="44"/>
      <c r="D47" s="45">
        <v>40000</v>
      </c>
      <c r="E47" s="43"/>
    </row>
    <row r="48" spans="1:5" s="9" customFormat="1" ht="30" customHeight="1">
      <c r="A48" s="36" t="s">
        <v>82</v>
      </c>
      <c r="B48" s="48">
        <v>40000</v>
      </c>
      <c r="C48" s="48"/>
      <c r="D48" s="42">
        <v>40000</v>
      </c>
      <c r="E48" s="43"/>
    </row>
    <row r="49" spans="1:5" s="9" customFormat="1" ht="18.75" customHeight="1">
      <c r="A49" s="34" t="s">
        <v>88</v>
      </c>
      <c r="B49" s="44">
        <v>290000000</v>
      </c>
      <c r="C49" s="44"/>
      <c r="D49" s="45">
        <v>290000000</v>
      </c>
      <c r="E49" s="43"/>
    </row>
    <row r="50" spans="1:5" s="9" customFormat="1" ht="16.5" customHeight="1">
      <c r="A50" s="35"/>
      <c r="B50" s="48"/>
      <c r="C50" s="48"/>
      <c r="D50" s="42"/>
      <c r="E50" s="43"/>
    </row>
    <row r="51" spans="1:5" s="9" customFormat="1" ht="16.5" customHeight="1">
      <c r="A51" s="35"/>
      <c r="B51" s="48"/>
      <c r="C51" s="48"/>
      <c r="D51" s="42"/>
      <c r="E51" s="43"/>
    </row>
    <row r="52" spans="1:5" s="9" customFormat="1" ht="16.5" customHeight="1">
      <c r="A52" s="35"/>
      <c r="B52" s="48"/>
      <c r="C52" s="48"/>
      <c r="D52" s="42"/>
      <c r="E52" s="43"/>
    </row>
    <row r="53" spans="1:5" s="9" customFormat="1" ht="16.5" customHeight="1">
      <c r="A53" s="35"/>
      <c r="B53" s="48"/>
      <c r="C53" s="48"/>
      <c r="D53" s="42"/>
      <c r="E53" s="43"/>
    </row>
    <row r="54" spans="1:5" s="9" customFormat="1" ht="16.5" customHeight="1">
      <c r="A54" s="35"/>
      <c r="B54" s="48"/>
      <c r="C54" s="48"/>
      <c r="D54" s="42"/>
      <c r="E54" s="43"/>
    </row>
    <row r="55" spans="1:5" s="9" customFormat="1" ht="16.5" customHeight="1">
      <c r="A55" s="32"/>
      <c r="B55" s="48"/>
      <c r="C55" s="48"/>
      <c r="D55" s="42"/>
      <c r="E55" s="43"/>
    </row>
    <row r="56" spans="1:5" s="9" customFormat="1" ht="16.5" customHeight="1">
      <c r="A56" s="32"/>
      <c r="B56" s="48"/>
      <c r="C56" s="48"/>
      <c r="D56" s="42"/>
      <c r="E56" s="43"/>
    </row>
    <row r="57" spans="1:5" s="9" customFormat="1" ht="16.5" customHeight="1">
      <c r="A57" s="32"/>
      <c r="B57" s="48"/>
      <c r="C57" s="48"/>
      <c r="D57" s="42"/>
      <c r="E57" s="43"/>
    </row>
    <row r="58" spans="1:5" s="9" customFormat="1" ht="19.5" customHeight="1">
      <c r="A58" s="32"/>
      <c r="B58" s="48"/>
      <c r="C58" s="48"/>
      <c r="D58" s="42"/>
      <c r="E58" s="43"/>
    </row>
    <row r="59" spans="1:5" s="9" customFormat="1" ht="19.5" customHeight="1">
      <c r="A59" s="32"/>
      <c r="B59" s="48"/>
      <c r="C59" s="48"/>
      <c r="D59" s="42"/>
      <c r="E59" s="43"/>
    </row>
    <row r="60" spans="1:5" s="9" customFormat="1" ht="20.25" customHeight="1">
      <c r="A60" s="31"/>
      <c r="B60" s="39"/>
      <c r="C60" s="39"/>
      <c r="D60" s="45"/>
      <c r="E60" s="43"/>
    </row>
    <row r="61" spans="1:5" s="9" customFormat="1" ht="19.5" customHeight="1" thickBot="1">
      <c r="A61" s="33" t="s">
        <v>46</v>
      </c>
      <c r="B61" s="52">
        <v>-1154366817</v>
      </c>
      <c r="C61" s="52">
        <v>-887086000</v>
      </c>
      <c r="D61" s="53">
        <v>-267280817</v>
      </c>
      <c r="E61" s="51">
        <v>30.1302034977443</v>
      </c>
    </row>
    <row r="62" spans="1:5" s="13" customFormat="1" ht="33.75" customHeight="1">
      <c r="A62" s="69" t="s">
        <v>89</v>
      </c>
      <c r="B62" s="70"/>
      <c r="C62" s="70"/>
      <c r="D62" s="70"/>
      <c r="E62" s="70"/>
    </row>
    <row r="63" s="13" customFormat="1" ht="14.25"/>
    <row r="64" s="13" customFormat="1" ht="14.25"/>
    <row r="65" s="13" customFormat="1" ht="14.25"/>
    <row r="66" s="13" customFormat="1" ht="14.25"/>
    <row r="67" s="13" customFormat="1" ht="14.25"/>
    <row r="68" s="13" customFormat="1" ht="14.25"/>
    <row r="69" s="13" customFormat="1" ht="14.25"/>
    <row r="70" s="13" customFormat="1" ht="14.25"/>
    <row r="71" s="13" customFormat="1" ht="14.25"/>
    <row r="72" s="13" customFormat="1" ht="14.25"/>
    <row r="73" s="13" customFormat="1" ht="14.25"/>
  </sheetData>
  <sheetProtection/>
  <mergeCells count="8">
    <mergeCell ref="A62:E62"/>
    <mergeCell ref="A1:E1"/>
    <mergeCell ref="A2:E2"/>
    <mergeCell ref="A4:A5"/>
    <mergeCell ref="B4:B5"/>
    <mergeCell ref="C4:C5"/>
    <mergeCell ref="D4:E4"/>
    <mergeCell ref="A3:C3"/>
  </mergeCells>
  <printOptions/>
  <pageMargins left="0.6299212598425197" right="0.6299212598425197" top="0.5905511811023623" bottom="1.06299212598425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20">
      <selection activeCell="F16" sqref="F16"/>
    </sheetView>
  </sheetViews>
  <sheetFormatPr defaultColWidth="9.00390625" defaultRowHeight="16.5"/>
  <cols>
    <col min="1" max="1" width="17.25390625" style="1" customWidth="1"/>
    <col min="2" max="2" width="18.00390625" style="1" customWidth="1"/>
    <col min="3" max="3" width="8.875" style="1" customWidth="1"/>
    <col min="4" max="4" width="17.125" style="1" customWidth="1"/>
    <col min="5" max="5" width="17.625" style="1" customWidth="1"/>
    <col min="6" max="6" width="8.625" style="1" customWidth="1"/>
    <col min="7" max="16384" width="9.00390625" style="1" customWidth="1"/>
  </cols>
  <sheetData>
    <row r="1" spans="1:6" ht="27.75" customHeight="1">
      <c r="A1" s="71" t="s">
        <v>83</v>
      </c>
      <c r="B1" s="71"/>
      <c r="C1" s="71"/>
      <c r="D1" s="71"/>
      <c r="E1" s="71"/>
      <c r="F1" s="71"/>
    </row>
    <row r="2" spans="1:5" ht="18" customHeight="1">
      <c r="A2" s="72"/>
      <c r="B2" s="72"/>
      <c r="C2" s="72"/>
      <c r="D2" s="72"/>
      <c r="E2" s="72"/>
    </row>
    <row r="3" spans="1:6" ht="18" customHeight="1" thickBot="1">
      <c r="A3" s="25"/>
      <c r="B3" s="25" t="s">
        <v>35</v>
      </c>
      <c r="C3" s="25"/>
      <c r="D3" s="25"/>
      <c r="F3" s="3" t="s">
        <v>25</v>
      </c>
    </row>
    <row r="4" spans="1:6" s="6" customFormat="1" ht="33.75" customHeight="1">
      <c r="A4" s="4" t="s">
        <v>26</v>
      </c>
      <c r="B4" s="26" t="s">
        <v>34</v>
      </c>
      <c r="C4" s="5" t="s">
        <v>0</v>
      </c>
      <c r="D4" s="5" t="s">
        <v>26</v>
      </c>
      <c r="E4" s="26" t="s">
        <v>34</v>
      </c>
      <c r="F4" s="14" t="s">
        <v>0</v>
      </c>
    </row>
    <row r="5" spans="1:6" s="9" customFormat="1" ht="26.25" customHeight="1">
      <c r="A5" s="7" t="s">
        <v>32</v>
      </c>
      <c r="B5" s="54">
        <f>SUM(B6,B13,B18)</f>
        <v>5402722102</v>
      </c>
      <c r="C5" s="56">
        <f aca="true" t="shared" si="0" ref="C5:C19">IF(B$5&gt;0,(B5/B$5)*100,0)</f>
        <v>100</v>
      </c>
      <c r="D5" s="8" t="s">
        <v>31</v>
      </c>
      <c r="E5" s="54">
        <f>SUM(E6,E11)</f>
        <v>289241</v>
      </c>
      <c r="F5" s="63">
        <f aca="true" t="shared" si="1" ref="F5:F15">IF(E$35&gt;0,(E5/E$35)*100,0)</f>
        <v>0.005353616094615114</v>
      </c>
    </row>
    <row r="6" spans="1:6" s="9" customFormat="1" ht="26.25" customHeight="1">
      <c r="A6" s="15" t="s">
        <v>2</v>
      </c>
      <c r="B6" s="54">
        <f>SUM(B7:B12)</f>
        <v>1333262682</v>
      </c>
      <c r="C6" s="57">
        <f t="shared" si="0"/>
        <v>24.67760985719491</v>
      </c>
      <c r="D6" s="17" t="s">
        <v>15</v>
      </c>
      <c r="E6" s="54">
        <f>SUM(E7:E10)</f>
        <v>3466</v>
      </c>
      <c r="F6" s="64"/>
    </row>
    <row r="7" spans="1:6" s="13" customFormat="1" ht="26.25" customHeight="1">
      <c r="A7" s="20" t="s">
        <v>3</v>
      </c>
      <c r="B7" s="58">
        <v>1156237934</v>
      </c>
      <c r="C7" s="59">
        <f t="shared" si="0"/>
        <v>21.401025486244784</v>
      </c>
      <c r="D7" s="22" t="s">
        <v>16</v>
      </c>
      <c r="E7" s="58"/>
      <c r="F7" s="65"/>
    </row>
    <row r="8" spans="1:6" s="13" customFormat="1" ht="26.25" customHeight="1">
      <c r="A8" s="20" t="s">
        <v>28</v>
      </c>
      <c r="B8" s="58"/>
      <c r="C8" s="59"/>
      <c r="D8" s="22" t="s">
        <v>17</v>
      </c>
      <c r="E8" s="58">
        <v>3466</v>
      </c>
      <c r="F8" s="65"/>
    </row>
    <row r="9" spans="1:6" s="13" customFormat="1" ht="26.25" customHeight="1">
      <c r="A9" s="20" t="s">
        <v>4</v>
      </c>
      <c r="B9" s="58">
        <v>186779</v>
      </c>
      <c r="C9" s="59"/>
      <c r="D9" s="22" t="s">
        <v>18</v>
      </c>
      <c r="E9" s="58"/>
      <c r="F9" s="65"/>
    </row>
    <row r="10" spans="1:6" s="13" customFormat="1" ht="26.25" customHeight="1">
      <c r="A10" s="20" t="s">
        <v>5</v>
      </c>
      <c r="B10" s="58"/>
      <c r="C10" s="59"/>
      <c r="D10" s="22" t="s">
        <v>30</v>
      </c>
      <c r="E10" s="58"/>
      <c r="F10" s="65"/>
    </row>
    <row r="11" spans="1:6" s="13" customFormat="1" ht="26.25" customHeight="1">
      <c r="A11" s="20" t="s">
        <v>6</v>
      </c>
      <c r="B11" s="58">
        <v>176837969</v>
      </c>
      <c r="C11" s="59">
        <f t="shared" si="0"/>
        <v>3.273127243293477</v>
      </c>
      <c r="D11" s="17" t="s">
        <v>19</v>
      </c>
      <c r="E11" s="54">
        <f>SUM(E12)</f>
        <v>285775</v>
      </c>
      <c r="F11" s="64">
        <f t="shared" si="1"/>
        <v>0.005289463248428245</v>
      </c>
    </row>
    <row r="12" spans="1:6" s="13" customFormat="1" ht="26.25" customHeight="1">
      <c r="A12" s="20" t="s">
        <v>7</v>
      </c>
      <c r="B12" s="58"/>
      <c r="C12" s="59"/>
      <c r="D12" s="22" t="s">
        <v>20</v>
      </c>
      <c r="E12" s="58">
        <v>285775</v>
      </c>
      <c r="F12" s="65">
        <f t="shared" si="1"/>
        <v>0.005289463248428245</v>
      </c>
    </row>
    <row r="13" spans="1:6" s="13" customFormat="1" ht="34.5" customHeight="1">
      <c r="A13" s="16" t="s">
        <v>8</v>
      </c>
      <c r="B13" s="54">
        <f>SUM(B14:B17)</f>
        <v>3693698565</v>
      </c>
      <c r="C13" s="57">
        <f t="shared" si="0"/>
        <v>68.36736177181226</v>
      </c>
      <c r="D13" s="18" t="s">
        <v>21</v>
      </c>
      <c r="E13" s="54">
        <f>SUM(E14)</f>
        <v>5402432861</v>
      </c>
      <c r="F13" s="64">
        <f t="shared" si="1"/>
        <v>99.99464638390538</v>
      </c>
    </row>
    <row r="14" spans="1:6" s="13" customFormat="1" ht="26.25" customHeight="1">
      <c r="A14" s="20" t="s">
        <v>29</v>
      </c>
      <c r="B14" s="58"/>
      <c r="C14" s="59"/>
      <c r="D14" s="17" t="s">
        <v>22</v>
      </c>
      <c r="E14" s="54">
        <f>SUM(E15:E16)</f>
        <v>5402432861</v>
      </c>
      <c r="F14" s="64">
        <f t="shared" si="1"/>
        <v>99.99464638390538</v>
      </c>
    </row>
    <row r="15" spans="1:6" s="13" customFormat="1" ht="26.25" customHeight="1">
      <c r="A15" s="20" t="s">
        <v>9</v>
      </c>
      <c r="B15" s="58">
        <v>3693698565</v>
      </c>
      <c r="C15" s="59">
        <f t="shared" si="0"/>
        <v>68.36736177181226</v>
      </c>
      <c r="D15" s="22" t="s">
        <v>23</v>
      </c>
      <c r="E15" s="58">
        <v>6556799678</v>
      </c>
      <c r="F15" s="65">
        <f t="shared" si="1"/>
        <v>121.36103901351467</v>
      </c>
    </row>
    <row r="16" spans="1:6" s="13" customFormat="1" ht="26.25" customHeight="1">
      <c r="A16" s="20" t="s">
        <v>10</v>
      </c>
      <c r="B16" s="58"/>
      <c r="C16" s="59"/>
      <c r="D16" s="22" t="s">
        <v>24</v>
      </c>
      <c r="E16" s="58">
        <v>-1154366817</v>
      </c>
      <c r="F16" s="65">
        <f>IF(E$35&gt;0,ABS(E16/E$35)*100,0)</f>
        <v>21.366392629609287</v>
      </c>
    </row>
    <row r="17" spans="1:6" s="13" customFormat="1" ht="26.25" customHeight="1">
      <c r="A17" s="20" t="s">
        <v>11</v>
      </c>
      <c r="B17" s="58"/>
      <c r="C17" s="59"/>
      <c r="D17" s="23"/>
      <c r="E17" s="61"/>
      <c r="F17" s="64"/>
    </row>
    <row r="18" spans="1:6" s="13" customFormat="1" ht="26.25" customHeight="1">
      <c r="A18" s="15" t="s">
        <v>12</v>
      </c>
      <c r="B18" s="54">
        <f>SUM(B19:B20)</f>
        <v>375760855</v>
      </c>
      <c r="C18" s="57">
        <f t="shared" si="0"/>
        <v>6.955028370992826</v>
      </c>
      <c r="D18" s="23"/>
      <c r="E18" s="61"/>
      <c r="F18" s="64"/>
    </row>
    <row r="19" spans="1:6" s="13" customFormat="1" ht="26.25" customHeight="1">
      <c r="A19" s="20" t="s">
        <v>13</v>
      </c>
      <c r="B19" s="60">
        <v>375760855</v>
      </c>
      <c r="C19" s="59">
        <f t="shared" si="0"/>
        <v>6.955028370992826</v>
      </c>
      <c r="D19" s="24"/>
      <c r="E19" s="54"/>
      <c r="F19" s="64"/>
    </row>
    <row r="20" spans="1:6" s="13" customFormat="1" ht="26.25" customHeight="1">
      <c r="A20" s="20" t="s">
        <v>14</v>
      </c>
      <c r="B20" s="58"/>
      <c r="C20" s="59"/>
      <c r="D20" s="24"/>
      <c r="E20" s="54"/>
      <c r="F20" s="64"/>
    </row>
    <row r="21" spans="1:6" s="13" customFormat="1" ht="14.25">
      <c r="A21" s="20"/>
      <c r="B21" s="61"/>
      <c r="C21" s="57"/>
      <c r="D21" s="23"/>
      <c r="E21" s="61"/>
      <c r="F21" s="64"/>
    </row>
    <row r="22" spans="1:6" s="13" customFormat="1" ht="14.25">
      <c r="A22" s="20"/>
      <c r="B22" s="61"/>
      <c r="C22" s="57"/>
      <c r="D22" s="23"/>
      <c r="E22" s="61"/>
      <c r="F22" s="64"/>
    </row>
    <row r="23" spans="1:6" s="13" customFormat="1" ht="14.25">
      <c r="A23" s="21"/>
      <c r="B23" s="61"/>
      <c r="C23" s="57"/>
      <c r="D23" s="23"/>
      <c r="E23" s="61"/>
      <c r="F23" s="64"/>
    </row>
    <row r="24" spans="1:6" s="13" customFormat="1" ht="14.25">
      <c r="A24" s="21"/>
      <c r="B24" s="61"/>
      <c r="C24" s="57"/>
      <c r="D24" s="24"/>
      <c r="E24" s="54"/>
      <c r="F24" s="64"/>
    </row>
    <row r="25" spans="1:6" s="13" customFormat="1" ht="14.25">
      <c r="A25" s="21"/>
      <c r="B25" s="61"/>
      <c r="C25" s="57"/>
      <c r="D25" s="23"/>
      <c r="E25" s="61"/>
      <c r="F25" s="64"/>
    </row>
    <row r="26" spans="1:6" s="13" customFormat="1" ht="14.25">
      <c r="A26" s="21"/>
      <c r="B26" s="61"/>
      <c r="C26" s="57"/>
      <c r="D26" s="23"/>
      <c r="E26" s="61"/>
      <c r="F26" s="64"/>
    </row>
    <row r="27" spans="1:6" s="13" customFormat="1" ht="14.25">
      <c r="A27" s="21"/>
      <c r="B27" s="61"/>
      <c r="C27" s="57"/>
      <c r="D27" s="23"/>
      <c r="E27" s="61"/>
      <c r="F27" s="64"/>
    </row>
    <row r="28" spans="1:6" s="13" customFormat="1" ht="14.25">
      <c r="A28" s="10"/>
      <c r="B28" s="54"/>
      <c r="C28" s="57"/>
      <c r="D28" s="23"/>
      <c r="E28" s="61"/>
      <c r="F28" s="64"/>
    </row>
    <row r="29" spans="1:6" s="13" customFormat="1" ht="14.25">
      <c r="A29" s="10"/>
      <c r="B29" s="54"/>
      <c r="C29" s="57"/>
      <c r="D29" s="23"/>
      <c r="E29" s="61"/>
      <c r="F29" s="64"/>
    </row>
    <row r="30" spans="1:6" s="13" customFormat="1" ht="14.25">
      <c r="A30" s="21"/>
      <c r="B30" s="61"/>
      <c r="C30" s="57"/>
      <c r="D30" s="23"/>
      <c r="E30" s="61"/>
      <c r="F30" s="64"/>
    </row>
    <row r="31" spans="1:6" s="13" customFormat="1" ht="14.25">
      <c r="A31" s="10"/>
      <c r="B31" s="54"/>
      <c r="C31" s="57"/>
      <c r="D31" s="23"/>
      <c r="E31" s="61"/>
      <c r="F31" s="64"/>
    </row>
    <row r="32" spans="1:6" s="13" customFormat="1" ht="14.25">
      <c r="A32" s="10"/>
      <c r="B32" s="54"/>
      <c r="C32" s="57"/>
      <c r="D32" s="23"/>
      <c r="E32" s="61"/>
      <c r="F32" s="64"/>
    </row>
    <row r="33" spans="1:6" s="13" customFormat="1" ht="14.25">
      <c r="A33" s="21"/>
      <c r="B33" s="61"/>
      <c r="C33" s="57"/>
      <c r="D33" s="23"/>
      <c r="E33" s="61"/>
      <c r="F33" s="64"/>
    </row>
    <row r="34" spans="1:6" s="13" customFormat="1" ht="14.25">
      <c r="A34" s="21"/>
      <c r="B34" s="61"/>
      <c r="C34" s="57"/>
      <c r="D34" s="23"/>
      <c r="E34" s="61"/>
      <c r="F34" s="64"/>
    </row>
    <row r="35" spans="1:6" s="13" customFormat="1" ht="18" customHeight="1" thickBot="1">
      <c r="A35" s="19" t="s">
        <v>27</v>
      </c>
      <c r="B35" s="62">
        <f>B5</f>
        <v>5402722102</v>
      </c>
      <c r="C35" s="62">
        <f>IF(B$5&gt;0,(B35/B$5)*100,0)</f>
        <v>100</v>
      </c>
      <c r="D35" s="11" t="s">
        <v>27</v>
      </c>
      <c r="E35" s="66">
        <f>E5+E13</f>
        <v>5402722102</v>
      </c>
      <c r="F35" s="67">
        <f>IF(E$35&gt;0,(E35/E$35)*100,0)</f>
        <v>100</v>
      </c>
    </row>
    <row r="36" spans="1:6" ht="18" customHeight="1">
      <c r="A36" s="83"/>
      <c r="B36" s="84"/>
      <c r="C36" s="85"/>
      <c r="D36" s="86"/>
      <c r="E36" s="13"/>
      <c r="F36" s="13"/>
    </row>
    <row r="37" spans="1:6" ht="16.5" customHeight="1">
      <c r="A37" s="87" t="s">
        <v>33</v>
      </c>
      <c r="B37" s="88"/>
      <c r="C37" s="88"/>
      <c r="D37" s="88"/>
      <c r="E37" s="88"/>
      <c r="F37" s="88"/>
    </row>
    <row r="38" spans="1:2" ht="16.5">
      <c r="A38" s="81"/>
      <c r="B38" s="82"/>
    </row>
  </sheetData>
  <sheetProtection/>
  <mergeCells count="6">
    <mergeCell ref="A38:B38"/>
    <mergeCell ref="A1:F1"/>
    <mergeCell ref="A2:E2"/>
    <mergeCell ref="A36:B36"/>
    <mergeCell ref="C36:D36"/>
    <mergeCell ref="A37:F37"/>
  </mergeCells>
  <printOptions/>
  <pageMargins left="0.6299212598425197" right="0.62992125984251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九二一2</dc:title>
  <dc:subject>九二一2</dc:subject>
  <dc:creator>行政院主計處</dc:creator>
  <cp:keywords/>
  <dc:description> </dc:description>
  <cp:lastModifiedBy>Administrator</cp:lastModifiedBy>
  <cp:lastPrinted>2006-08-24T08:26:24Z</cp:lastPrinted>
  <dcterms:created xsi:type="dcterms:W3CDTF">2004-05-31T08:10:05Z</dcterms:created>
  <dcterms:modified xsi:type="dcterms:W3CDTF">2008-11-13T10:44:24Z</dcterms:modified>
  <cp:category>I14</cp:category>
  <cp:version/>
  <cp:contentType/>
  <cp:contentStatus/>
</cp:coreProperties>
</file>