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用途" sheetId="1" r:id="rId1"/>
  </sheets>
  <definedNames>
    <definedName name="_xlnm.Print_Area" localSheetId="0">'用途'!$A$1:$M$54</definedName>
    <definedName name="_xlnm.Print_Titles" localSheetId="0">'用途'!$1:$6</definedName>
  </definedNames>
  <calcPr fullCalcOnLoad="1"/>
</workbook>
</file>

<file path=xl/sharedStrings.xml><?xml version="1.0" encoding="utf-8"?>
<sst xmlns="http://schemas.openxmlformats.org/spreadsheetml/2006/main" count="58" uniqueCount="51">
  <si>
    <t>中央</t>
  </si>
  <si>
    <t>政府</t>
  </si>
  <si>
    <t>流域綜合治理計畫</t>
  </si>
  <si>
    <t>第1期特別決算</t>
  </si>
  <si>
    <t>各機關歲出用途</t>
  </si>
  <si>
    <t>別決算分析表</t>
  </si>
  <si>
    <t>中華民國103年度</t>
  </si>
  <si>
    <t>至104年度</t>
  </si>
  <si>
    <t>單位：新臺幣元</t>
  </si>
  <si>
    <t>科　　　　　　　　目</t>
  </si>
  <si>
    <t>經常支出</t>
  </si>
  <si>
    <t>資本支出</t>
  </si>
  <si>
    <r>
      <t>合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計</t>
    </r>
  </si>
  <si>
    <t>款</t>
  </si>
  <si>
    <t>項</t>
  </si>
  <si>
    <t>目</t>
  </si>
  <si>
    <t>節</t>
  </si>
  <si>
    <r>
      <t xml:space="preserve"> </t>
    </r>
    <r>
      <rPr>
        <sz val="12"/>
        <rFont val="新細明體"/>
        <family val="1"/>
      </rPr>
      <t>名　　　　稱</t>
    </r>
  </si>
  <si>
    <t>業務費</t>
  </si>
  <si>
    <t>獎補助費</t>
  </si>
  <si>
    <t>小            計</t>
  </si>
  <si>
    <t>設備及投資</t>
  </si>
  <si>
    <r>
      <t>小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</si>
  <si>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合          計</t>
  </si>
  <si>
    <t>內政部主管</t>
  </si>
  <si>
    <t>營建署及所屬</t>
  </si>
  <si>
    <t>環境保護支出</t>
  </si>
  <si>
    <t>下水道管理業務</t>
  </si>
  <si>
    <t>雨水下水道</t>
  </si>
  <si>
    <t>經濟部主管</t>
  </si>
  <si>
    <t>水利署及所屬</t>
  </si>
  <si>
    <t>農業支出</t>
  </si>
  <si>
    <t>河川及區域排水改善</t>
  </si>
  <si>
    <t>河川區域排水管理及治理</t>
  </si>
  <si>
    <t>農業委員會主管</t>
  </si>
  <si>
    <t>農業委員會</t>
  </si>
  <si>
    <t>農業發展</t>
  </si>
  <si>
    <t>農田排水</t>
  </si>
  <si>
    <t>設施區域及農田排水瓶頸改善</t>
  </si>
  <si>
    <t>林務局</t>
  </si>
  <si>
    <t>林業發展</t>
  </si>
  <si>
    <t>國有林治理</t>
  </si>
  <si>
    <t>水土保持局</t>
  </si>
  <si>
    <t>水土保持發展</t>
  </si>
  <si>
    <t>上游坡地水土保持及治山防洪</t>
  </si>
  <si>
    <t>漁業署及所屬</t>
  </si>
  <si>
    <t>漁業發展</t>
  </si>
  <si>
    <t>水產養殖排水</t>
  </si>
  <si>
    <t>農糧署及所屬</t>
  </si>
  <si>
    <t>農業防災作為</t>
  </si>
  <si>
    <t>輔導設置農業產銷設施及分散產區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</si>
</sst>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\ ;[Red]\-#,##0.00\ ;&quot;… &quot;"/>
    <numFmt numFmtId="177" formatCode="#,##0.00\ ;[Red]\-#,##0.00\ ;&quot;- &quot;"/>
    <numFmt numFmtId="178" formatCode="_(* #,##0.00_);_(* \(#,##0.00\);_(* &quot;-&quot;??_);_(@_)"/>
  </numFmts>
  <fonts count="34">
    <font>
      <sz val="12"/>
      <name val="Times New Roman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新細明體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7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6" borderId="0" applyNumberFormat="0" applyBorder="0" applyAlignment="0" applyProtection="0"/>
    <xf numFmtId="0" fontId="32" fillId="0" borderId="1" applyNumberFormat="0" applyFill="0" applyAlignment="0" applyProtection="0"/>
    <xf numFmtId="0" fontId="22" fillId="4" borderId="0" applyNumberFormat="0" applyBorder="0" applyAlignment="0" applyProtection="0"/>
    <xf numFmtId="9" fontId="1" fillId="0" borderId="0" applyFont="0" applyFill="0" applyBorder="0" applyAlignment="0" applyProtection="0"/>
    <xf numFmtId="0" fontId="27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1" fillId="18" borderId="4" applyNumberFormat="0" applyFont="0" applyAlignment="0" applyProtection="0"/>
    <xf numFmtId="0" fontId="3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9" fillId="23" borderId="9" applyNumberFormat="0" applyAlignment="0" applyProtection="0"/>
    <xf numFmtId="0" fontId="23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 quotePrefix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176" fontId="16" fillId="0" borderId="14" xfId="0" applyNumberFormat="1" applyFont="1" applyBorder="1" applyAlignment="1">
      <alignment horizontal="right" vertical="center"/>
    </xf>
    <xf numFmtId="177" fontId="16" fillId="0" borderId="13" xfId="0" applyNumberFormat="1" applyFont="1" applyBorder="1" applyAlignment="1">
      <alignment horizontal="right" vertical="center"/>
    </xf>
    <xf numFmtId="176" fontId="16" fillId="0" borderId="12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15" fillId="0" borderId="16" xfId="33" applyNumberFormat="1" applyFont="1" applyBorder="1" applyAlignment="1">
      <alignment horizontal="left" vertical="center" wrapText="1"/>
    </xf>
    <xf numFmtId="177" fontId="10" fillId="0" borderId="16" xfId="0" applyNumberFormat="1" applyFont="1" applyBorder="1" applyAlignment="1">
      <alignment horizontal="right" vertical="center"/>
    </xf>
    <xf numFmtId="176" fontId="16" fillId="0" borderId="15" xfId="0" applyNumberFormat="1" applyFont="1" applyBorder="1" applyAlignment="1">
      <alignment horizontal="right" vertical="center"/>
    </xf>
    <xf numFmtId="0" fontId="17" fillId="0" borderId="16" xfId="33" applyNumberFormat="1" applyFont="1" applyBorder="1" applyAlignment="1">
      <alignment horizontal="left" vertical="center" wrapText="1"/>
    </xf>
    <xf numFmtId="0" fontId="15" fillId="0" borderId="16" xfId="33" applyNumberFormat="1" applyFont="1" applyBorder="1" applyAlignment="1">
      <alignment horizontal="left" vertical="center" wrapText="1"/>
    </xf>
    <xf numFmtId="0" fontId="13" fillId="0" borderId="16" xfId="33" applyNumberFormat="1" applyFont="1" applyBorder="1" applyAlignment="1">
      <alignment horizontal="left" vertical="center" wrapText="1" indent="1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4" fillId="0" borderId="16" xfId="0" applyNumberFormat="1" applyFont="1" applyBorder="1" applyAlignment="1">
      <alignment horizontal="left" vertical="center" indent="2"/>
    </xf>
    <xf numFmtId="177" fontId="16" fillId="0" borderId="16" xfId="0" applyNumberFormat="1" applyFont="1" applyBorder="1" applyAlignment="1">
      <alignment horizontal="right" vertical="center"/>
    </xf>
    <xf numFmtId="177" fontId="16" fillId="0" borderId="15" xfId="0" applyNumberFormat="1" applyFont="1" applyBorder="1" applyAlignment="1">
      <alignment horizontal="right" vertical="center"/>
    </xf>
    <xf numFmtId="177" fontId="16" fillId="0" borderId="0" xfId="0" applyNumberFormat="1" applyFont="1" applyBorder="1" applyAlignment="1">
      <alignment horizontal="right" vertical="center"/>
    </xf>
    <xf numFmtId="177" fontId="16" fillId="0" borderId="14" xfId="0" applyNumberFormat="1" applyFont="1" applyBorder="1" applyAlignment="1">
      <alignment horizontal="right" vertical="center"/>
    </xf>
    <xf numFmtId="177" fontId="10" fillId="0" borderId="15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0" fontId="14" fillId="0" borderId="16" xfId="0" applyNumberFormat="1" applyFont="1" applyBorder="1" applyAlignment="1">
      <alignment horizontal="left" vertical="center" wrapText="1" indent="2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3" fillId="0" borderId="18" xfId="33" applyNumberFormat="1" applyFont="1" applyBorder="1" applyAlignment="1">
      <alignment horizontal="left" vertical="center" wrapText="1" indent="1"/>
    </xf>
    <xf numFmtId="176" fontId="10" fillId="0" borderId="19" xfId="0" applyNumberFormat="1" applyFont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left" vertical="center" wrapText="1" indent="2"/>
    </xf>
    <xf numFmtId="176" fontId="10" fillId="0" borderId="23" xfId="0" applyNumberFormat="1" applyFont="1" applyBorder="1" applyAlignment="1">
      <alignment horizontal="right" vertical="center"/>
    </xf>
    <xf numFmtId="177" fontId="10" fillId="0" borderId="22" xfId="0" applyNumberFormat="1" applyFont="1" applyBorder="1" applyAlignment="1">
      <alignment horizontal="right" vertical="center"/>
    </xf>
    <xf numFmtId="177" fontId="10" fillId="0" borderId="21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23" xfId="0" applyNumberFormat="1" applyFont="1" applyBorder="1" applyAlignment="1">
      <alignment horizontal="right" vertical="center"/>
    </xf>
    <xf numFmtId="176" fontId="10" fillId="0" borderId="16" xfId="0" applyNumberFormat="1" applyFont="1" applyBorder="1" applyAlignment="1">
      <alignment horizontal="right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8" xfId="0" applyFont="1" applyBorder="1" applyAlignment="1" quotePrefix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SheetLayoutView="85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00390625" defaultRowHeight="15.75"/>
  <cols>
    <col min="1" max="1" width="2.625" style="1" customWidth="1"/>
    <col min="2" max="4" width="2.125" style="1" customWidth="1"/>
    <col min="5" max="5" width="26.875" style="0" customWidth="1"/>
    <col min="6" max="8" width="15.625" style="0" customWidth="1"/>
    <col min="9" max="9" width="15.125" style="0" customWidth="1"/>
    <col min="10" max="13" width="16.50390625" style="0" customWidth="1"/>
  </cols>
  <sheetData>
    <row r="1" spans="8:9" ht="24.75" customHeight="1">
      <c r="H1" s="2" t="s">
        <v>0</v>
      </c>
      <c r="I1" s="3" t="s">
        <v>1</v>
      </c>
    </row>
    <row r="2" spans="1:9" s="9" customFormat="1" ht="27.75" customHeight="1">
      <c r="A2" s="4"/>
      <c r="B2" s="5"/>
      <c r="C2" s="6"/>
      <c r="D2" s="7"/>
      <c r="E2" s="8"/>
      <c r="H2" s="2" t="s">
        <v>2</v>
      </c>
      <c r="I2" s="3" t="s">
        <v>3</v>
      </c>
    </row>
    <row r="3" spans="1:9" s="9" customFormat="1" ht="27.75" customHeight="1">
      <c r="A3" s="10"/>
      <c r="B3" s="11"/>
      <c r="C3" s="11"/>
      <c r="D3" s="12"/>
      <c r="E3" s="13"/>
      <c r="H3" s="2" t="s">
        <v>4</v>
      </c>
      <c r="I3" s="3" t="s">
        <v>5</v>
      </c>
    </row>
    <row r="4" spans="1:13" s="9" customFormat="1" ht="24.75" customHeight="1" thickBot="1">
      <c r="A4" s="14"/>
      <c r="B4" s="15"/>
      <c r="C4" s="15"/>
      <c r="D4" s="16"/>
      <c r="E4" s="17"/>
      <c r="H4" s="18" t="s">
        <v>6</v>
      </c>
      <c r="I4" s="19" t="s">
        <v>7</v>
      </c>
      <c r="L4" s="20"/>
      <c r="M4" s="21" t="s">
        <v>8</v>
      </c>
    </row>
    <row r="5" spans="1:13" s="22" customFormat="1" ht="21" customHeight="1">
      <c r="A5" s="74" t="s">
        <v>9</v>
      </c>
      <c r="B5" s="74"/>
      <c r="C5" s="74"/>
      <c r="D5" s="74"/>
      <c r="E5" s="75"/>
      <c r="F5" s="76" t="s">
        <v>10</v>
      </c>
      <c r="G5" s="77"/>
      <c r="H5" s="78"/>
      <c r="I5" s="79" t="s">
        <v>11</v>
      </c>
      <c r="J5" s="79"/>
      <c r="K5" s="77"/>
      <c r="L5" s="78"/>
      <c r="M5" s="80" t="s">
        <v>12</v>
      </c>
    </row>
    <row r="6" spans="1:13" s="22" customFormat="1" ht="23.25" customHeight="1">
      <c r="A6" s="23" t="s">
        <v>13</v>
      </c>
      <c r="B6" s="23" t="s">
        <v>14</v>
      </c>
      <c r="C6" s="23" t="s">
        <v>15</v>
      </c>
      <c r="D6" s="23" t="s">
        <v>16</v>
      </c>
      <c r="E6" s="24" t="s">
        <v>17</v>
      </c>
      <c r="F6" s="23" t="s">
        <v>18</v>
      </c>
      <c r="G6" s="25" t="s">
        <v>19</v>
      </c>
      <c r="H6" s="23" t="s">
        <v>20</v>
      </c>
      <c r="I6" s="23" t="s">
        <v>18</v>
      </c>
      <c r="J6" s="23" t="s">
        <v>21</v>
      </c>
      <c r="K6" s="23" t="s">
        <v>19</v>
      </c>
      <c r="L6" s="23" t="s">
        <v>22</v>
      </c>
      <c r="M6" s="81"/>
    </row>
    <row r="7" spans="1:13" s="34" customFormat="1" ht="24.75" customHeight="1">
      <c r="A7" s="26"/>
      <c r="B7" s="27"/>
      <c r="C7" s="28"/>
      <c r="D7" s="28"/>
      <c r="E7" s="29" t="s">
        <v>23</v>
      </c>
      <c r="F7" s="30">
        <f>F8+F13+F18</f>
        <v>299811638</v>
      </c>
      <c r="G7" s="31">
        <f aca="true" t="shared" si="0" ref="G7:M7">G8+G13+G18</f>
        <v>54901749</v>
      </c>
      <c r="H7" s="32">
        <f t="shared" si="0"/>
        <v>354713387</v>
      </c>
      <c r="I7" s="33">
        <f t="shared" si="0"/>
        <v>61004275</v>
      </c>
      <c r="J7" s="30">
        <f t="shared" si="0"/>
        <v>5886413346</v>
      </c>
      <c r="K7" s="30">
        <f t="shared" si="0"/>
        <v>5880128811</v>
      </c>
      <c r="L7" s="30">
        <f t="shared" si="0"/>
        <v>11827546432</v>
      </c>
      <c r="M7" s="30">
        <f t="shared" si="0"/>
        <v>12182259819</v>
      </c>
    </row>
    <row r="8" spans="1:13" s="34" customFormat="1" ht="24.75" customHeight="1">
      <c r="A8" s="35">
        <v>1</v>
      </c>
      <c r="B8" s="36"/>
      <c r="C8" s="37"/>
      <c r="D8" s="37"/>
      <c r="E8" s="38" t="s">
        <v>24</v>
      </c>
      <c r="F8" s="30">
        <f aca="true" t="shared" si="1" ref="F8:M11">F9</f>
        <v>101217916</v>
      </c>
      <c r="G8" s="39">
        <f t="shared" si="1"/>
        <v>0</v>
      </c>
      <c r="H8" s="40">
        <f t="shared" si="1"/>
        <v>101217916</v>
      </c>
      <c r="I8" s="33">
        <f t="shared" si="1"/>
        <v>2700000</v>
      </c>
      <c r="J8" s="30">
        <f t="shared" si="1"/>
        <v>298881803</v>
      </c>
      <c r="K8" s="30">
        <f t="shared" si="1"/>
        <v>1448998669</v>
      </c>
      <c r="L8" s="30">
        <f t="shared" si="1"/>
        <v>1750580472</v>
      </c>
      <c r="M8" s="30">
        <f t="shared" si="1"/>
        <v>1851798388</v>
      </c>
    </row>
    <row r="9" spans="1:13" s="34" customFormat="1" ht="24.75" customHeight="1">
      <c r="A9" s="35"/>
      <c r="B9" s="36">
        <v>1</v>
      </c>
      <c r="C9" s="37"/>
      <c r="D9" s="37"/>
      <c r="E9" s="41" t="s">
        <v>25</v>
      </c>
      <c r="F9" s="30">
        <f t="shared" si="1"/>
        <v>101217916</v>
      </c>
      <c r="G9" s="39">
        <f t="shared" si="1"/>
        <v>0</v>
      </c>
      <c r="H9" s="40">
        <f t="shared" si="1"/>
        <v>101217916</v>
      </c>
      <c r="I9" s="33">
        <f t="shared" si="1"/>
        <v>2700000</v>
      </c>
      <c r="J9" s="30">
        <f t="shared" si="1"/>
        <v>298881803</v>
      </c>
      <c r="K9" s="30">
        <f t="shared" si="1"/>
        <v>1448998669</v>
      </c>
      <c r="L9" s="30">
        <f t="shared" si="1"/>
        <v>1750580472</v>
      </c>
      <c r="M9" s="30">
        <f t="shared" si="1"/>
        <v>1851798388</v>
      </c>
    </row>
    <row r="10" spans="1:13" s="34" customFormat="1" ht="24.75" customHeight="1">
      <c r="A10" s="35"/>
      <c r="B10" s="36"/>
      <c r="C10" s="37"/>
      <c r="D10" s="37"/>
      <c r="E10" s="42" t="s">
        <v>26</v>
      </c>
      <c r="F10" s="30">
        <f t="shared" si="1"/>
        <v>101217916</v>
      </c>
      <c r="G10" s="39">
        <f t="shared" si="1"/>
        <v>0</v>
      </c>
      <c r="H10" s="40">
        <f t="shared" si="1"/>
        <v>101217916</v>
      </c>
      <c r="I10" s="33">
        <f t="shared" si="1"/>
        <v>2700000</v>
      </c>
      <c r="J10" s="30">
        <f t="shared" si="1"/>
        <v>298881803</v>
      </c>
      <c r="K10" s="30">
        <f t="shared" si="1"/>
        <v>1448998669</v>
      </c>
      <c r="L10" s="30">
        <f t="shared" si="1"/>
        <v>1750580472</v>
      </c>
      <c r="M10" s="30">
        <f t="shared" si="1"/>
        <v>1851798388</v>
      </c>
    </row>
    <row r="11" spans="1:13" s="47" customFormat="1" ht="24.75" customHeight="1">
      <c r="A11" s="35"/>
      <c r="B11" s="36"/>
      <c r="C11" s="36">
        <v>1</v>
      </c>
      <c r="D11" s="36"/>
      <c r="E11" s="43" t="s">
        <v>27</v>
      </c>
      <c r="F11" s="44">
        <f t="shared" si="1"/>
        <v>101217916</v>
      </c>
      <c r="G11" s="39">
        <f t="shared" si="1"/>
        <v>0</v>
      </c>
      <c r="H11" s="45">
        <f t="shared" si="1"/>
        <v>101217916</v>
      </c>
      <c r="I11" s="46">
        <f t="shared" si="1"/>
        <v>2700000</v>
      </c>
      <c r="J11" s="44">
        <f t="shared" si="1"/>
        <v>298881803</v>
      </c>
      <c r="K11" s="44">
        <f t="shared" si="1"/>
        <v>1448998669</v>
      </c>
      <c r="L11" s="44">
        <f t="shared" si="1"/>
        <v>1750580472</v>
      </c>
      <c r="M11" s="44">
        <f t="shared" si="1"/>
        <v>1851798388</v>
      </c>
    </row>
    <row r="12" spans="1:13" s="47" customFormat="1" ht="24.75" customHeight="1">
      <c r="A12" s="35"/>
      <c r="B12" s="36"/>
      <c r="C12" s="36"/>
      <c r="D12" s="36">
        <v>1</v>
      </c>
      <c r="E12" s="48" t="s">
        <v>28</v>
      </c>
      <c r="F12" s="44">
        <v>101217916</v>
      </c>
      <c r="G12" s="39">
        <v>0</v>
      </c>
      <c r="H12" s="45">
        <f>SUM(F12:G12)</f>
        <v>101217916</v>
      </c>
      <c r="I12" s="46">
        <v>2700000</v>
      </c>
      <c r="J12" s="44">
        <v>298881803</v>
      </c>
      <c r="K12" s="44">
        <v>1448998669</v>
      </c>
      <c r="L12" s="44">
        <f>SUM(I12:K12)</f>
        <v>1750580472</v>
      </c>
      <c r="M12" s="44">
        <f>H12+L12</f>
        <v>1851798388</v>
      </c>
    </row>
    <row r="13" spans="1:13" s="34" customFormat="1" ht="24.75" customHeight="1">
      <c r="A13" s="35">
        <v>2</v>
      </c>
      <c r="B13" s="36"/>
      <c r="C13" s="37"/>
      <c r="D13" s="37"/>
      <c r="E13" s="38" t="s">
        <v>29</v>
      </c>
      <c r="F13" s="30">
        <f>SUM(F14)</f>
        <v>48920444</v>
      </c>
      <c r="G13" s="49">
        <f aca="true" t="shared" si="2" ref="G13:M16">SUM(G14)</f>
        <v>18066599</v>
      </c>
      <c r="H13" s="50">
        <f t="shared" si="2"/>
        <v>66987043</v>
      </c>
      <c r="I13" s="51">
        <f t="shared" si="2"/>
        <v>0</v>
      </c>
      <c r="J13" s="52">
        <f t="shared" si="2"/>
        <v>1776820761</v>
      </c>
      <c r="K13" s="52">
        <f t="shared" si="2"/>
        <v>3886351359</v>
      </c>
      <c r="L13" s="52">
        <f t="shared" si="2"/>
        <v>5663172120</v>
      </c>
      <c r="M13" s="52">
        <f t="shared" si="2"/>
        <v>5730159163</v>
      </c>
    </row>
    <row r="14" spans="1:13" s="34" customFormat="1" ht="24.75" customHeight="1">
      <c r="A14" s="35"/>
      <c r="B14" s="36">
        <v>1</v>
      </c>
      <c r="C14" s="37"/>
      <c r="D14" s="37"/>
      <c r="E14" s="41" t="s">
        <v>30</v>
      </c>
      <c r="F14" s="30">
        <f>SUM(F15)</f>
        <v>48920444</v>
      </c>
      <c r="G14" s="49">
        <f t="shared" si="2"/>
        <v>18066599</v>
      </c>
      <c r="H14" s="50">
        <f t="shared" si="2"/>
        <v>66987043</v>
      </c>
      <c r="I14" s="51">
        <f t="shared" si="2"/>
        <v>0</v>
      </c>
      <c r="J14" s="52">
        <f t="shared" si="2"/>
        <v>1776820761</v>
      </c>
      <c r="K14" s="52">
        <f t="shared" si="2"/>
        <v>3886351359</v>
      </c>
      <c r="L14" s="52">
        <f t="shared" si="2"/>
        <v>5663172120</v>
      </c>
      <c r="M14" s="52">
        <f t="shared" si="2"/>
        <v>5730159163</v>
      </c>
    </row>
    <row r="15" spans="1:13" s="34" customFormat="1" ht="24.75" customHeight="1">
      <c r="A15" s="35"/>
      <c r="B15" s="36"/>
      <c r="C15" s="37"/>
      <c r="D15" s="37"/>
      <c r="E15" s="42" t="s">
        <v>31</v>
      </c>
      <c r="F15" s="30">
        <f>SUM(F16)</f>
        <v>48920444</v>
      </c>
      <c r="G15" s="49">
        <f t="shared" si="2"/>
        <v>18066599</v>
      </c>
      <c r="H15" s="50">
        <f t="shared" si="2"/>
        <v>66987043</v>
      </c>
      <c r="I15" s="51">
        <f t="shared" si="2"/>
        <v>0</v>
      </c>
      <c r="J15" s="52">
        <f t="shared" si="2"/>
        <v>1776820761</v>
      </c>
      <c r="K15" s="52">
        <f t="shared" si="2"/>
        <v>3886351359</v>
      </c>
      <c r="L15" s="52">
        <f t="shared" si="2"/>
        <v>5663172120</v>
      </c>
      <c r="M15" s="52">
        <f t="shared" si="2"/>
        <v>5730159163</v>
      </c>
    </row>
    <row r="16" spans="1:13" s="47" customFormat="1" ht="24" customHeight="1">
      <c r="A16" s="35"/>
      <c r="B16" s="36"/>
      <c r="C16" s="36">
        <v>1</v>
      </c>
      <c r="D16" s="36"/>
      <c r="E16" s="43" t="s">
        <v>32</v>
      </c>
      <c r="F16" s="44">
        <f>SUM(F17)</f>
        <v>48920444</v>
      </c>
      <c r="G16" s="39">
        <f t="shared" si="2"/>
        <v>18066599</v>
      </c>
      <c r="H16" s="53">
        <f t="shared" si="2"/>
        <v>66987043</v>
      </c>
      <c r="I16" s="54">
        <f t="shared" si="2"/>
        <v>0</v>
      </c>
      <c r="J16" s="55">
        <f t="shared" si="2"/>
        <v>1776820761</v>
      </c>
      <c r="K16" s="55">
        <f t="shared" si="2"/>
        <v>3886351359</v>
      </c>
      <c r="L16" s="55">
        <f t="shared" si="2"/>
        <v>5663172120</v>
      </c>
      <c r="M16" s="55">
        <f t="shared" si="2"/>
        <v>5730159163</v>
      </c>
    </row>
    <row r="17" spans="1:13" s="47" customFormat="1" ht="24" customHeight="1">
      <c r="A17" s="35"/>
      <c r="B17" s="36"/>
      <c r="C17" s="36"/>
      <c r="D17" s="36">
        <v>1</v>
      </c>
      <c r="E17" s="56" t="s">
        <v>33</v>
      </c>
      <c r="F17" s="44">
        <v>48920444</v>
      </c>
      <c r="G17" s="39">
        <v>18066599</v>
      </c>
      <c r="H17" s="45">
        <f>SUM(F17:G17)</f>
        <v>66987043</v>
      </c>
      <c r="I17" s="54">
        <v>0</v>
      </c>
      <c r="J17" s="44">
        <v>1776820761</v>
      </c>
      <c r="K17" s="44">
        <v>3886351359</v>
      </c>
      <c r="L17" s="44">
        <f>SUM(I17:K17)</f>
        <v>5663172120</v>
      </c>
      <c r="M17" s="44">
        <f>H17+L17</f>
        <v>5730159163</v>
      </c>
    </row>
    <row r="18" spans="1:13" s="34" customFormat="1" ht="24" customHeight="1">
      <c r="A18" s="35">
        <v>3</v>
      </c>
      <c r="B18" s="36"/>
      <c r="C18" s="37"/>
      <c r="D18" s="37"/>
      <c r="E18" s="38" t="s">
        <v>34</v>
      </c>
      <c r="F18" s="52">
        <f>SUM(F19,F24,F28,F32,F36)</f>
        <v>149673278</v>
      </c>
      <c r="G18" s="49">
        <f aca="true" t="shared" si="3" ref="G18:M18">SUM(G19,G24,G28,G32,G36)</f>
        <v>36835150</v>
      </c>
      <c r="H18" s="50">
        <f t="shared" si="3"/>
        <v>186508428</v>
      </c>
      <c r="I18" s="51">
        <f t="shared" si="3"/>
        <v>58304275</v>
      </c>
      <c r="J18" s="52">
        <f t="shared" si="3"/>
        <v>3810710782</v>
      </c>
      <c r="K18" s="52">
        <f t="shared" si="3"/>
        <v>544778783</v>
      </c>
      <c r="L18" s="52">
        <f t="shared" si="3"/>
        <v>4413793840</v>
      </c>
      <c r="M18" s="52">
        <f t="shared" si="3"/>
        <v>4600302268</v>
      </c>
    </row>
    <row r="19" spans="1:13" s="34" customFormat="1" ht="24" customHeight="1">
      <c r="A19" s="35"/>
      <c r="B19" s="36">
        <v>1</v>
      </c>
      <c r="C19" s="37"/>
      <c r="D19" s="37"/>
      <c r="E19" s="41" t="s">
        <v>35</v>
      </c>
      <c r="F19" s="30">
        <f>SUM(F20)</f>
        <v>7726807</v>
      </c>
      <c r="G19" s="49">
        <f aca="true" t="shared" si="4" ref="G19:M20">SUM(G20)</f>
        <v>36616255</v>
      </c>
      <c r="H19" s="50">
        <f t="shared" si="4"/>
        <v>44343062</v>
      </c>
      <c r="I19" s="51">
        <f t="shared" si="4"/>
        <v>0</v>
      </c>
      <c r="J19" s="52">
        <f t="shared" si="4"/>
        <v>0</v>
      </c>
      <c r="K19" s="52">
        <f t="shared" si="4"/>
        <v>461495041</v>
      </c>
      <c r="L19" s="52">
        <f t="shared" si="4"/>
        <v>461495041</v>
      </c>
      <c r="M19" s="52">
        <f t="shared" si="4"/>
        <v>505838103</v>
      </c>
    </row>
    <row r="20" spans="1:13" s="34" customFormat="1" ht="24" customHeight="1">
      <c r="A20" s="35"/>
      <c r="B20" s="36"/>
      <c r="C20" s="37"/>
      <c r="D20" s="37"/>
      <c r="E20" s="42" t="s">
        <v>31</v>
      </c>
      <c r="F20" s="30">
        <f>SUM(F21)</f>
        <v>7726807</v>
      </c>
      <c r="G20" s="49">
        <f t="shared" si="4"/>
        <v>36616255</v>
      </c>
      <c r="H20" s="50">
        <f t="shared" si="4"/>
        <v>44343062</v>
      </c>
      <c r="I20" s="51">
        <f t="shared" si="4"/>
        <v>0</v>
      </c>
      <c r="J20" s="52">
        <f t="shared" si="4"/>
        <v>0</v>
      </c>
      <c r="K20" s="52">
        <f t="shared" si="4"/>
        <v>461495041</v>
      </c>
      <c r="L20" s="52">
        <f t="shared" si="4"/>
        <v>461495041</v>
      </c>
      <c r="M20" s="52">
        <f t="shared" si="4"/>
        <v>505838103</v>
      </c>
    </row>
    <row r="21" spans="1:13" s="47" customFormat="1" ht="24" customHeight="1">
      <c r="A21" s="35"/>
      <c r="B21" s="36"/>
      <c r="C21" s="36">
        <v>1</v>
      </c>
      <c r="D21" s="36"/>
      <c r="E21" s="43" t="s">
        <v>36</v>
      </c>
      <c r="F21" s="44">
        <f>SUM(F22:F23)</f>
        <v>7726807</v>
      </c>
      <c r="G21" s="39">
        <f aca="true" t="shared" si="5" ref="G21:M21">SUM(G22:G23)</f>
        <v>36616255</v>
      </c>
      <c r="H21" s="53">
        <f t="shared" si="5"/>
        <v>44343062</v>
      </c>
      <c r="I21" s="54">
        <f t="shared" si="5"/>
        <v>0</v>
      </c>
      <c r="J21" s="55">
        <f t="shared" si="5"/>
        <v>0</v>
      </c>
      <c r="K21" s="55">
        <f t="shared" si="5"/>
        <v>461495041</v>
      </c>
      <c r="L21" s="55">
        <f t="shared" si="5"/>
        <v>461495041</v>
      </c>
      <c r="M21" s="55">
        <f t="shared" si="5"/>
        <v>505838103</v>
      </c>
    </row>
    <row r="22" spans="1:13" s="47" customFormat="1" ht="24" customHeight="1">
      <c r="A22" s="35"/>
      <c r="B22" s="36"/>
      <c r="C22" s="36"/>
      <c r="D22" s="36">
        <v>1</v>
      </c>
      <c r="E22" s="48" t="s">
        <v>37</v>
      </c>
      <c r="F22" s="44">
        <v>7726807</v>
      </c>
      <c r="G22" s="39">
        <v>0</v>
      </c>
      <c r="H22" s="53">
        <f>SUM(F22:G22)</f>
        <v>7726807</v>
      </c>
      <c r="I22" s="54">
        <v>0</v>
      </c>
      <c r="J22" s="55">
        <v>0</v>
      </c>
      <c r="K22" s="55">
        <v>401611757</v>
      </c>
      <c r="L22" s="55">
        <f>SUM(I22:K22)</f>
        <v>401611757</v>
      </c>
      <c r="M22" s="55">
        <f>H22+L22</f>
        <v>409338564</v>
      </c>
    </row>
    <row r="23" spans="1:13" s="47" customFormat="1" ht="39" customHeight="1">
      <c r="A23" s="35"/>
      <c r="B23" s="36"/>
      <c r="C23" s="36"/>
      <c r="D23" s="36">
        <v>2</v>
      </c>
      <c r="E23" s="56" t="s">
        <v>38</v>
      </c>
      <c r="F23" s="55">
        <v>0</v>
      </c>
      <c r="G23" s="39">
        <v>36616255</v>
      </c>
      <c r="H23" s="53">
        <f>SUM(F23:G23)</f>
        <v>36616255</v>
      </c>
      <c r="I23" s="54">
        <v>0</v>
      </c>
      <c r="J23" s="55">
        <v>0</v>
      </c>
      <c r="K23" s="55">
        <v>59883284</v>
      </c>
      <c r="L23" s="55">
        <f>SUM(I23:K23)</f>
        <v>59883284</v>
      </c>
      <c r="M23" s="55">
        <f>H23+L23</f>
        <v>96499539</v>
      </c>
    </row>
    <row r="24" spans="1:13" s="34" customFormat="1" ht="26.25" customHeight="1">
      <c r="A24" s="35"/>
      <c r="B24" s="36">
        <v>2</v>
      </c>
      <c r="C24" s="37"/>
      <c r="D24" s="37"/>
      <c r="E24" s="41" t="s">
        <v>39</v>
      </c>
      <c r="F24" s="30">
        <f aca="true" t="shared" si="6" ref="F24:M25">F25</f>
        <v>6254573</v>
      </c>
      <c r="G24" s="49">
        <f t="shared" si="6"/>
        <v>0</v>
      </c>
      <c r="H24" s="50">
        <f t="shared" si="6"/>
        <v>6254573</v>
      </c>
      <c r="I24" s="51">
        <f t="shared" si="6"/>
        <v>0</v>
      </c>
      <c r="J24" s="52">
        <f t="shared" si="6"/>
        <v>788257076</v>
      </c>
      <c r="K24" s="52">
        <f t="shared" si="6"/>
        <v>0</v>
      </c>
      <c r="L24" s="52">
        <f t="shared" si="6"/>
        <v>788257076</v>
      </c>
      <c r="M24" s="52">
        <f t="shared" si="6"/>
        <v>794511649</v>
      </c>
    </row>
    <row r="25" spans="1:13" s="34" customFormat="1" ht="26.25" customHeight="1">
      <c r="A25" s="35"/>
      <c r="B25" s="36"/>
      <c r="C25" s="37"/>
      <c r="D25" s="37"/>
      <c r="E25" s="42" t="s">
        <v>31</v>
      </c>
      <c r="F25" s="30">
        <f t="shared" si="6"/>
        <v>6254573</v>
      </c>
      <c r="G25" s="49">
        <f t="shared" si="6"/>
        <v>0</v>
      </c>
      <c r="H25" s="50">
        <f t="shared" si="6"/>
        <v>6254573</v>
      </c>
      <c r="I25" s="51">
        <f t="shared" si="6"/>
        <v>0</v>
      </c>
      <c r="J25" s="52">
        <f t="shared" si="6"/>
        <v>788257076</v>
      </c>
      <c r="K25" s="52">
        <f t="shared" si="6"/>
        <v>0</v>
      </c>
      <c r="L25" s="52">
        <f t="shared" si="6"/>
        <v>788257076</v>
      </c>
      <c r="M25" s="52">
        <f t="shared" si="6"/>
        <v>794511649</v>
      </c>
    </row>
    <row r="26" spans="1:13" s="47" customFormat="1" ht="26.25" customHeight="1">
      <c r="A26" s="35"/>
      <c r="B26" s="36"/>
      <c r="C26" s="36">
        <v>1</v>
      </c>
      <c r="D26" s="36"/>
      <c r="E26" s="43" t="s">
        <v>40</v>
      </c>
      <c r="F26" s="44">
        <f>SUM(F27)</f>
        <v>6254573</v>
      </c>
      <c r="G26" s="39">
        <f aca="true" t="shared" si="7" ref="G26:M26">SUM(G27)</f>
        <v>0</v>
      </c>
      <c r="H26" s="53">
        <f t="shared" si="7"/>
        <v>6254573</v>
      </c>
      <c r="I26" s="54">
        <f t="shared" si="7"/>
        <v>0</v>
      </c>
      <c r="J26" s="55">
        <f t="shared" si="7"/>
        <v>788257076</v>
      </c>
      <c r="K26" s="55">
        <f t="shared" si="7"/>
        <v>0</v>
      </c>
      <c r="L26" s="55">
        <f t="shared" si="7"/>
        <v>788257076</v>
      </c>
      <c r="M26" s="55">
        <f t="shared" si="7"/>
        <v>794511649</v>
      </c>
    </row>
    <row r="27" spans="1:13" s="47" customFormat="1" ht="26.25" customHeight="1">
      <c r="A27" s="35"/>
      <c r="B27" s="36"/>
      <c r="C27" s="36"/>
      <c r="D27" s="36">
        <v>1</v>
      </c>
      <c r="E27" s="48" t="s">
        <v>41</v>
      </c>
      <c r="F27" s="44">
        <v>6254573</v>
      </c>
      <c r="G27" s="39">
        <v>0</v>
      </c>
      <c r="H27" s="53">
        <f>SUM(F27:G27)</f>
        <v>6254573</v>
      </c>
      <c r="I27" s="54">
        <v>0</v>
      </c>
      <c r="J27" s="55">
        <v>788257076</v>
      </c>
      <c r="K27" s="55">
        <v>0</v>
      </c>
      <c r="L27" s="55">
        <f>SUM(I27:K27)</f>
        <v>788257076</v>
      </c>
      <c r="M27" s="55">
        <f>H27+L27</f>
        <v>794511649</v>
      </c>
    </row>
    <row r="28" spans="1:13" s="34" customFormat="1" ht="26.25" customHeight="1">
      <c r="A28" s="35"/>
      <c r="B28" s="36">
        <v>3</v>
      </c>
      <c r="C28" s="37"/>
      <c r="D28" s="37"/>
      <c r="E28" s="41" t="s">
        <v>42</v>
      </c>
      <c r="F28" s="30">
        <f>SUM(F29)</f>
        <v>90993308</v>
      </c>
      <c r="G28" s="49">
        <f aca="true" t="shared" si="8" ref="G28:M28">SUM(G29)</f>
        <v>0</v>
      </c>
      <c r="H28" s="50">
        <f t="shared" si="8"/>
        <v>90993308</v>
      </c>
      <c r="I28" s="51">
        <f t="shared" si="8"/>
        <v>0</v>
      </c>
      <c r="J28" s="52">
        <f t="shared" si="8"/>
        <v>2695680956</v>
      </c>
      <c r="K28" s="52">
        <f t="shared" si="8"/>
        <v>0</v>
      </c>
      <c r="L28" s="52">
        <f t="shared" si="8"/>
        <v>2695680956</v>
      </c>
      <c r="M28" s="52">
        <f t="shared" si="8"/>
        <v>2786674264</v>
      </c>
    </row>
    <row r="29" spans="1:13" s="34" customFormat="1" ht="26.25" customHeight="1">
      <c r="A29" s="35"/>
      <c r="B29" s="36"/>
      <c r="C29" s="37"/>
      <c r="D29" s="37"/>
      <c r="E29" s="42" t="s">
        <v>31</v>
      </c>
      <c r="F29" s="30">
        <f>F30</f>
        <v>90993308</v>
      </c>
      <c r="G29" s="49">
        <f aca="true" t="shared" si="9" ref="G29:M30">G30</f>
        <v>0</v>
      </c>
      <c r="H29" s="50">
        <f t="shared" si="9"/>
        <v>90993308</v>
      </c>
      <c r="I29" s="51">
        <f t="shared" si="9"/>
        <v>0</v>
      </c>
      <c r="J29" s="52">
        <f t="shared" si="9"/>
        <v>2695680956</v>
      </c>
      <c r="K29" s="52">
        <f t="shared" si="9"/>
        <v>0</v>
      </c>
      <c r="L29" s="52">
        <f t="shared" si="9"/>
        <v>2695680956</v>
      </c>
      <c r="M29" s="52">
        <f t="shared" si="9"/>
        <v>2786674264</v>
      </c>
    </row>
    <row r="30" spans="1:13" s="47" customFormat="1" ht="26.25" customHeight="1" thickBot="1">
      <c r="A30" s="57"/>
      <c r="B30" s="58"/>
      <c r="C30" s="58">
        <v>1</v>
      </c>
      <c r="D30" s="58"/>
      <c r="E30" s="59" t="s">
        <v>43</v>
      </c>
      <c r="F30" s="60">
        <f>F31</f>
        <v>90993308</v>
      </c>
      <c r="G30" s="61">
        <f t="shared" si="9"/>
        <v>0</v>
      </c>
      <c r="H30" s="62">
        <f t="shared" si="9"/>
        <v>90993308</v>
      </c>
      <c r="I30" s="63">
        <f t="shared" si="9"/>
        <v>0</v>
      </c>
      <c r="J30" s="64">
        <f t="shared" si="9"/>
        <v>2695680956</v>
      </c>
      <c r="K30" s="64">
        <f t="shared" si="9"/>
        <v>0</v>
      </c>
      <c r="L30" s="64">
        <f t="shared" si="9"/>
        <v>2695680956</v>
      </c>
      <c r="M30" s="64">
        <f t="shared" si="9"/>
        <v>2786674264</v>
      </c>
    </row>
    <row r="31" spans="1:13" s="47" customFormat="1" ht="39" customHeight="1">
      <c r="A31" s="65"/>
      <c r="B31" s="66"/>
      <c r="C31" s="66"/>
      <c r="D31" s="66">
        <v>1</v>
      </c>
      <c r="E31" s="67" t="s">
        <v>44</v>
      </c>
      <c r="F31" s="68">
        <v>90993308</v>
      </c>
      <c r="G31" s="69">
        <v>0</v>
      </c>
      <c r="H31" s="70">
        <f>SUM(F31:G31)</f>
        <v>90993308</v>
      </c>
      <c r="I31" s="71">
        <v>0</v>
      </c>
      <c r="J31" s="72">
        <v>2695680956</v>
      </c>
      <c r="K31" s="72">
        <v>0</v>
      </c>
      <c r="L31" s="72">
        <f>SUM(I31:K31)</f>
        <v>2695680956</v>
      </c>
      <c r="M31" s="72">
        <f>H31+L31</f>
        <v>2786674264</v>
      </c>
    </row>
    <row r="32" spans="1:13" s="34" customFormat="1" ht="23.25" customHeight="1">
      <c r="A32" s="35"/>
      <c r="B32" s="36">
        <v>4</v>
      </c>
      <c r="C32" s="37"/>
      <c r="D32" s="37"/>
      <c r="E32" s="41" t="s">
        <v>45</v>
      </c>
      <c r="F32" s="30">
        <f>SUM(F33)</f>
        <v>34462916</v>
      </c>
      <c r="G32" s="49">
        <f aca="true" t="shared" si="10" ref="G32:M33">SUM(G33)</f>
        <v>0</v>
      </c>
      <c r="H32" s="50">
        <f t="shared" si="10"/>
        <v>34462916</v>
      </c>
      <c r="I32" s="51">
        <f t="shared" si="10"/>
        <v>58304275</v>
      </c>
      <c r="J32" s="52">
        <f t="shared" si="10"/>
        <v>326686709</v>
      </c>
      <c r="K32" s="52">
        <f t="shared" si="10"/>
        <v>547000</v>
      </c>
      <c r="L32" s="52">
        <f t="shared" si="10"/>
        <v>385537984</v>
      </c>
      <c r="M32" s="52">
        <f t="shared" si="10"/>
        <v>420000900</v>
      </c>
    </row>
    <row r="33" spans="1:13" s="34" customFormat="1" ht="23.25" customHeight="1">
      <c r="A33" s="35"/>
      <c r="B33" s="36"/>
      <c r="C33" s="37"/>
      <c r="D33" s="37"/>
      <c r="E33" s="42" t="s">
        <v>31</v>
      </c>
      <c r="F33" s="30">
        <f>SUM(F34)</f>
        <v>34462916</v>
      </c>
      <c r="G33" s="49">
        <f t="shared" si="10"/>
        <v>0</v>
      </c>
      <c r="H33" s="50">
        <f t="shared" si="10"/>
        <v>34462916</v>
      </c>
      <c r="I33" s="51">
        <f t="shared" si="10"/>
        <v>58304275</v>
      </c>
      <c r="J33" s="52">
        <f t="shared" si="10"/>
        <v>326686709</v>
      </c>
      <c r="K33" s="52">
        <f t="shared" si="10"/>
        <v>547000</v>
      </c>
      <c r="L33" s="52">
        <f t="shared" si="10"/>
        <v>385537984</v>
      </c>
      <c r="M33" s="52">
        <f t="shared" si="10"/>
        <v>420000900</v>
      </c>
    </row>
    <row r="34" spans="1:13" s="47" customFormat="1" ht="23.25" customHeight="1">
      <c r="A34" s="35"/>
      <c r="B34" s="36"/>
      <c r="C34" s="36">
        <v>1</v>
      </c>
      <c r="D34" s="36"/>
      <c r="E34" s="43" t="s">
        <v>46</v>
      </c>
      <c r="F34" s="44">
        <f>F35</f>
        <v>34462916</v>
      </c>
      <c r="G34" s="39">
        <f aca="true" t="shared" si="11" ref="G34:M34">G35</f>
        <v>0</v>
      </c>
      <c r="H34" s="53">
        <f t="shared" si="11"/>
        <v>34462916</v>
      </c>
      <c r="I34" s="54">
        <f t="shared" si="11"/>
        <v>58304275</v>
      </c>
      <c r="J34" s="55">
        <f t="shared" si="11"/>
        <v>326686709</v>
      </c>
      <c r="K34" s="55">
        <f t="shared" si="11"/>
        <v>547000</v>
      </c>
      <c r="L34" s="55">
        <f t="shared" si="11"/>
        <v>385537984</v>
      </c>
      <c r="M34" s="55">
        <f t="shared" si="11"/>
        <v>420000900</v>
      </c>
    </row>
    <row r="35" spans="1:13" s="47" customFormat="1" ht="23.25" customHeight="1">
      <c r="A35" s="35"/>
      <c r="B35" s="36"/>
      <c r="C35" s="36"/>
      <c r="D35" s="36">
        <v>1</v>
      </c>
      <c r="E35" s="48" t="s">
        <v>47</v>
      </c>
      <c r="F35" s="44">
        <v>34462916</v>
      </c>
      <c r="G35" s="39">
        <v>0</v>
      </c>
      <c r="H35" s="53">
        <f>SUM(F35:G35)</f>
        <v>34462916</v>
      </c>
      <c r="I35" s="54">
        <v>58304275</v>
      </c>
      <c r="J35" s="55">
        <v>326686709</v>
      </c>
      <c r="K35" s="55">
        <v>547000</v>
      </c>
      <c r="L35" s="55">
        <f>SUM(I35:K35)</f>
        <v>385537984</v>
      </c>
      <c r="M35" s="55">
        <f>H35+L35</f>
        <v>420000900</v>
      </c>
    </row>
    <row r="36" spans="1:13" s="34" customFormat="1" ht="23.25" customHeight="1">
      <c r="A36" s="35"/>
      <c r="B36" s="36">
        <v>5</v>
      </c>
      <c r="C36" s="37"/>
      <c r="D36" s="37"/>
      <c r="E36" s="41" t="s">
        <v>48</v>
      </c>
      <c r="F36" s="30">
        <f>SUM(F37)</f>
        <v>10235674</v>
      </c>
      <c r="G36" s="49">
        <f aca="true" t="shared" si="12" ref="G36:M38">SUM(G37)</f>
        <v>218895</v>
      </c>
      <c r="H36" s="50">
        <f t="shared" si="12"/>
        <v>10454569</v>
      </c>
      <c r="I36" s="51">
        <f t="shared" si="12"/>
        <v>0</v>
      </c>
      <c r="J36" s="52">
        <f t="shared" si="12"/>
        <v>86041</v>
      </c>
      <c r="K36" s="52">
        <f t="shared" si="12"/>
        <v>82736742</v>
      </c>
      <c r="L36" s="52">
        <f t="shared" si="12"/>
        <v>82822783</v>
      </c>
      <c r="M36" s="52">
        <f t="shared" si="12"/>
        <v>93277352</v>
      </c>
    </row>
    <row r="37" spans="1:13" s="34" customFormat="1" ht="23.25" customHeight="1">
      <c r="A37" s="35"/>
      <c r="B37" s="36"/>
      <c r="C37" s="37"/>
      <c r="D37" s="37"/>
      <c r="E37" s="42" t="s">
        <v>31</v>
      </c>
      <c r="F37" s="30">
        <f>SUM(F38)</f>
        <v>10235674</v>
      </c>
      <c r="G37" s="49">
        <f t="shared" si="12"/>
        <v>218895</v>
      </c>
      <c r="H37" s="50">
        <f t="shared" si="12"/>
        <v>10454569</v>
      </c>
      <c r="I37" s="51">
        <f t="shared" si="12"/>
        <v>0</v>
      </c>
      <c r="J37" s="52">
        <f t="shared" si="12"/>
        <v>86041</v>
      </c>
      <c r="K37" s="52">
        <f t="shared" si="12"/>
        <v>82736742</v>
      </c>
      <c r="L37" s="52">
        <f t="shared" si="12"/>
        <v>82822783</v>
      </c>
      <c r="M37" s="52">
        <f t="shared" si="12"/>
        <v>93277352</v>
      </c>
    </row>
    <row r="38" spans="1:13" s="47" customFormat="1" ht="23.25" customHeight="1">
      <c r="A38" s="35"/>
      <c r="B38" s="36"/>
      <c r="C38" s="36">
        <v>1</v>
      </c>
      <c r="D38" s="36"/>
      <c r="E38" s="43" t="s">
        <v>49</v>
      </c>
      <c r="F38" s="44">
        <f>SUM(F39)</f>
        <v>10235674</v>
      </c>
      <c r="G38" s="39">
        <f t="shared" si="12"/>
        <v>218895</v>
      </c>
      <c r="H38" s="53">
        <f t="shared" si="12"/>
        <v>10454569</v>
      </c>
      <c r="I38" s="54">
        <f t="shared" si="12"/>
        <v>0</v>
      </c>
      <c r="J38" s="55">
        <f t="shared" si="12"/>
        <v>86041</v>
      </c>
      <c r="K38" s="55">
        <f t="shared" si="12"/>
        <v>82736742</v>
      </c>
      <c r="L38" s="55">
        <f t="shared" si="12"/>
        <v>82822783</v>
      </c>
      <c r="M38" s="55">
        <f t="shared" si="12"/>
        <v>93277352</v>
      </c>
    </row>
    <row r="39" spans="1:13" s="47" customFormat="1" ht="39" customHeight="1">
      <c r="A39" s="35"/>
      <c r="B39" s="36"/>
      <c r="C39" s="36"/>
      <c r="D39" s="36">
        <v>1</v>
      </c>
      <c r="E39" s="56" t="s">
        <v>50</v>
      </c>
      <c r="F39" s="44">
        <v>10235674</v>
      </c>
      <c r="G39" s="73">
        <v>218895</v>
      </c>
      <c r="H39" s="53">
        <f>SUM(F39:G39)</f>
        <v>10454569</v>
      </c>
      <c r="I39" s="54">
        <v>0</v>
      </c>
      <c r="J39" s="44">
        <v>86041</v>
      </c>
      <c r="K39" s="44">
        <v>82736742</v>
      </c>
      <c r="L39" s="55">
        <f>SUM(I39:K39)</f>
        <v>82822783</v>
      </c>
      <c r="M39" s="55">
        <f>H39+L39</f>
        <v>93277352</v>
      </c>
    </row>
    <row r="40" spans="1:13" s="47" customFormat="1" ht="23.25" customHeight="1">
      <c r="A40" s="35"/>
      <c r="B40" s="36"/>
      <c r="C40" s="36"/>
      <c r="D40" s="36"/>
      <c r="E40" s="43"/>
      <c r="F40" s="44"/>
      <c r="G40" s="39"/>
      <c r="H40" s="53"/>
      <c r="I40" s="54"/>
      <c r="J40" s="55"/>
      <c r="K40" s="55"/>
      <c r="L40" s="55"/>
      <c r="M40" s="55"/>
    </row>
    <row r="41" spans="1:13" s="47" customFormat="1" ht="23.25" customHeight="1">
      <c r="A41" s="35"/>
      <c r="B41" s="36"/>
      <c r="C41" s="36"/>
      <c r="D41" s="36"/>
      <c r="E41" s="43"/>
      <c r="F41" s="44"/>
      <c r="G41" s="39"/>
      <c r="H41" s="53"/>
      <c r="I41" s="54"/>
      <c r="J41" s="55"/>
      <c r="K41" s="55"/>
      <c r="L41" s="55"/>
      <c r="M41" s="55"/>
    </row>
    <row r="42" spans="1:13" s="47" customFormat="1" ht="23.25" customHeight="1">
      <c r="A42" s="35"/>
      <c r="B42" s="36"/>
      <c r="C42" s="36"/>
      <c r="D42" s="36"/>
      <c r="E42" s="43"/>
      <c r="F42" s="44"/>
      <c r="G42" s="39"/>
      <c r="H42" s="53"/>
      <c r="I42" s="54"/>
      <c r="J42" s="55"/>
      <c r="K42" s="55"/>
      <c r="L42" s="55"/>
      <c r="M42" s="55"/>
    </row>
    <row r="43" spans="1:13" s="47" customFormat="1" ht="23.25" customHeight="1">
      <c r="A43" s="35"/>
      <c r="B43" s="36"/>
      <c r="C43" s="36"/>
      <c r="D43" s="36"/>
      <c r="E43" s="43"/>
      <c r="F43" s="44"/>
      <c r="G43" s="39"/>
      <c r="H43" s="53"/>
      <c r="I43" s="54"/>
      <c r="J43" s="55"/>
      <c r="K43" s="55"/>
      <c r="L43" s="55"/>
      <c r="M43" s="55"/>
    </row>
    <row r="44" spans="1:13" s="47" customFormat="1" ht="23.25" customHeight="1">
      <c r="A44" s="35"/>
      <c r="B44" s="36"/>
      <c r="C44" s="36"/>
      <c r="D44" s="36"/>
      <c r="E44" s="43"/>
      <c r="F44" s="44"/>
      <c r="G44" s="39"/>
      <c r="H44" s="53"/>
      <c r="I44" s="54"/>
      <c r="J44" s="55"/>
      <c r="K44" s="55"/>
      <c r="L44" s="55"/>
      <c r="M44" s="55"/>
    </row>
    <row r="45" spans="1:13" s="47" customFormat="1" ht="23.25" customHeight="1">
      <c r="A45" s="35"/>
      <c r="B45" s="36"/>
      <c r="C45" s="36"/>
      <c r="D45" s="36"/>
      <c r="E45" s="43"/>
      <c r="F45" s="44"/>
      <c r="G45" s="39"/>
      <c r="H45" s="53"/>
      <c r="I45" s="54"/>
      <c r="J45" s="55"/>
      <c r="K45" s="55"/>
      <c r="L45" s="55"/>
      <c r="M45" s="55"/>
    </row>
    <row r="46" spans="1:13" s="47" customFormat="1" ht="23.25" customHeight="1">
      <c r="A46" s="35"/>
      <c r="B46" s="36"/>
      <c r="C46" s="36"/>
      <c r="D46" s="36"/>
      <c r="E46" s="43"/>
      <c r="F46" s="44"/>
      <c r="G46" s="39"/>
      <c r="H46" s="53"/>
      <c r="I46" s="54"/>
      <c r="J46" s="55"/>
      <c r="K46" s="55"/>
      <c r="L46" s="55"/>
      <c r="M46" s="55"/>
    </row>
    <row r="47" spans="1:13" s="47" customFormat="1" ht="23.25" customHeight="1">
      <c r="A47" s="35"/>
      <c r="B47" s="36"/>
      <c r="C47" s="36"/>
      <c r="D47" s="36"/>
      <c r="E47" s="43"/>
      <c r="F47" s="44"/>
      <c r="G47" s="39"/>
      <c r="H47" s="53"/>
      <c r="I47" s="54"/>
      <c r="J47" s="55"/>
      <c r="K47" s="55"/>
      <c r="L47" s="55"/>
      <c r="M47" s="55"/>
    </row>
    <row r="48" spans="1:13" s="47" customFormat="1" ht="23.25" customHeight="1">
      <c r="A48" s="35"/>
      <c r="B48" s="36"/>
      <c r="C48" s="36"/>
      <c r="D48" s="36"/>
      <c r="E48" s="43"/>
      <c r="F48" s="44"/>
      <c r="G48" s="39"/>
      <c r="H48" s="53"/>
      <c r="I48" s="54"/>
      <c r="J48" s="55"/>
      <c r="K48" s="55"/>
      <c r="L48" s="55"/>
      <c r="M48" s="55"/>
    </row>
    <row r="49" spans="1:13" s="47" customFormat="1" ht="23.25" customHeight="1">
      <c r="A49" s="35"/>
      <c r="B49" s="36"/>
      <c r="C49" s="36"/>
      <c r="D49" s="36"/>
      <c r="E49" s="43"/>
      <c r="F49" s="44"/>
      <c r="G49" s="39"/>
      <c r="H49" s="53"/>
      <c r="I49" s="54"/>
      <c r="J49" s="55"/>
      <c r="K49" s="55"/>
      <c r="L49" s="55"/>
      <c r="M49" s="55"/>
    </row>
    <row r="50" spans="1:13" s="47" customFormat="1" ht="23.25" customHeight="1">
      <c r="A50" s="35"/>
      <c r="B50" s="36"/>
      <c r="C50" s="36"/>
      <c r="D50" s="36"/>
      <c r="E50" s="43"/>
      <c r="F50" s="44"/>
      <c r="G50" s="39"/>
      <c r="H50" s="53"/>
      <c r="I50" s="54"/>
      <c r="J50" s="55"/>
      <c r="K50" s="55"/>
      <c r="L50" s="55"/>
      <c r="M50" s="55"/>
    </row>
    <row r="51" spans="1:13" s="47" customFormat="1" ht="23.25" customHeight="1">
      <c r="A51" s="35"/>
      <c r="B51" s="36"/>
      <c r="C51" s="36"/>
      <c r="D51" s="36"/>
      <c r="E51" s="43"/>
      <c r="F51" s="44"/>
      <c r="G51" s="39"/>
      <c r="H51" s="53"/>
      <c r="I51" s="54"/>
      <c r="J51" s="55"/>
      <c r="K51" s="55"/>
      <c r="L51" s="55"/>
      <c r="M51" s="55"/>
    </row>
    <row r="52" spans="1:13" s="47" customFormat="1" ht="23.25" customHeight="1">
      <c r="A52" s="35"/>
      <c r="B52" s="36"/>
      <c r="C52" s="36"/>
      <c r="D52" s="36"/>
      <c r="E52" s="43"/>
      <c r="F52" s="44"/>
      <c r="G52" s="39"/>
      <c r="H52" s="53"/>
      <c r="I52" s="54"/>
      <c r="J52" s="55"/>
      <c r="K52" s="55"/>
      <c r="L52" s="55"/>
      <c r="M52" s="55"/>
    </row>
    <row r="53" spans="1:13" s="47" customFormat="1" ht="23.25" customHeight="1">
      <c r="A53" s="35"/>
      <c r="B53" s="36"/>
      <c r="C53" s="36"/>
      <c r="D53" s="36"/>
      <c r="E53" s="43"/>
      <c r="F53" s="44"/>
      <c r="G53" s="39"/>
      <c r="H53" s="53"/>
      <c r="I53" s="54"/>
      <c r="J53" s="55"/>
      <c r="K53" s="55"/>
      <c r="L53" s="55"/>
      <c r="M53" s="55"/>
    </row>
    <row r="54" spans="1:13" s="47" customFormat="1" ht="42.75" customHeight="1" thickBot="1">
      <c r="A54" s="57"/>
      <c r="B54" s="58"/>
      <c r="C54" s="58"/>
      <c r="D54" s="58"/>
      <c r="E54" s="59"/>
      <c r="F54" s="60"/>
      <c r="G54" s="61"/>
      <c r="H54" s="62"/>
      <c r="I54" s="63"/>
      <c r="J54" s="64"/>
      <c r="K54" s="64"/>
      <c r="L54" s="64"/>
      <c r="M54" s="64"/>
    </row>
  </sheetData>
  <sheetProtection/>
  <mergeCells count="4">
    <mergeCell ref="A5:E5"/>
    <mergeCell ref="F5:H5"/>
    <mergeCell ref="I5:L5"/>
    <mergeCell ref="M5:M6"/>
  </mergeCells>
  <printOptions horizontalCentered="1"/>
  <pageMargins left="0.7086614173228347" right="0.7086614173228347" top="0.7874015748031497" bottom="0.9055118110236221" header="0.5118110236220472" footer="0.31496062992125984"/>
  <pageSetup horizontalDpi="600" verticalDpi="6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user</cp:lastModifiedBy>
  <cp:lastPrinted>2016-03-31T03:40:34Z</cp:lastPrinted>
  <dcterms:created xsi:type="dcterms:W3CDTF">2016-03-31T03:25:54Z</dcterms:created>
  <dcterms:modified xsi:type="dcterms:W3CDTF">2016-04-16T01:18:39Z</dcterms:modified>
  <cp:category/>
  <cp:version/>
  <cp:contentType/>
  <cp:contentStatus/>
</cp:coreProperties>
</file>