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075" windowHeight="7830" activeTab="0"/>
  </bookViews>
  <sheets>
    <sheet name="歲出政事總表 (併)" sheetId="1" r:id="rId1"/>
    <sheet name="歲出政事 (經)" sheetId="2" r:id="rId2"/>
    <sheet name="歲出政事 (資) " sheetId="3" r:id="rId3"/>
    <sheet name="歲出政事" sheetId="4" r:id="rId4"/>
  </sheets>
  <definedNames>
    <definedName name="_xlnm.Print_Area" localSheetId="3">'歲出政事'!$A$1:$M$27</definedName>
    <definedName name="_xlnm.Print_Area" localSheetId="1">'歲出政事 (經)'!$A$1:$J$27</definedName>
    <definedName name="_xlnm.Print_Area" localSheetId="2">'歲出政事 (資) '!$A$1:$J$27</definedName>
    <definedName name="_xlnm.Print_Area" localSheetId="0">'歲出政事總表 (併)'!$A$1:$J$27</definedName>
    <definedName name="_xlnm.Print_Titles" localSheetId="3">'歲出政事'!$1:$6</definedName>
    <definedName name="_xlnm.Print_Titles" localSheetId="1">'歲出政事 (經)'!$1:$6</definedName>
    <definedName name="_xlnm.Print_Titles" localSheetId="2">'歲出政事 (資) '!$1:$6</definedName>
    <definedName name="_xlnm.Print_Titles" localSheetId="0">'歲出政事總表 (併)'!$1:$6</definedName>
  </definedNames>
  <calcPr fullCalcOnLoad="1"/>
</workbook>
</file>

<file path=xl/sharedStrings.xml><?xml version="1.0" encoding="utf-8"?>
<sst xmlns="http://schemas.openxmlformats.org/spreadsheetml/2006/main" count="128" uniqueCount="82">
  <si>
    <t>中央</t>
  </si>
  <si>
    <t>政府</t>
  </si>
  <si>
    <t>流域綜合治理計畫</t>
  </si>
  <si>
    <t>第1期特別決算</t>
  </si>
  <si>
    <t>歲出政事</t>
  </si>
  <si>
    <t>別決算總表</t>
  </si>
  <si>
    <t>經資門併計</t>
  </si>
  <si>
    <t>中華民國103年度</t>
  </si>
  <si>
    <t>至104年度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</si>
  <si>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</si>
  <si>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</si>
  <si>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</si>
  <si>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</si>
  <si>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</si>
  <si>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款</t>
  </si>
  <si>
    <r>
      <t xml:space="preserve"> </t>
    </r>
    <r>
      <rPr>
        <sz val="12"/>
        <rFont val="細明體"/>
        <family val="3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</si>
  <si>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</si>
  <si>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</si>
  <si>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合</t>
    </r>
    <r>
      <rPr>
        <sz val="12"/>
        <rFont val="Times New Roman"/>
        <family val="1"/>
      </rPr>
      <t xml:space="preserve">       </t>
    </r>
    <r>
      <rPr>
        <sz val="12"/>
        <rFont val="新細明體"/>
        <family val="1"/>
      </rPr>
      <t>　　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計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</si>
  <si>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</si>
  <si>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</si>
  <si>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</si>
  <si>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合    計</t>
  </si>
  <si>
    <t>(1.經濟發展支出)</t>
  </si>
  <si>
    <t>農業支出</t>
  </si>
  <si>
    <t>(2.社區發展及環境保護支出)</t>
  </si>
  <si>
    <t>環境保護支出</t>
  </si>
  <si>
    <t>中央</t>
  </si>
  <si>
    <t>政府</t>
  </si>
  <si>
    <t>歲出政事</t>
  </si>
  <si>
    <t>別決算總表</t>
  </si>
  <si>
    <t>經常門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</si>
  <si>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</si>
  <si>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</si>
  <si>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</si>
  <si>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</si>
  <si>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 xml:space="preserve"> </t>
    </r>
    <r>
      <rPr>
        <sz val="12"/>
        <rFont val="細明體"/>
        <family val="3"/>
      </rPr>
      <t>名　　　　稱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</si>
  <si>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</si>
  <si>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</si>
  <si>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</si>
  <si>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資本門</t>
  </si>
  <si>
    <t>合    計</t>
  </si>
  <si>
    <t>中央</t>
  </si>
  <si>
    <t>政府</t>
  </si>
  <si>
    <t>流域綜合治理計畫</t>
  </si>
  <si>
    <t>第1期特別決算</t>
  </si>
  <si>
    <t>歲出政事</t>
  </si>
  <si>
    <t>別決算表</t>
  </si>
  <si>
    <t>中華民國103年度</t>
  </si>
  <si>
    <t>至104年度</t>
  </si>
  <si>
    <t>單位：新臺幣元</t>
  </si>
  <si>
    <t>科　　　　　　　　目</t>
  </si>
  <si>
    <t>預　　　　　　算　　　　　　數</t>
  </si>
  <si>
    <t>　　　　決　　　　　　　　　算　　　　　　　　　數　　　　　</t>
  </si>
  <si>
    <r>
      <t>比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較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增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減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</si>
  <si>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t>項</t>
  </si>
  <si>
    <t>目</t>
  </si>
  <si>
    <t>節</t>
  </si>
  <si>
    <r>
      <t xml:space="preserve"> </t>
    </r>
    <r>
      <rPr>
        <sz val="12"/>
        <rFont val="新細明體"/>
        <family val="1"/>
      </rPr>
      <t>名　　　　稱</t>
    </r>
  </si>
  <si>
    <r>
      <t>原</t>
    </r>
    <r>
      <rPr>
        <sz val="12"/>
        <rFont val="Times New Roman"/>
        <family val="1"/>
      </rPr>
      <t xml:space="preserve">  </t>
    </r>
    <r>
      <rPr>
        <sz val="12"/>
        <rFont val="新細明體"/>
        <family val="1"/>
      </rPr>
      <t>預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算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</t>
    </r>
    <r>
      <rPr>
        <sz val="12"/>
        <rFont val="新細明體"/>
        <family val="1"/>
      </rPr>
      <t>數</t>
    </r>
  </si>
  <si>
    <r>
      <t>預</t>
    </r>
    <r>
      <rPr>
        <sz val="12"/>
        <rFont val="新細明體"/>
        <family val="1"/>
      </rPr>
      <t>算</t>
    </r>
    <r>
      <rPr>
        <sz val="12"/>
        <rFont val="新細明體"/>
        <family val="1"/>
      </rPr>
      <t>增</t>
    </r>
    <r>
      <rPr>
        <sz val="12"/>
        <rFont val="新細明體"/>
        <family val="1"/>
      </rPr>
      <t>減</t>
    </r>
    <r>
      <rPr>
        <sz val="12"/>
        <rFont val="新細明體"/>
        <family val="1"/>
      </rPr>
      <t>數</t>
    </r>
  </si>
  <si>
    <r>
      <t>實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現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</si>
  <si>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應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付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</si>
  <si>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r>
      <t>保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留</t>
    </r>
    <r>
      <rPr>
        <sz val="12"/>
        <rFont val="Times New Roman"/>
        <family val="1"/>
      </rPr>
      <t xml:space="preserve">   </t>
    </r>
    <r>
      <rPr>
        <sz val="12"/>
        <rFont val="新細明體"/>
        <family val="1"/>
      </rPr>
      <t>數</t>
    </r>
  </si>
  <si>
    <t>　合　　　　計　</t>
  </si>
  <si>
    <t>(1.經濟發展支出)</t>
  </si>
  <si>
    <t>農業支出</t>
  </si>
  <si>
    <t>水利署及所屬</t>
  </si>
  <si>
    <t>河川及區域排水改善</t>
  </si>
  <si>
    <t>農業委員會</t>
  </si>
  <si>
    <t>農業發展</t>
  </si>
  <si>
    <t>林務局</t>
  </si>
  <si>
    <t>林業發展</t>
  </si>
  <si>
    <t>水土保持局</t>
  </si>
  <si>
    <t>水土保持發展</t>
  </si>
  <si>
    <t>漁業署及所屬</t>
  </si>
  <si>
    <t>漁業發展</t>
  </si>
  <si>
    <t>農糧署及所屬</t>
  </si>
  <si>
    <t>農業防災作為</t>
  </si>
  <si>
    <t>(2.社區發展及環境保護支出)</t>
  </si>
  <si>
    <t>營建署及所屬</t>
  </si>
  <si>
    <t>下水道管理業務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</si>
</sst>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[Red]\-#,##0.00\ ;&quot;… &quot;"/>
    <numFmt numFmtId="177" formatCode="#,##0.00\ ;[Red]\-#,##0.00\ ;&quot;- &quot;"/>
    <numFmt numFmtId="178" formatCode="#,##0.00\ ;\-#,##0.00\ ;&quot;… &quot;"/>
    <numFmt numFmtId="179" formatCode="_(* #,##0.00_);_(* \(#,##0.00\);_(* &quot;-&quot;??_);_(@_)"/>
    <numFmt numFmtId="180" formatCode="#,##0.00_ "/>
    <numFmt numFmtId="181" formatCode="#,##0\ ;[Red]\-#,##0\ ;&quot;… &quot;"/>
  </numFmts>
  <fonts count="40">
    <font>
      <sz val="12"/>
      <name val="Times New Roman"/>
      <family val="1"/>
    </font>
    <font>
      <sz val="12"/>
      <color indexed="8"/>
      <name val="新細明體"/>
      <family val="1"/>
    </font>
    <font>
      <sz val="9"/>
      <name val="細明體"/>
      <family val="3"/>
    </font>
    <font>
      <b/>
      <u val="single"/>
      <sz val="18"/>
      <name val="新細明體"/>
      <family val="1"/>
    </font>
    <font>
      <u val="single"/>
      <sz val="12"/>
      <name val="Times New Roman"/>
      <family val="1"/>
    </font>
    <font>
      <b/>
      <u val="single"/>
      <sz val="18"/>
      <name val="Times New Roman"/>
      <family val="1"/>
    </font>
    <font>
      <u val="single"/>
      <sz val="15"/>
      <name val="Times New Roman"/>
      <family val="1"/>
    </font>
    <font>
      <b/>
      <sz val="10"/>
      <name val="華康中黑體"/>
      <family val="3"/>
    </font>
    <font>
      <sz val="12"/>
      <name val="細明體"/>
      <family val="3"/>
    </font>
    <font>
      <sz val="12"/>
      <name val="新細明體"/>
      <family val="1"/>
    </font>
    <font>
      <sz val="11"/>
      <name val="新細明體"/>
      <family val="1"/>
    </font>
    <font>
      <sz val="12"/>
      <name val="標楷體"/>
      <family val="4"/>
    </font>
    <font>
      <b/>
      <sz val="14"/>
      <name val="標楷體"/>
      <family val="4"/>
    </font>
    <font>
      <b/>
      <sz val="12"/>
      <name val="Times New Roman"/>
      <family val="1"/>
    </font>
    <font>
      <sz val="14"/>
      <name val="標楷體"/>
      <family val="4"/>
    </font>
    <font>
      <u val="single"/>
      <sz val="18"/>
      <name val="Times New Roman"/>
      <family val="1"/>
    </font>
    <font>
      <sz val="10"/>
      <name val="Times New Roman"/>
      <family val="1"/>
    </font>
    <font>
      <b/>
      <sz val="12"/>
      <name val="新細明體"/>
      <family val="1"/>
    </font>
    <font>
      <b/>
      <sz val="11"/>
      <name val="Times New Roman"/>
      <family val="1"/>
    </font>
    <font>
      <sz val="9"/>
      <name val="新細明體"/>
      <family val="1"/>
    </font>
    <font>
      <u val="single"/>
      <sz val="14"/>
      <name val="Times New Roman"/>
      <family val="1"/>
    </font>
    <font>
      <b/>
      <u val="single"/>
      <sz val="15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179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16" borderId="0" applyNumberFormat="0" applyBorder="0" applyAlignment="0" applyProtection="0"/>
    <xf numFmtId="0" fontId="38" fillId="0" borderId="1" applyNumberFormat="0" applyFill="0" applyAlignment="0" applyProtection="0"/>
    <xf numFmtId="0" fontId="28" fillId="4" borderId="0" applyNumberFormat="0" applyBorder="0" applyAlignment="0" applyProtection="0"/>
    <xf numFmtId="9" fontId="1" fillId="0" borderId="0" applyFont="0" applyFill="0" applyBorder="0" applyAlignment="0" applyProtection="0"/>
    <xf numFmtId="0" fontId="33" fillId="17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1" fillId="18" borderId="4" applyNumberFormat="0" applyFont="0" applyAlignment="0" applyProtection="0"/>
    <xf numFmtId="0" fontId="37" fillId="0" borderId="0" applyNumberFormat="0" applyFill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7" fillId="0" borderId="7" applyNumberFormat="0" applyFill="0" applyAlignment="0" applyProtection="0"/>
    <xf numFmtId="0" fontId="27" fillId="0" borderId="0" applyNumberFormat="0" applyFill="0" applyBorder="0" applyAlignment="0" applyProtection="0"/>
    <xf numFmtId="0" fontId="31" fillId="7" borderId="2" applyNumberFormat="0" applyAlignment="0" applyProtection="0"/>
    <xf numFmtId="0" fontId="32" fillId="17" borderId="8" applyNumberFormat="0" applyAlignment="0" applyProtection="0"/>
    <xf numFmtId="0" fontId="35" fillId="23" borderId="9" applyNumberFormat="0" applyAlignment="0" applyProtection="0"/>
    <xf numFmtId="0" fontId="29" fillId="3" borderId="0" applyNumberFormat="0" applyBorder="0" applyAlignment="0" applyProtection="0"/>
    <xf numFmtId="0" fontId="36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Font="1" applyAlignment="1">
      <alignment vertical="top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9" fillId="0" borderId="10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Continuous" vertical="center"/>
    </xf>
    <xf numFmtId="0" fontId="9" fillId="0" borderId="11" xfId="0" applyFont="1" applyBorder="1" applyAlignment="1">
      <alignment horizontal="centerContinuous" vertical="center"/>
    </xf>
    <xf numFmtId="0" fontId="0" fillId="0" borderId="11" xfId="0" applyFont="1" applyBorder="1" applyAlignment="1">
      <alignment horizontal="centerContinuous" vertical="center"/>
    </xf>
    <xf numFmtId="0" fontId="0" fillId="0" borderId="0" xfId="0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0" fillId="0" borderId="13" xfId="0" applyFont="1" applyBorder="1" applyAlignment="1" quotePrefix="1">
      <alignment horizontal="center" vertical="center"/>
    </xf>
    <xf numFmtId="0" fontId="9" fillId="0" borderId="13" xfId="0" applyFont="1" applyBorder="1" applyAlignment="1" quotePrefix="1">
      <alignment horizontal="center" vertical="center"/>
    </xf>
    <xf numFmtId="0" fontId="11" fillId="0" borderId="14" xfId="0" applyFont="1" applyBorder="1" applyAlignment="1">
      <alignment vertical="center"/>
    </xf>
    <xf numFmtId="0" fontId="12" fillId="0" borderId="15" xfId="0" applyFont="1" applyBorder="1" applyAlignment="1">
      <alignment horizontal="center" vertical="center"/>
    </xf>
    <xf numFmtId="176" fontId="13" fillId="0" borderId="16" xfId="0" applyNumberFormat="1" applyFont="1" applyBorder="1" applyAlignment="1">
      <alignment horizontal="right" vertical="center"/>
    </xf>
    <xf numFmtId="177" fontId="13" fillId="0" borderId="16" xfId="0" applyNumberFormat="1" applyFont="1" applyBorder="1" applyAlignment="1">
      <alignment horizontal="right" vertical="center"/>
    </xf>
    <xf numFmtId="178" fontId="13" fillId="0" borderId="17" xfId="0" applyNumberFormat="1" applyFont="1" applyBorder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2" fillId="0" borderId="18" xfId="0" applyFont="1" applyBorder="1" applyAlignment="1">
      <alignment horizontal="left" vertical="center"/>
    </xf>
    <xf numFmtId="178" fontId="13" fillId="0" borderId="19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0" fillId="0" borderId="16" xfId="0" applyFont="1" applyBorder="1" applyAlignment="1">
      <alignment horizontal="center" vertical="center"/>
    </xf>
    <xf numFmtId="49" fontId="14" fillId="0" borderId="18" xfId="33" applyNumberFormat="1" applyFont="1" applyBorder="1" applyAlignment="1">
      <alignment horizontal="left" vertical="center" wrapText="1"/>
    </xf>
    <xf numFmtId="176" fontId="0" fillId="0" borderId="16" xfId="0" applyNumberFormat="1" applyFont="1" applyBorder="1" applyAlignment="1">
      <alignment horizontal="right" vertical="center"/>
    </xf>
    <xf numFmtId="177" fontId="0" fillId="0" borderId="16" xfId="0" applyNumberFormat="1" applyFont="1" applyBorder="1" applyAlignment="1">
      <alignment horizontal="right" vertical="center"/>
    </xf>
    <xf numFmtId="178" fontId="0" fillId="0" borderId="19" xfId="0" applyNumberFormat="1" applyFont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18" xfId="0" applyFont="1" applyBorder="1" applyAlignment="1">
      <alignment horizontal="justify" vertical="center" wrapText="1"/>
    </xf>
    <xf numFmtId="176" fontId="0" fillId="0" borderId="19" xfId="0" applyNumberFormat="1" applyFont="1" applyBorder="1" applyAlignment="1">
      <alignment horizontal="right" vertical="center"/>
    </xf>
    <xf numFmtId="176" fontId="13" fillId="0" borderId="19" xfId="0" applyNumberFormat="1" applyFont="1" applyBorder="1" applyAlignment="1">
      <alignment horizontal="right" vertical="center"/>
    </xf>
    <xf numFmtId="0" fontId="11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justify" vertical="center" wrapText="1"/>
    </xf>
    <xf numFmtId="180" fontId="13" fillId="0" borderId="16" xfId="0" applyNumberFormat="1" applyFont="1" applyBorder="1" applyAlignment="1">
      <alignment horizontal="right" vertical="center"/>
    </xf>
    <xf numFmtId="180" fontId="13" fillId="0" borderId="19" xfId="0" applyNumberFormat="1" applyFont="1" applyBorder="1" applyAlignment="1">
      <alignment horizontal="right" vertical="center"/>
    </xf>
    <xf numFmtId="0" fontId="0" fillId="0" borderId="16" xfId="0" applyBorder="1" applyAlignment="1">
      <alignment horizontal="center" vertical="center"/>
    </xf>
    <xf numFmtId="0" fontId="8" fillId="0" borderId="16" xfId="0" applyFont="1" applyBorder="1" applyAlignment="1">
      <alignment horizontal="left" vertical="center" wrapText="1"/>
    </xf>
    <xf numFmtId="180" fontId="0" fillId="0" borderId="16" xfId="0" applyNumberFormat="1" applyFont="1" applyBorder="1" applyAlignment="1">
      <alignment horizontal="right" vertical="center"/>
    </xf>
    <xf numFmtId="176" fontId="0" fillId="0" borderId="16" xfId="0" applyNumberFormat="1" applyFont="1" applyBorder="1" applyAlignment="1" quotePrefix="1">
      <alignment horizontal="right" vertical="center"/>
    </xf>
    <xf numFmtId="180" fontId="0" fillId="0" borderId="19" xfId="0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/>
    </xf>
    <xf numFmtId="0" fontId="0" fillId="0" borderId="20" xfId="0" applyBorder="1" applyAlignment="1">
      <alignment horizontal="center"/>
    </xf>
    <xf numFmtId="0" fontId="8" fillId="0" borderId="20" xfId="0" applyFont="1" applyBorder="1" applyAlignment="1">
      <alignment horizontal="left" wrapText="1" indent="2"/>
    </xf>
    <xf numFmtId="180" fontId="0" fillId="0" borderId="20" xfId="0" applyNumberFormat="1" applyFont="1" applyBorder="1" applyAlignment="1">
      <alignment horizontal="right"/>
    </xf>
    <xf numFmtId="176" fontId="0" fillId="0" borderId="20" xfId="0" applyNumberFormat="1" applyFont="1" applyBorder="1" applyAlignment="1" quotePrefix="1">
      <alignment horizontal="right"/>
    </xf>
    <xf numFmtId="180" fontId="0" fillId="0" borderId="2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top"/>
    </xf>
    <xf numFmtId="0" fontId="1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6" fillId="0" borderId="0" xfId="0" applyFont="1" applyAlignment="1">
      <alignment vertical="center"/>
    </xf>
    <xf numFmtId="178" fontId="13" fillId="0" borderId="16" xfId="0" applyNumberFormat="1" applyFont="1" applyBorder="1" applyAlignment="1">
      <alignment horizontal="right" vertical="center"/>
    </xf>
    <xf numFmtId="176" fontId="0" fillId="0" borderId="18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177" fontId="0" fillId="0" borderId="19" xfId="0" applyNumberFormat="1" applyFont="1" applyBorder="1" applyAlignment="1">
      <alignment horizontal="right" vertical="center"/>
    </xf>
    <xf numFmtId="49" fontId="12" fillId="0" borderId="18" xfId="33" applyNumberFormat="1" applyFont="1" applyBorder="1" applyAlignment="1">
      <alignment horizontal="left" vertical="center" wrapText="1"/>
    </xf>
    <xf numFmtId="176" fontId="13" fillId="0" borderId="18" xfId="0" applyNumberFormat="1" applyFont="1" applyBorder="1" applyAlignment="1">
      <alignment horizontal="right" vertical="center"/>
    </xf>
    <xf numFmtId="176" fontId="13" fillId="0" borderId="0" xfId="0" applyNumberFormat="1" applyFont="1" applyBorder="1" applyAlignment="1">
      <alignment horizontal="right" vertical="center"/>
    </xf>
    <xf numFmtId="49" fontId="17" fillId="0" borderId="18" xfId="33" applyNumberFormat="1" applyFont="1" applyBorder="1" applyAlignment="1">
      <alignment horizontal="left" vertical="center" wrapText="1"/>
    </xf>
    <xf numFmtId="176" fontId="18" fillId="0" borderId="19" xfId="0" applyNumberFormat="1" applyFont="1" applyBorder="1" applyAlignment="1">
      <alignment horizontal="right" vertical="center"/>
    </xf>
    <xf numFmtId="176" fontId="18" fillId="0" borderId="18" xfId="0" applyNumberFormat="1" applyFont="1" applyBorder="1" applyAlignment="1">
      <alignment horizontal="right" vertical="center"/>
    </xf>
    <xf numFmtId="176" fontId="18" fillId="0" borderId="16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top"/>
    </xf>
    <xf numFmtId="49" fontId="12" fillId="0" borderId="22" xfId="33" applyNumberFormat="1" applyFont="1" applyBorder="1" applyAlignment="1">
      <alignment horizontal="left" vertical="top" wrapText="1"/>
    </xf>
    <xf numFmtId="176" fontId="18" fillId="0" borderId="21" xfId="0" applyNumberFormat="1" applyFont="1" applyBorder="1" applyAlignment="1">
      <alignment horizontal="right" vertical="center"/>
    </xf>
    <xf numFmtId="176" fontId="18" fillId="0" borderId="22" xfId="0" applyNumberFormat="1" applyFont="1" applyBorder="1" applyAlignment="1">
      <alignment horizontal="right" vertical="center"/>
    </xf>
    <xf numFmtId="176" fontId="18" fillId="0" borderId="20" xfId="0" applyNumberFormat="1" applyFont="1" applyBorder="1" applyAlignment="1">
      <alignment horizontal="right" vertical="center"/>
    </xf>
    <xf numFmtId="181" fontId="0" fillId="0" borderId="0" xfId="0" applyNumberFormat="1" applyAlignment="1">
      <alignment/>
    </xf>
    <xf numFmtId="0" fontId="14" fillId="0" borderId="18" xfId="33" applyNumberFormat="1" applyFont="1" applyBorder="1" applyAlignment="1">
      <alignment horizontal="left" vertical="center" wrapText="1"/>
    </xf>
    <xf numFmtId="181" fontId="18" fillId="0" borderId="19" xfId="0" applyNumberFormat="1" applyFont="1" applyBorder="1" applyAlignment="1">
      <alignment horizontal="right" vertical="center"/>
    </xf>
    <xf numFmtId="181" fontId="18" fillId="0" borderId="18" xfId="0" applyNumberFormat="1" applyFont="1" applyBorder="1" applyAlignment="1">
      <alignment horizontal="right" vertical="center"/>
    </xf>
    <xf numFmtId="181" fontId="18" fillId="0" borderId="0" xfId="0" applyNumberFormat="1" applyFont="1" applyBorder="1" applyAlignment="1">
      <alignment horizontal="right" vertical="center"/>
    </xf>
    <xf numFmtId="181" fontId="18" fillId="0" borderId="16" xfId="0" applyNumberFormat="1" applyFont="1" applyBorder="1" applyAlignment="1">
      <alignment horizontal="right" vertical="center"/>
    </xf>
    <xf numFmtId="181" fontId="18" fillId="0" borderId="21" xfId="0" applyNumberFormat="1" applyFont="1" applyBorder="1" applyAlignment="1">
      <alignment horizontal="right" vertical="center"/>
    </xf>
    <xf numFmtId="181" fontId="18" fillId="0" borderId="22" xfId="0" applyNumberFormat="1" applyFont="1" applyBorder="1" applyAlignment="1">
      <alignment horizontal="right" vertical="center"/>
    </xf>
    <xf numFmtId="181" fontId="18" fillId="0" borderId="20" xfId="0" applyNumberFormat="1" applyFont="1" applyBorder="1" applyAlignment="1">
      <alignment horizontal="right" vertical="center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Alignment="1" quotePrefix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Alignment="1" quotePrefix="1">
      <alignment/>
    </xf>
    <xf numFmtId="0" fontId="9" fillId="0" borderId="23" xfId="0" applyFont="1" applyBorder="1" applyAlignment="1">
      <alignment horizontal="centerContinuous" vertical="center"/>
    </xf>
    <xf numFmtId="0" fontId="0" fillId="0" borderId="0" xfId="0" applyBorder="1" applyAlignment="1">
      <alignment vertical="center"/>
    </xf>
    <xf numFmtId="0" fontId="9" fillId="0" borderId="24" xfId="0" applyFont="1" applyBorder="1" applyAlignment="1">
      <alignment horizontal="center" vertical="center"/>
    </xf>
    <xf numFmtId="0" fontId="0" fillId="0" borderId="25" xfId="0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177" fontId="18" fillId="0" borderId="16" xfId="0" applyNumberFormat="1" applyFont="1" applyBorder="1" applyAlignment="1">
      <alignment horizontal="right" vertical="center"/>
    </xf>
    <xf numFmtId="178" fontId="18" fillId="0" borderId="17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vertical="center"/>
    </xf>
    <xf numFmtId="0" fontId="12" fillId="0" borderId="16" xfId="0" applyFont="1" applyBorder="1" applyAlignment="1">
      <alignment horizontal="left" vertical="center"/>
    </xf>
    <xf numFmtId="178" fontId="18" fillId="0" borderId="0" xfId="0" applyNumberFormat="1" applyFont="1" applyBorder="1" applyAlignment="1">
      <alignment horizontal="right" vertical="center"/>
    </xf>
    <xf numFmtId="178" fontId="18" fillId="0" borderId="19" xfId="0" applyNumberFormat="1" applyFont="1" applyBorder="1" applyAlignment="1">
      <alignment horizontal="right" vertical="center"/>
    </xf>
    <xf numFmtId="0" fontId="17" fillId="0" borderId="16" xfId="0" applyFont="1" applyBorder="1" applyAlignment="1">
      <alignment horizontal="left" vertical="center" indent="1"/>
    </xf>
    <xf numFmtId="0" fontId="9" fillId="0" borderId="16" xfId="0" applyFont="1" applyBorder="1" applyAlignment="1">
      <alignment horizontal="left" vertical="center" wrapText="1" indent="2"/>
    </xf>
    <xf numFmtId="176" fontId="22" fillId="0" borderId="16" xfId="0" applyNumberFormat="1" applyFont="1" applyBorder="1" applyAlignment="1">
      <alignment horizontal="right" vertical="center"/>
    </xf>
    <xf numFmtId="177" fontId="22" fillId="0" borderId="16" xfId="0" applyNumberFormat="1" applyFont="1" applyBorder="1" applyAlignment="1">
      <alignment horizontal="right" vertical="center"/>
    </xf>
    <xf numFmtId="176" fontId="22" fillId="0" borderId="18" xfId="0" applyNumberFormat="1" applyFont="1" applyBorder="1" applyAlignment="1">
      <alignment horizontal="right" vertical="center"/>
    </xf>
    <xf numFmtId="178" fontId="22" fillId="0" borderId="19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9" fillId="0" borderId="22" xfId="0" applyFont="1" applyBorder="1" applyAlignment="1">
      <alignment horizontal="left" vertical="center" wrapText="1" indent="2"/>
    </xf>
    <xf numFmtId="176" fontId="22" fillId="0" borderId="20" xfId="0" applyNumberFormat="1" applyFont="1" applyBorder="1" applyAlignment="1">
      <alignment horizontal="right" vertical="center"/>
    </xf>
    <xf numFmtId="176" fontId="22" fillId="0" borderId="22" xfId="0" applyNumberFormat="1" applyFont="1" applyBorder="1" applyAlignment="1">
      <alignment horizontal="right" vertical="center"/>
    </xf>
    <xf numFmtId="176" fontId="22" fillId="0" borderId="21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6" xfId="0" applyBorder="1" applyAlignment="1">
      <alignment/>
    </xf>
    <xf numFmtId="0" fontId="8" fillId="0" borderId="26" xfId="0" applyFont="1" applyBorder="1" applyAlignment="1">
      <alignment/>
    </xf>
    <xf numFmtId="0" fontId="0" fillId="0" borderId="26" xfId="0" applyBorder="1" applyAlignment="1">
      <alignment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9" xfId="0" applyFont="1" applyBorder="1" applyAlignment="1" quotePrefix="1">
      <alignment horizontal="center" vertical="center"/>
    </xf>
    <xf numFmtId="0" fontId="8" fillId="0" borderId="26" xfId="0" applyFont="1" applyBorder="1" applyAlignment="1">
      <alignment horizontal="left"/>
    </xf>
    <xf numFmtId="0" fontId="0" fillId="0" borderId="26" xfId="0" applyFont="1" applyBorder="1" applyAlignment="1">
      <alignment horizontal="left"/>
    </xf>
    <xf numFmtId="0" fontId="9" fillId="0" borderId="23" xfId="0" applyFont="1" applyBorder="1" applyAlignment="1" quotePrefix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SheetLayoutView="7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625" style="0" customWidth="1"/>
    <col min="2" max="2" width="34.125" style="0" customWidth="1"/>
    <col min="3" max="3" width="17.625" style="0" customWidth="1"/>
    <col min="4" max="4" width="13.50390625" style="0" customWidth="1"/>
    <col min="5" max="5" width="17.625" style="0" customWidth="1"/>
    <col min="6" max="8" width="17.00390625" style="0" customWidth="1"/>
    <col min="9" max="9" width="17.875" style="0" customWidth="1"/>
    <col min="10" max="10" width="16.375" style="0" customWidth="1"/>
  </cols>
  <sheetData>
    <row r="1" spans="1:6" ht="24.75" customHeight="1">
      <c r="A1" s="1"/>
      <c r="E1" s="2" t="s">
        <v>0</v>
      </c>
      <c r="F1" s="3" t="s">
        <v>1</v>
      </c>
    </row>
    <row r="2" spans="2:7" s="4" customFormat="1" ht="27" customHeight="1">
      <c r="B2" s="5"/>
      <c r="E2" s="2" t="s">
        <v>2</v>
      </c>
      <c r="F2" s="3" t="s">
        <v>3</v>
      </c>
      <c r="G2" s="3"/>
    </row>
    <row r="3" spans="1:7" s="4" customFormat="1" ht="27" customHeight="1">
      <c r="A3" s="6"/>
      <c r="B3" s="7"/>
      <c r="E3" s="2" t="s">
        <v>4</v>
      </c>
      <c r="F3" s="3" t="s">
        <v>5</v>
      </c>
      <c r="G3" s="3"/>
    </row>
    <row r="4" spans="1:10" s="4" customFormat="1" ht="24.75" customHeight="1" thickBot="1">
      <c r="A4" s="124" t="s">
        <v>6</v>
      </c>
      <c r="B4" s="125"/>
      <c r="E4" s="8" t="s">
        <v>7</v>
      </c>
      <c r="F4" s="9" t="s">
        <v>8</v>
      </c>
      <c r="G4" s="10"/>
      <c r="J4" s="11" t="s">
        <v>9</v>
      </c>
    </row>
    <row r="5" spans="1:10" s="17" customFormat="1" ht="21" customHeight="1">
      <c r="A5" s="126" t="s">
        <v>10</v>
      </c>
      <c r="B5" s="127"/>
      <c r="C5" s="12"/>
      <c r="D5" s="13" t="s">
        <v>11</v>
      </c>
      <c r="E5" s="14"/>
      <c r="F5" s="15" t="s">
        <v>12</v>
      </c>
      <c r="G5" s="15"/>
      <c r="H5" s="16"/>
      <c r="I5" s="14"/>
      <c r="J5" s="128" t="s">
        <v>13</v>
      </c>
    </row>
    <row r="6" spans="1:10" s="17" customFormat="1" ht="22.5" customHeight="1">
      <c r="A6" s="18" t="s">
        <v>14</v>
      </c>
      <c r="B6" s="19" t="s">
        <v>15</v>
      </c>
      <c r="C6" s="18" t="s">
        <v>16</v>
      </c>
      <c r="D6" s="18" t="s">
        <v>17</v>
      </c>
      <c r="E6" s="20" t="s">
        <v>18</v>
      </c>
      <c r="F6" s="18" t="s">
        <v>19</v>
      </c>
      <c r="G6" s="18" t="s">
        <v>20</v>
      </c>
      <c r="H6" s="18" t="s">
        <v>21</v>
      </c>
      <c r="I6" s="20" t="s">
        <v>18</v>
      </c>
      <c r="J6" s="129"/>
    </row>
    <row r="7" spans="1:10" s="17" customFormat="1" ht="27.75" customHeight="1">
      <c r="A7" s="21"/>
      <c r="B7" s="22" t="s">
        <v>22</v>
      </c>
      <c r="C7" s="23">
        <f>SUM(C8,C10)</f>
        <v>12649000000</v>
      </c>
      <c r="D7" s="24">
        <f aca="true" t="shared" si="0" ref="D7:J7">SUM(D8,D10)</f>
        <v>0</v>
      </c>
      <c r="E7" s="23">
        <f t="shared" si="0"/>
        <v>12649000000</v>
      </c>
      <c r="F7" s="23">
        <f t="shared" si="0"/>
        <v>9174786892</v>
      </c>
      <c r="G7" s="23">
        <f t="shared" si="0"/>
        <v>1398694977</v>
      </c>
      <c r="H7" s="23">
        <f t="shared" si="0"/>
        <v>1608777950</v>
      </c>
      <c r="I7" s="23">
        <f t="shared" si="0"/>
        <v>12182259819</v>
      </c>
      <c r="J7" s="25">
        <f t="shared" si="0"/>
        <v>-466740181</v>
      </c>
    </row>
    <row r="8" spans="1:10" s="29" customFormat="1" ht="27.75" customHeight="1">
      <c r="A8" s="26"/>
      <c r="B8" s="27" t="s">
        <v>23</v>
      </c>
      <c r="C8" s="23">
        <f>SUM(C9)</f>
        <v>10569000000</v>
      </c>
      <c r="D8" s="24">
        <f aca="true" t="shared" si="1" ref="D8:J8">SUM(D9)</f>
        <v>0</v>
      </c>
      <c r="E8" s="23">
        <f t="shared" si="1"/>
        <v>10569000000</v>
      </c>
      <c r="F8" s="23">
        <f t="shared" si="1"/>
        <v>8307783529</v>
      </c>
      <c r="G8" s="23">
        <f t="shared" si="1"/>
        <v>1026531777</v>
      </c>
      <c r="H8" s="23">
        <f t="shared" si="1"/>
        <v>996146125</v>
      </c>
      <c r="I8" s="23">
        <f t="shared" si="1"/>
        <v>10330461431</v>
      </c>
      <c r="J8" s="28">
        <f t="shared" si="1"/>
        <v>-238538569</v>
      </c>
    </row>
    <row r="9" spans="1:10" s="35" customFormat="1" ht="27.75" customHeight="1">
      <c r="A9" s="30">
        <v>1</v>
      </c>
      <c r="B9" s="31" t="s">
        <v>24</v>
      </c>
      <c r="C9" s="32">
        <v>10569000000</v>
      </c>
      <c r="D9" s="33">
        <v>0</v>
      </c>
      <c r="E9" s="32">
        <f>SUM(C9:D9)</f>
        <v>10569000000</v>
      </c>
      <c r="F9" s="32">
        <v>8307783529</v>
      </c>
      <c r="G9" s="32">
        <v>1026531777</v>
      </c>
      <c r="H9" s="32">
        <v>996146125</v>
      </c>
      <c r="I9" s="32">
        <f>SUM(F9:H9)</f>
        <v>10330461431</v>
      </c>
      <c r="J9" s="34">
        <f>I9-E9</f>
        <v>-238538569</v>
      </c>
    </row>
    <row r="10" spans="1:10" s="35" customFormat="1" ht="27.75" customHeight="1">
      <c r="A10" s="36"/>
      <c r="B10" s="37" t="s">
        <v>25</v>
      </c>
      <c r="C10" s="23">
        <f>SUM(C11)</f>
        <v>2080000000</v>
      </c>
      <c r="D10" s="24">
        <f aca="true" t="shared" si="2" ref="D10:J10">SUM(D11)</f>
        <v>0</v>
      </c>
      <c r="E10" s="23">
        <f t="shared" si="2"/>
        <v>2080000000</v>
      </c>
      <c r="F10" s="23">
        <f t="shared" si="2"/>
        <v>867003363</v>
      </c>
      <c r="G10" s="23">
        <f t="shared" si="2"/>
        <v>372163200</v>
      </c>
      <c r="H10" s="23">
        <f t="shared" si="2"/>
        <v>612631825</v>
      </c>
      <c r="I10" s="23">
        <f t="shared" si="2"/>
        <v>1851798388</v>
      </c>
      <c r="J10" s="28">
        <f t="shared" si="2"/>
        <v>-228201612</v>
      </c>
    </row>
    <row r="11" spans="1:10" s="29" customFormat="1" ht="27.75" customHeight="1">
      <c r="A11" s="30">
        <v>2</v>
      </c>
      <c r="B11" s="31" t="s">
        <v>26</v>
      </c>
      <c r="C11" s="32">
        <v>2080000000</v>
      </c>
      <c r="D11" s="33">
        <v>0</v>
      </c>
      <c r="E11" s="32">
        <f>SUM(C11:D11)</f>
        <v>2080000000</v>
      </c>
      <c r="F11" s="32">
        <v>867003363</v>
      </c>
      <c r="G11" s="32">
        <v>372163200</v>
      </c>
      <c r="H11" s="32">
        <v>612631825</v>
      </c>
      <c r="I11" s="32">
        <f>SUM(F11:H11)</f>
        <v>1851798388</v>
      </c>
      <c r="J11" s="34">
        <f>I11-E11</f>
        <v>-228201612</v>
      </c>
    </row>
    <row r="12" spans="1:10" s="35" customFormat="1" ht="27.75" customHeight="1">
      <c r="A12" s="30"/>
      <c r="B12" s="31"/>
      <c r="C12" s="32"/>
      <c r="D12" s="32"/>
      <c r="E12" s="32"/>
      <c r="F12" s="32"/>
      <c r="G12" s="32"/>
      <c r="H12" s="32"/>
      <c r="I12" s="32"/>
      <c r="J12" s="38"/>
    </row>
    <row r="13" spans="1:10" s="35" customFormat="1" ht="27.75" customHeight="1">
      <c r="A13" s="30"/>
      <c r="B13" s="31"/>
      <c r="C13" s="32"/>
      <c r="D13" s="32"/>
      <c r="E13" s="32"/>
      <c r="F13" s="32"/>
      <c r="G13" s="32"/>
      <c r="H13" s="32"/>
      <c r="I13" s="32"/>
      <c r="J13" s="38"/>
    </row>
    <row r="14" spans="1:10" s="35" customFormat="1" ht="27.75" customHeight="1">
      <c r="A14" s="30"/>
      <c r="B14" s="31"/>
      <c r="C14" s="32"/>
      <c r="D14" s="32"/>
      <c r="E14" s="32"/>
      <c r="F14" s="32"/>
      <c r="G14" s="32"/>
      <c r="H14" s="32"/>
      <c r="I14" s="32"/>
      <c r="J14" s="38"/>
    </row>
    <row r="15" spans="1:10" s="17" customFormat="1" ht="27.75" customHeight="1">
      <c r="A15" s="30"/>
      <c r="B15" s="31"/>
      <c r="C15" s="32"/>
      <c r="D15" s="32"/>
      <c r="E15" s="32"/>
      <c r="F15" s="32"/>
      <c r="G15" s="32"/>
      <c r="H15" s="32"/>
      <c r="I15" s="32"/>
      <c r="J15" s="38"/>
    </row>
    <row r="16" spans="1:10" s="17" customFormat="1" ht="27.75" customHeight="1">
      <c r="A16" s="30"/>
      <c r="B16" s="31"/>
      <c r="C16" s="32"/>
      <c r="D16" s="32"/>
      <c r="E16" s="32"/>
      <c r="F16" s="32"/>
      <c r="G16" s="32"/>
      <c r="H16" s="32"/>
      <c r="I16" s="32"/>
      <c r="J16" s="38"/>
    </row>
    <row r="17" spans="1:10" s="17" customFormat="1" ht="27.75" customHeight="1">
      <c r="A17" s="30"/>
      <c r="B17" s="31"/>
      <c r="C17" s="32"/>
      <c r="D17" s="32"/>
      <c r="E17" s="32"/>
      <c r="F17" s="32"/>
      <c r="G17" s="32"/>
      <c r="H17" s="32"/>
      <c r="I17" s="32"/>
      <c r="J17" s="38"/>
    </row>
    <row r="18" spans="1:10" s="17" customFormat="1" ht="27.75" customHeight="1">
      <c r="A18" s="36"/>
      <c r="B18" s="37"/>
      <c r="C18" s="23"/>
      <c r="D18" s="23"/>
      <c r="E18" s="23"/>
      <c r="F18" s="23"/>
      <c r="G18" s="23"/>
      <c r="H18" s="23"/>
      <c r="I18" s="23"/>
      <c r="J18" s="39"/>
    </row>
    <row r="19" spans="1:10" s="17" customFormat="1" ht="27.75" customHeight="1">
      <c r="A19" s="30"/>
      <c r="B19" s="31"/>
      <c r="C19" s="32"/>
      <c r="D19" s="32"/>
      <c r="E19" s="32"/>
      <c r="F19" s="32"/>
      <c r="G19" s="32"/>
      <c r="H19" s="32"/>
      <c r="I19" s="32"/>
      <c r="J19" s="38"/>
    </row>
    <row r="20" spans="1:10" s="17" customFormat="1" ht="27.75" customHeight="1">
      <c r="A20" s="30"/>
      <c r="B20" s="31"/>
      <c r="C20" s="32"/>
      <c r="D20" s="32"/>
      <c r="E20" s="32"/>
      <c r="F20" s="32"/>
      <c r="G20" s="32"/>
      <c r="H20" s="32"/>
      <c r="I20" s="32"/>
      <c r="J20" s="38"/>
    </row>
    <row r="21" spans="1:10" s="17" customFormat="1" ht="27.75" customHeight="1">
      <c r="A21" s="40"/>
      <c r="B21" s="41"/>
      <c r="C21" s="42"/>
      <c r="D21" s="42"/>
      <c r="E21" s="42"/>
      <c r="F21" s="42"/>
      <c r="G21" s="42"/>
      <c r="H21" s="42"/>
      <c r="I21" s="42"/>
      <c r="J21" s="43"/>
    </row>
    <row r="22" spans="1:10" s="17" customFormat="1" ht="27.75" customHeight="1">
      <c r="A22" s="40"/>
      <c r="B22" s="41"/>
      <c r="C22" s="42"/>
      <c r="D22" s="42"/>
      <c r="E22" s="42"/>
      <c r="F22" s="42"/>
      <c r="G22" s="42"/>
      <c r="H22" s="42"/>
      <c r="I22" s="42"/>
      <c r="J22" s="43"/>
    </row>
    <row r="23" spans="1:10" s="17" customFormat="1" ht="27.75" customHeight="1">
      <c r="A23" s="40"/>
      <c r="B23" s="41"/>
      <c r="C23" s="42"/>
      <c r="D23" s="42"/>
      <c r="E23" s="42"/>
      <c r="F23" s="42"/>
      <c r="G23" s="42"/>
      <c r="H23" s="42"/>
      <c r="I23" s="42"/>
      <c r="J23" s="43"/>
    </row>
    <row r="24" spans="1:10" s="17" customFormat="1" ht="27.75" customHeight="1">
      <c r="A24" s="44"/>
      <c r="B24" s="45"/>
      <c r="C24" s="46"/>
      <c r="D24" s="46"/>
      <c r="E24" s="46"/>
      <c r="F24" s="46"/>
      <c r="G24" s="46"/>
      <c r="H24" s="46"/>
      <c r="I24" s="47"/>
      <c r="J24" s="48"/>
    </row>
    <row r="25" spans="1:10" s="17" customFormat="1" ht="27.75" customHeight="1">
      <c r="A25" s="44"/>
      <c r="B25" s="49"/>
      <c r="C25" s="42"/>
      <c r="D25" s="42"/>
      <c r="E25" s="42"/>
      <c r="F25" s="42"/>
      <c r="G25" s="42"/>
      <c r="H25" s="42"/>
      <c r="I25" s="42"/>
      <c r="J25" s="43"/>
    </row>
    <row r="26" spans="1:10" s="17" customFormat="1" ht="27.75" customHeight="1">
      <c r="A26" s="44"/>
      <c r="B26" s="49"/>
      <c r="C26" s="42"/>
      <c r="D26" s="42"/>
      <c r="E26" s="42"/>
      <c r="F26" s="42"/>
      <c r="G26" s="42"/>
      <c r="H26" s="42"/>
      <c r="I26" s="42"/>
      <c r="J26" s="43"/>
    </row>
    <row r="27" spans="1:10" s="55" customFormat="1" ht="52.5" customHeight="1" thickBot="1">
      <c r="A27" s="50"/>
      <c r="B27" s="51"/>
      <c r="C27" s="52"/>
      <c r="D27" s="52"/>
      <c r="E27" s="52"/>
      <c r="F27" s="52"/>
      <c r="G27" s="52"/>
      <c r="H27" s="52"/>
      <c r="I27" s="53"/>
      <c r="J27" s="54"/>
    </row>
  </sheetData>
  <sheetProtection/>
  <mergeCells count="3">
    <mergeCell ref="A4:B4"/>
    <mergeCell ref="A5:B5"/>
    <mergeCell ref="J5:J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5" max="29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1" width="3.75390625" style="56" customWidth="1"/>
    <col min="2" max="2" width="34.125" style="0" customWidth="1"/>
    <col min="3" max="3" width="16.625" style="0" customWidth="1"/>
    <col min="4" max="4" width="16.125" style="0" customWidth="1"/>
    <col min="5" max="10" width="16.50390625" style="0" customWidth="1"/>
  </cols>
  <sheetData>
    <row r="1" spans="5:6" ht="24.75" customHeight="1">
      <c r="E1" s="2" t="s">
        <v>27</v>
      </c>
      <c r="F1" s="3" t="s">
        <v>28</v>
      </c>
    </row>
    <row r="2" spans="1:6" s="4" customFormat="1" ht="27.75" customHeight="1">
      <c r="A2" s="57"/>
      <c r="B2" s="5"/>
      <c r="E2" s="2" t="s">
        <v>2</v>
      </c>
      <c r="F2" s="3" t="s">
        <v>3</v>
      </c>
    </row>
    <row r="3" spans="1:6" s="4" customFormat="1" ht="27.75" customHeight="1">
      <c r="A3" s="58"/>
      <c r="B3" s="7"/>
      <c r="E3" s="2" t="s">
        <v>29</v>
      </c>
      <c r="F3" s="3" t="s">
        <v>30</v>
      </c>
    </row>
    <row r="4" spans="1:10" s="4" customFormat="1" ht="24.75" customHeight="1" thickBot="1">
      <c r="A4" s="130" t="s">
        <v>31</v>
      </c>
      <c r="B4" s="131"/>
      <c r="E4" s="8" t="s">
        <v>7</v>
      </c>
      <c r="F4" s="9" t="s">
        <v>8</v>
      </c>
      <c r="I4" s="59"/>
      <c r="J4" s="11" t="s">
        <v>32</v>
      </c>
    </row>
    <row r="5" spans="1:11" s="17" customFormat="1" ht="21" customHeight="1">
      <c r="A5" s="126" t="s">
        <v>33</v>
      </c>
      <c r="B5" s="127"/>
      <c r="C5" s="12"/>
      <c r="D5" s="13" t="s">
        <v>34</v>
      </c>
      <c r="E5" s="14"/>
      <c r="F5" s="15" t="s">
        <v>35</v>
      </c>
      <c r="G5" s="15"/>
      <c r="H5" s="16"/>
      <c r="I5" s="14"/>
      <c r="J5" s="132" t="s">
        <v>13</v>
      </c>
      <c r="K5" s="60"/>
    </row>
    <row r="6" spans="1:11" s="17" customFormat="1" ht="23.25" customHeight="1">
      <c r="A6" s="18" t="s">
        <v>14</v>
      </c>
      <c r="B6" s="19" t="s">
        <v>36</v>
      </c>
      <c r="C6" s="18" t="s">
        <v>16</v>
      </c>
      <c r="D6" s="18" t="s">
        <v>17</v>
      </c>
      <c r="E6" s="20" t="s">
        <v>18</v>
      </c>
      <c r="F6" s="18" t="s">
        <v>37</v>
      </c>
      <c r="G6" s="18" t="s">
        <v>38</v>
      </c>
      <c r="H6" s="18" t="s">
        <v>39</v>
      </c>
      <c r="I6" s="20" t="s">
        <v>18</v>
      </c>
      <c r="J6" s="129"/>
      <c r="K6" s="60"/>
    </row>
    <row r="7" spans="1:10" s="17" customFormat="1" ht="27" customHeight="1">
      <c r="A7" s="21"/>
      <c r="B7" s="22" t="s">
        <v>22</v>
      </c>
      <c r="C7" s="23">
        <f>SUM(C8,C10)</f>
        <v>713500000</v>
      </c>
      <c r="D7" s="61">
        <f aca="true" t="shared" si="0" ref="D7:J7">SUM(D8,D10)</f>
        <v>-140871201</v>
      </c>
      <c r="E7" s="23">
        <f t="shared" si="0"/>
        <v>572628799</v>
      </c>
      <c r="F7" s="23">
        <f t="shared" si="0"/>
        <v>273583219</v>
      </c>
      <c r="G7" s="23">
        <f t="shared" si="0"/>
        <v>21079655</v>
      </c>
      <c r="H7" s="23">
        <f t="shared" si="0"/>
        <v>60050513</v>
      </c>
      <c r="I7" s="23">
        <f t="shared" si="0"/>
        <v>354713387</v>
      </c>
      <c r="J7" s="28">
        <f t="shared" si="0"/>
        <v>-217915412</v>
      </c>
    </row>
    <row r="8" spans="1:10" s="29" customFormat="1" ht="27" customHeight="1">
      <c r="A8" s="26"/>
      <c r="B8" s="27" t="s">
        <v>23</v>
      </c>
      <c r="C8" s="23">
        <f>SUM(C9)</f>
        <v>399500000</v>
      </c>
      <c r="D8" s="61">
        <f aca="true" t="shared" si="1" ref="D8:J8">SUM(D9)</f>
        <v>-35470201</v>
      </c>
      <c r="E8" s="23">
        <f t="shared" si="1"/>
        <v>364029799</v>
      </c>
      <c r="F8" s="23">
        <f t="shared" si="1"/>
        <v>202400199</v>
      </c>
      <c r="G8" s="23">
        <f t="shared" si="1"/>
        <v>21079655</v>
      </c>
      <c r="H8" s="23">
        <f t="shared" si="1"/>
        <v>30015617</v>
      </c>
      <c r="I8" s="23">
        <f t="shared" si="1"/>
        <v>253495471</v>
      </c>
      <c r="J8" s="28">
        <f t="shared" si="1"/>
        <v>-110534328</v>
      </c>
    </row>
    <row r="9" spans="1:10" s="29" customFormat="1" ht="27" customHeight="1">
      <c r="A9" s="30">
        <v>1</v>
      </c>
      <c r="B9" s="31" t="s">
        <v>24</v>
      </c>
      <c r="C9" s="38">
        <v>399500000</v>
      </c>
      <c r="D9" s="34">
        <v>-35470201</v>
      </c>
      <c r="E9" s="62">
        <f>SUM(C9:D9)</f>
        <v>364029799</v>
      </c>
      <c r="F9" s="63">
        <v>202400199</v>
      </c>
      <c r="G9" s="38">
        <v>21079655</v>
      </c>
      <c r="H9" s="62">
        <v>30015617</v>
      </c>
      <c r="I9" s="38">
        <f>SUM(F9:H9)</f>
        <v>253495471</v>
      </c>
      <c r="J9" s="34">
        <f>I9-E9</f>
        <v>-110534328</v>
      </c>
    </row>
    <row r="10" spans="1:10" s="29" customFormat="1" ht="27" customHeight="1">
      <c r="A10" s="36"/>
      <c r="B10" s="37" t="s">
        <v>25</v>
      </c>
      <c r="C10" s="23">
        <f>SUM(C11)</f>
        <v>314000000</v>
      </c>
      <c r="D10" s="61">
        <f aca="true" t="shared" si="2" ref="D10:J10">SUM(D11)</f>
        <v>-105401000</v>
      </c>
      <c r="E10" s="23">
        <f t="shared" si="2"/>
        <v>208599000</v>
      </c>
      <c r="F10" s="23">
        <f t="shared" si="2"/>
        <v>71183020</v>
      </c>
      <c r="G10" s="24">
        <f t="shared" si="2"/>
        <v>0</v>
      </c>
      <c r="H10" s="23">
        <f t="shared" si="2"/>
        <v>30034896</v>
      </c>
      <c r="I10" s="23">
        <f t="shared" si="2"/>
        <v>101217916</v>
      </c>
      <c r="J10" s="28">
        <f t="shared" si="2"/>
        <v>-107381084</v>
      </c>
    </row>
    <row r="11" spans="1:10" s="17" customFormat="1" ht="27" customHeight="1">
      <c r="A11" s="30">
        <v>2</v>
      </c>
      <c r="B11" s="31" t="s">
        <v>26</v>
      </c>
      <c r="C11" s="38">
        <v>314000000</v>
      </c>
      <c r="D11" s="34">
        <v>-105401000</v>
      </c>
      <c r="E11" s="62">
        <f>SUM(C11:D11)</f>
        <v>208599000</v>
      </c>
      <c r="F11" s="32">
        <v>71183020</v>
      </c>
      <c r="G11" s="64">
        <v>0</v>
      </c>
      <c r="H11" s="38">
        <v>30034896</v>
      </c>
      <c r="I11" s="38">
        <f>SUM(F11:H11)</f>
        <v>101217916</v>
      </c>
      <c r="J11" s="34">
        <f>I11-E11</f>
        <v>-107381084</v>
      </c>
    </row>
    <row r="12" spans="1:10" s="17" customFormat="1" ht="27" customHeight="1">
      <c r="A12" s="30"/>
      <c r="B12" s="31"/>
      <c r="C12" s="38"/>
      <c r="D12" s="38"/>
      <c r="E12" s="62"/>
      <c r="F12" s="63"/>
      <c r="G12" s="38"/>
      <c r="H12" s="38"/>
      <c r="I12" s="38"/>
      <c r="J12" s="38"/>
    </row>
    <row r="13" spans="1:10" s="35" customFormat="1" ht="27" customHeight="1">
      <c r="A13" s="30"/>
      <c r="B13" s="31"/>
      <c r="C13" s="38"/>
      <c r="D13" s="38"/>
      <c r="E13" s="62"/>
      <c r="F13" s="63"/>
      <c r="G13" s="38"/>
      <c r="H13" s="38"/>
      <c r="I13" s="38"/>
      <c r="J13" s="38"/>
    </row>
    <row r="14" spans="1:10" s="17" customFormat="1" ht="27" customHeight="1">
      <c r="A14" s="30"/>
      <c r="B14" s="31"/>
      <c r="C14" s="38"/>
      <c r="D14" s="38"/>
      <c r="E14" s="62"/>
      <c r="F14" s="63"/>
      <c r="G14" s="38"/>
      <c r="H14" s="38"/>
      <c r="I14" s="38"/>
      <c r="J14" s="38"/>
    </row>
    <row r="15" spans="1:10" s="17" customFormat="1" ht="27" customHeight="1">
      <c r="A15" s="30"/>
      <c r="B15" s="31"/>
      <c r="C15" s="38"/>
      <c r="D15" s="38"/>
      <c r="E15" s="62"/>
      <c r="F15" s="63"/>
      <c r="G15" s="38"/>
      <c r="H15" s="38"/>
      <c r="I15" s="38"/>
      <c r="J15" s="38"/>
    </row>
    <row r="16" spans="1:10" s="17" customFormat="1" ht="27" customHeight="1">
      <c r="A16" s="30"/>
      <c r="B16" s="31"/>
      <c r="C16" s="38"/>
      <c r="D16" s="38"/>
      <c r="E16" s="62"/>
      <c r="F16" s="63"/>
      <c r="G16" s="38"/>
      <c r="H16" s="38"/>
      <c r="I16" s="38"/>
      <c r="J16" s="38"/>
    </row>
    <row r="17" spans="1:10" s="17" customFormat="1" ht="27" customHeight="1">
      <c r="A17" s="30"/>
      <c r="B17" s="31"/>
      <c r="C17" s="38"/>
      <c r="D17" s="38"/>
      <c r="E17" s="62"/>
      <c r="F17" s="63"/>
      <c r="G17" s="38"/>
      <c r="H17" s="38"/>
      <c r="I17" s="38"/>
      <c r="J17" s="38"/>
    </row>
    <row r="18" spans="1:10" s="17" customFormat="1" ht="27" customHeight="1">
      <c r="A18" s="30"/>
      <c r="B18" s="31"/>
      <c r="C18" s="38"/>
      <c r="D18" s="38"/>
      <c r="E18" s="62"/>
      <c r="F18" s="63"/>
      <c r="G18" s="38"/>
      <c r="H18" s="38"/>
      <c r="I18" s="38"/>
      <c r="J18" s="38"/>
    </row>
    <row r="19" spans="1:10" s="17" customFormat="1" ht="27" customHeight="1">
      <c r="A19" s="36"/>
      <c r="B19" s="37"/>
      <c r="C19" s="23"/>
      <c r="D19" s="23"/>
      <c r="E19" s="23"/>
      <c r="F19" s="23"/>
      <c r="G19" s="23"/>
      <c r="H19" s="23"/>
      <c r="I19" s="23"/>
      <c r="J19" s="39"/>
    </row>
    <row r="20" spans="1:10" s="17" customFormat="1" ht="27" customHeight="1">
      <c r="A20" s="30"/>
      <c r="B20" s="31"/>
      <c r="C20" s="38"/>
      <c r="D20" s="38"/>
      <c r="E20" s="62"/>
      <c r="F20" s="63"/>
      <c r="G20" s="38"/>
      <c r="H20" s="38"/>
      <c r="I20" s="38"/>
      <c r="J20" s="38"/>
    </row>
    <row r="21" spans="1:10" s="17" customFormat="1" ht="27" customHeight="1">
      <c r="A21" s="30"/>
      <c r="B21" s="65"/>
      <c r="C21" s="39"/>
      <c r="D21" s="39"/>
      <c r="E21" s="66"/>
      <c r="F21" s="67"/>
      <c r="G21" s="39"/>
      <c r="H21" s="39"/>
      <c r="I21" s="39"/>
      <c r="J21" s="39"/>
    </row>
    <row r="22" spans="1:10" s="17" customFormat="1" ht="27" customHeight="1">
      <c r="A22" s="30"/>
      <c r="B22" s="65"/>
      <c r="C22" s="39"/>
      <c r="D22" s="39"/>
      <c r="E22" s="66"/>
      <c r="F22" s="67"/>
      <c r="G22" s="39"/>
      <c r="H22" s="39"/>
      <c r="I22" s="39"/>
      <c r="J22" s="39"/>
    </row>
    <row r="23" spans="1:10" s="17" customFormat="1" ht="27" customHeight="1">
      <c r="A23" s="30"/>
      <c r="B23" s="65"/>
      <c r="C23" s="39"/>
      <c r="D23" s="39"/>
      <c r="E23" s="66"/>
      <c r="F23" s="67"/>
      <c r="G23" s="39"/>
      <c r="H23" s="39"/>
      <c r="I23" s="39"/>
      <c r="J23" s="39"/>
    </row>
    <row r="24" spans="1:10" s="17" customFormat="1" ht="27" customHeight="1">
      <c r="A24" s="30"/>
      <c r="B24" s="65"/>
      <c r="C24" s="39"/>
      <c r="D24" s="39"/>
      <c r="E24" s="66"/>
      <c r="F24" s="67"/>
      <c r="G24" s="39"/>
      <c r="H24" s="39"/>
      <c r="I24" s="39"/>
      <c r="J24" s="39"/>
    </row>
    <row r="25" spans="1:10" s="17" customFormat="1" ht="27" customHeight="1">
      <c r="A25" s="30"/>
      <c r="B25" s="65"/>
      <c r="C25" s="39"/>
      <c r="D25" s="39"/>
      <c r="E25" s="66"/>
      <c r="F25" s="67"/>
      <c r="G25" s="39"/>
      <c r="H25" s="39"/>
      <c r="I25" s="39"/>
      <c r="J25" s="39"/>
    </row>
    <row r="26" spans="1:10" s="17" customFormat="1" ht="27" customHeight="1">
      <c r="A26" s="30"/>
      <c r="B26" s="68"/>
      <c r="C26" s="69"/>
      <c r="D26" s="69"/>
      <c r="E26" s="70"/>
      <c r="F26" s="71"/>
      <c r="G26" s="69"/>
      <c r="H26" s="69"/>
      <c r="I26" s="69"/>
      <c r="J26" s="69"/>
    </row>
    <row r="27" spans="1:10" ht="66" customHeight="1" thickBot="1">
      <c r="A27" s="72"/>
      <c r="B27" s="73"/>
      <c r="C27" s="74"/>
      <c r="D27" s="74"/>
      <c r="E27" s="75"/>
      <c r="F27" s="76"/>
      <c r="G27" s="74"/>
      <c r="H27" s="74"/>
      <c r="I27" s="74"/>
      <c r="J27" s="74"/>
    </row>
    <row r="28" ht="24.75" customHeight="1"/>
    <row r="29" ht="24" customHeight="1">
      <c r="E29" s="77"/>
    </row>
  </sheetData>
  <sheetProtection/>
  <mergeCells count="3">
    <mergeCell ref="A4:B4"/>
    <mergeCell ref="A5:B5"/>
    <mergeCell ref="J5:J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0"/>
  <sheetViews>
    <sheetView zoomScaleSheetLayoutView="75" zoomScalePageLayoutView="0" workbookViewId="0" topLeftCell="A1">
      <selection activeCell="A1" sqref="A1"/>
    </sheetView>
  </sheetViews>
  <sheetFormatPr defaultColWidth="9.00390625" defaultRowHeight="15.75"/>
  <cols>
    <col min="1" max="1" width="3.625" style="56" customWidth="1"/>
    <col min="2" max="2" width="34.125" style="0" customWidth="1"/>
    <col min="3" max="3" width="17.125" style="0" customWidth="1"/>
    <col min="4" max="4" width="15.25390625" style="0" customWidth="1"/>
    <col min="5" max="5" width="17.125" style="0" customWidth="1"/>
    <col min="6" max="8" width="17.00390625" style="0" customWidth="1"/>
    <col min="9" max="9" width="18.00390625" style="0" customWidth="1"/>
    <col min="10" max="10" width="16.25390625" style="0" customWidth="1"/>
  </cols>
  <sheetData>
    <row r="1" spans="5:6" ht="24.75" customHeight="1">
      <c r="E1" s="2" t="s">
        <v>27</v>
      </c>
      <c r="F1" s="3" t="s">
        <v>28</v>
      </c>
    </row>
    <row r="2" spans="1:6" s="4" customFormat="1" ht="27" customHeight="1">
      <c r="A2" s="57"/>
      <c r="B2" s="5"/>
      <c r="E2" s="2" t="s">
        <v>2</v>
      </c>
      <c r="F2" s="3" t="s">
        <v>3</v>
      </c>
    </row>
    <row r="3" spans="1:6" s="4" customFormat="1" ht="27" customHeight="1">
      <c r="A3" s="58"/>
      <c r="B3" s="7"/>
      <c r="E3" s="2" t="s">
        <v>29</v>
      </c>
      <c r="F3" s="3" t="s">
        <v>30</v>
      </c>
    </row>
    <row r="4" spans="1:10" s="4" customFormat="1" ht="24.75" customHeight="1" thickBot="1">
      <c r="A4" s="130" t="s">
        <v>40</v>
      </c>
      <c r="B4" s="131"/>
      <c r="E4" s="8" t="s">
        <v>7</v>
      </c>
      <c r="F4" s="9" t="s">
        <v>8</v>
      </c>
      <c r="I4" s="59"/>
      <c r="J4" s="11" t="s">
        <v>32</v>
      </c>
    </row>
    <row r="5" spans="1:11" s="17" customFormat="1" ht="21" customHeight="1">
      <c r="A5" s="126" t="s">
        <v>33</v>
      </c>
      <c r="B5" s="127"/>
      <c r="C5" s="12"/>
      <c r="D5" s="13" t="s">
        <v>34</v>
      </c>
      <c r="E5" s="14"/>
      <c r="F5" s="15" t="s">
        <v>35</v>
      </c>
      <c r="G5" s="15"/>
      <c r="H5" s="16"/>
      <c r="I5" s="14"/>
      <c r="J5" s="132" t="s">
        <v>13</v>
      </c>
      <c r="K5" s="60"/>
    </row>
    <row r="6" spans="1:11" s="17" customFormat="1" ht="23.25" customHeight="1">
      <c r="A6" s="18" t="s">
        <v>14</v>
      </c>
      <c r="B6" s="19" t="s">
        <v>36</v>
      </c>
      <c r="C6" s="18" t="s">
        <v>16</v>
      </c>
      <c r="D6" s="18" t="s">
        <v>17</v>
      </c>
      <c r="E6" s="20" t="s">
        <v>18</v>
      </c>
      <c r="F6" s="18" t="s">
        <v>37</v>
      </c>
      <c r="G6" s="18" t="s">
        <v>38</v>
      </c>
      <c r="H6" s="18" t="s">
        <v>39</v>
      </c>
      <c r="I6" s="20" t="s">
        <v>18</v>
      </c>
      <c r="J6" s="129"/>
      <c r="K6" s="60"/>
    </row>
    <row r="7" spans="1:10" s="29" customFormat="1" ht="27" customHeight="1">
      <c r="A7" s="21"/>
      <c r="B7" s="22" t="s">
        <v>41</v>
      </c>
      <c r="C7" s="39">
        <f>SUM(C8,C10)</f>
        <v>11935500000</v>
      </c>
      <c r="D7" s="39">
        <f aca="true" t="shared" si="0" ref="D7:J7">SUM(D8,D10)</f>
        <v>140871201</v>
      </c>
      <c r="E7" s="66">
        <f t="shared" si="0"/>
        <v>12076371201</v>
      </c>
      <c r="F7" s="67">
        <f t="shared" si="0"/>
        <v>8901203673</v>
      </c>
      <c r="G7" s="39">
        <f t="shared" si="0"/>
        <v>1377615322</v>
      </c>
      <c r="H7" s="39">
        <f t="shared" si="0"/>
        <v>1548727437</v>
      </c>
      <c r="I7" s="39">
        <f t="shared" si="0"/>
        <v>11827546432</v>
      </c>
      <c r="J7" s="28">
        <f t="shared" si="0"/>
        <v>-248824769</v>
      </c>
    </row>
    <row r="8" spans="1:10" s="29" customFormat="1" ht="27" customHeight="1">
      <c r="A8" s="26"/>
      <c r="B8" s="27" t="s">
        <v>23</v>
      </c>
      <c r="C8" s="23">
        <f>SUM(C9)</f>
        <v>10169500000</v>
      </c>
      <c r="D8" s="23">
        <f aca="true" t="shared" si="1" ref="D8:J8">SUM(D9)</f>
        <v>35470201</v>
      </c>
      <c r="E8" s="23">
        <f t="shared" si="1"/>
        <v>10204970201</v>
      </c>
      <c r="F8" s="23">
        <f t="shared" si="1"/>
        <v>8105383330</v>
      </c>
      <c r="G8" s="23">
        <f t="shared" si="1"/>
        <v>1005452122</v>
      </c>
      <c r="H8" s="23">
        <f t="shared" si="1"/>
        <v>966130508</v>
      </c>
      <c r="I8" s="23">
        <f t="shared" si="1"/>
        <v>10076965960</v>
      </c>
      <c r="J8" s="28">
        <f t="shared" si="1"/>
        <v>-128004241</v>
      </c>
    </row>
    <row r="9" spans="1:15" s="17" customFormat="1" ht="27" customHeight="1">
      <c r="A9" s="30">
        <v>1</v>
      </c>
      <c r="B9" s="78" t="s">
        <v>24</v>
      </c>
      <c r="C9" s="38">
        <v>10169500000</v>
      </c>
      <c r="D9" s="38">
        <v>35470201</v>
      </c>
      <c r="E9" s="62">
        <f>SUM(C9:D9)</f>
        <v>10204970201</v>
      </c>
      <c r="F9" s="32">
        <v>8105383330</v>
      </c>
      <c r="G9" s="38">
        <v>1005452122</v>
      </c>
      <c r="H9" s="38">
        <v>966130508</v>
      </c>
      <c r="I9" s="38">
        <f>SUM(F9:H9)</f>
        <v>10076965960</v>
      </c>
      <c r="J9" s="34">
        <f>I9-E9</f>
        <v>-128004241</v>
      </c>
      <c r="K9" s="35"/>
      <c r="L9" s="35"/>
      <c r="M9" s="35"/>
      <c r="N9" s="35"/>
      <c r="O9" s="35"/>
    </row>
    <row r="10" spans="1:10" s="29" customFormat="1" ht="27" customHeight="1">
      <c r="A10" s="36"/>
      <c r="B10" s="37" t="s">
        <v>25</v>
      </c>
      <c r="C10" s="23">
        <f>SUM(C11)</f>
        <v>1766000000</v>
      </c>
      <c r="D10" s="23">
        <f aca="true" t="shared" si="2" ref="D10:J10">SUM(D11)</f>
        <v>105401000</v>
      </c>
      <c r="E10" s="23">
        <f t="shared" si="2"/>
        <v>1871401000</v>
      </c>
      <c r="F10" s="23">
        <f t="shared" si="2"/>
        <v>795820343</v>
      </c>
      <c r="G10" s="23">
        <f t="shared" si="2"/>
        <v>372163200</v>
      </c>
      <c r="H10" s="23">
        <f t="shared" si="2"/>
        <v>582596929</v>
      </c>
      <c r="I10" s="23">
        <f t="shared" si="2"/>
        <v>1750580472</v>
      </c>
      <c r="J10" s="28">
        <f t="shared" si="2"/>
        <v>-120820528</v>
      </c>
    </row>
    <row r="11" spans="1:10" s="35" customFormat="1" ht="27" customHeight="1">
      <c r="A11" s="30">
        <v>2</v>
      </c>
      <c r="B11" s="78" t="s">
        <v>26</v>
      </c>
      <c r="C11" s="38">
        <v>1766000000</v>
      </c>
      <c r="D11" s="38">
        <v>105401000</v>
      </c>
      <c r="E11" s="62">
        <f>SUM(C11:D11)</f>
        <v>1871401000</v>
      </c>
      <c r="F11" s="63">
        <v>795820343</v>
      </c>
      <c r="G11" s="38">
        <v>372163200</v>
      </c>
      <c r="H11" s="38">
        <v>582596929</v>
      </c>
      <c r="I11" s="38">
        <f>SUM(F11:H11)</f>
        <v>1750580472</v>
      </c>
      <c r="J11" s="34">
        <f>I11-E11</f>
        <v>-120820528</v>
      </c>
    </row>
    <row r="12" spans="1:10" s="29" customFormat="1" ht="27" customHeight="1">
      <c r="A12" s="30"/>
      <c r="B12" s="31"/>
      <c r="C12" s="38"/>
      <c r="D12" s="38"/>
      <c r="E12" s="62"/>
      <c r="F12" s="63"/>
      <c r="G12" s="38"/>
      <c r="H12" s="38"/>
      <c r="I12" s="38"/>
      <c r="J12" s="38"/>
    </row>
    <row r="13" spans="1:10" s="17" customFormat="1" ht="27" customHeight="1">
      <c r="A13" s="30"/>
      <c r="B13" s="31"/>
      <c r="C13" s="38"/>
      <c r="D13" s="38"/>
      <c r="E13" s="62"/>
      <c r="F13" s="63"/>
      <c r="G13" s="38"/>
      <c r="H13" s="38"/>
      <c r="I13" s="38"/>
      <c r="J13" s="38"/>
    </row>
    <row r="14" spans="1:10" s="35" customFormat="1" ht="27" customHeight="1">
      <c r="A14" s="36"/>
      <c r="B14" s="37"/>
      <c r="C14" s="23"/>
      <c r="D14" s="23"/>
      <c r="E14" s="23"/>
      <c r="F14" s="23"/>
      <c r="G14" s="23"/>
      <c r="H14" s="23"/>
      <c r="I14" s="23"/>
      <c r="J14" s="39"/>
    </row>
    <row r="15" spans="1:10" s="17" customFormat="1" ht="27" customHeight="1">
      <c r="A15" s="30"/>
      <c r="B15" s="31"/>
      <c r="C15" s="38"/>
      <c r="D15" s="38"/>
      <c r="E15" s="62"/>
      <c r="F15" s="63"/>
      <c r="G15" s="38"/>
      <c r="H15" s="38"/>
      <c r="I15" s="38"/>
      <c r="J15" s="38"/>
    </row>
    <row r="16" spans="1:10" s="17" customFormat="1" ht="27" customHeight="1">
      <c r="A16" s="30"/>
      <c r="B16" s="31"/>
      <c r="C16" s="38"/>
      <c r="D16" s="38"/>
      <c r="E16" s="62"/>
      <c r="F16" s="63"/>
      <c r="G16" s="38"/>
      <c r="H16" s="38"/>
      <c r="I16" s="38"/>
      <c r="J16" s="38"/>
    </row>
    <row r="17" spans="1:10" s="17" customFormat="1" ht="27" customHeight="1">
      <c r="A17" s="30"/>
      <c r="B17" s="31"/>
      <c r="C17" s="38"/>
      <c r="D17" s="38"/>
      <c r="E17" s="62"/>
      <c r="F17" s="63"/>
      <c r="G17" s="38"/>
      <c r="H17" s="38"/>
      <c r="I17" s="38"/>
      <c r="J17" s="38"/>
    </row>
    <row r="18" spans="1:10" s="17" customFormat="1" ht="27" customHeight="1">
      <c r="A18" s="30"/>
      <c r="B18" s="31"/>
      <c r="C18" s="38"/>
      <c r="D18" s="38"/>
      <c r="E18" s="62"/>
      <c r="F18" s="63"/>
      <c r="G18" s="38"/>
      <c r="H18" s="38"/>
      <c r="I18" s="38"/>
      <c r="J18" s="38"/>
    </row>
    <row r="19" spans="1:10" s="17" customFormat="1" ht="27" customHeight="1">
      <c r="A19" s="30"/>
      <c r="B19" s="65"/>
      <c r="C19" s="79"/>
      <c r="D19" s="79"/>
      <c r="E19" s="80"/>
      <c r="F19" s="81"/>
      <c r="G19" s="79"/>
      <c r="H19" s="79"/>
      <c r="I19" s="79"/>
      <c r="J19" s="79"/>
    </row>
    <row r="20" spans="1:10" s="17" customFormat="1" ht="27" customHeight="1">
      <c r="A20" s="30"/>
      <c r="B20" s="65"/>
      <c r="C20" s="79"/>
      <c r="D20" s="79"/>
      <c r="E20" s="80"/>
      <c r="F20" s="81"/>
      <c r="G20" s="79"/>
      <c r="H20" s="79"/>
      <c r="I20" s="79"/>
      <c r="J20" s="79"/>
    </row>
    <row r="21" spans="1:10" s="17" customFormat="1" ht="27" customHeight="1">
      <c r="A21" s="30"/>
      <c r="B21" s="65"/>
      <c r="C21" s="79"/>
      <c r="D21" s="79"/>
      <c r="E21" s="80"/>
      <c r="F21" s="81"/>
      <c r="G21" s="79"/>
      <c r="H21" s="79"/>
      <c r="I21" s="79"/>
      <c r="J21" s="79"/>
    </row>
    <row r="22" spans="1:10" s="17" customFormat="1" ht="27" customHeight="1">
      <c r="A22" s="30"/>
      <c r="B22" s="65"/>
      <c r="C22" s="79"/>
      <c r="D22" s="79"/>
      <c r="E22" s="80"/>
      <c r="F22" s="81"/>
      <c r="G22" s="79"/>
      <c r="H22" s="79"/>
      <c r="I22" s="79"/>
      <c r="J22" s="79"/>
    </row>
    <row r="23" spans="1:10" s="17" customFormat="1" ht="27" customHeight="1">
      <c r="A23" s="30"/>
      <c r="B23" s="65"/>
      <c r="C23" s="79"/>
      <c r="D23" s="79"/>
      <c r="E23" s="80"/>
      <c r="F23" s="81"/>
      <c r="G23" s="79"/>
      <c r="H23" s="79"/>
      <c r="I23" s="79"/>
      <c r="J23" s="79"/>
    </row>
    <row r="24" spans="1:10" s="17" customFormat="1" ht="27" customHeight="1">
      <c r="A24" s="30"/>
      <c r="B24" s="65"/>
      <c r="C24" s="79"/>
      <c r="D24" s="79"/>
      <c r="E24" s="80"/>
      <c r="F24" s="81"/>
      <c r="G24" s="79"/>
      <c r="H24" s="79"/>
      <c r="I24" s="79"/>
      <c r="J24" s="79"/>
    </row>
    <row r="25" spans="1:10" s="17" customFormat="1" ht="27" customHeight="1">
      <c r="A25" s="30"/>
      <c r="B25" s="65"/>
      <c r="C25" s="79"/>
      <c r="D25" s="79"/>
      <c r="E25" s="80"/>
      <c r="F25" s="81"/>
      <c r="G25" s="79"/>
      <c r="H25" s="79"/>
      <c r="I25" s="79"/>
      <c r="J25" s="79"/>
    </row>
    <row r="26" spans="1:10" s="17" customFormat="1" ht="27" customHeight="1">
      <c r="A26" s="30"/>
      <c r="B26" s="68"/>
      <c r="C26" s="79"/>
      <c r="D26" s="79"/>
      <c r="E26" s="80"/>
      <c r="F26" s="82"/>
      <c r="G26" s="79"/>
      <c r="H26" s="79"/>
      <c r="I26" s="79"/>
      <c r="J26" s="79"/>
    </row>
    <row r="27" spans="1:10" ht="69.75" customHeight="1" thickBot="1">
      <c r="A27" s="72"/>
      <c r="B27" s="73"/>
      <c r="C27" s="83"/>
      <c r="D27" s="83"/>
      <c r="E27" s="84"/>
      <c r="F27" s="85"/>
      <c r="G27" s="83"/>
      <c r="H27" s="83"/>
      <c r="I27" s="83"/>
      <c r="J27" s="83"/>
    </row>
    <row r="28" ht="24.75" customHeight="1"/>
    <row r="29" ht="24" customHeight="1">
      <c r="C29" s="77"/>
    </row>
    <row r="30" ht="15.75">
      <c r="E30" s="77"/>
    </row>
  </sheetData>
  <sheetProtection/>
  <mergeCells count="3">
    <mergeCell ref="A4:B4"/>
    <mergeCell ref="A5:B5"/>
    <mergeCell ref="J5:J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5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N50"/>
  <sheetViews>
    <sheetView zoomScaleSheetLayoutView="85" zoomScalePageLayoutView="0" workbookViewId="0" topLeftCell="A1">
      <pane xSplit="5" ySplit="6" topLeftCell="F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5.75"/>
  <cols>
    <col min="1" max="2" width="2.50390625" style="56" customWidth="1"/>
    <col min="3" max="4" width="2.50390625" style="87" customWidth="1"/>
    <col min="5" max="5" width="32.875" style="0" customWidth="1"/>
    <col min="6" max="6" width="16.25390625" style="0" customWidth="1"/>
    <col min="7" max="7" width="11.375" style="0" customWidth="1"/>
    <col min="8" max="8" width="16.25390625" style="0" customWidth="1"/>
    <col min="9" max="13" width="17.125" style="0" customWidth="1"/>
  </cols>
  <sheetData>
    <row r="1" spans="1:9" ht="24.75" customHeight="1">
      <c r="A1" s="57"/>
      <c r="B1" s="86"/>
      <c r="H1" s="2" t="s">
        <v>42</v>
      </c>
      <c r="I1" s="3" t="s">
        <v>43</v>
      </c>
    </row>
    <row r="2" spans="1:10" s="4" customFormat="1" ht="27" customHeight="1">
      <c r="A2" s="56"/>
      <c r="B2" s="88"/>
      <c r="C2" s="89"/>
      <c r="D2" s="90"/>
      <c r="E2" s="5"/>
      <c r="H2" s="2" t="s">
        <v>44</v>
      </c>
      <c r="I2" s="3" t="s">
        <v>45</v>
      </c>
      <c r="J2" s="3"/>
    </row>
    <row r="3" spans="1:10" s="4" customFormat="1" ht="27" customHeight="1">
      <c r="A3" s="58"/>
      <c r="B3" s="91"/>
      <c r="C3" s="92"/>
      <c r="D3" s="91"/>
      <c r="E3" s="7"/>
      <c r="H3" s="2" t="s">
        <v>46</v>
      </c>
      <c r="I3" s="3" t="s">
        <v>47</v>
      </c>
      <c r="J3" s="3"/>
    </row>
    <row r="4" spans="1:13" s="4" customFormat="1" ht="24.75" customHeight="1" thickBot="1">
      <c r="A4" s="93"/>
      <c r="B4" s="94"/>
      <c r="C4" s="94"/>
      <c r="D4" s="95"/>
      <c r="E4" s="96"/>
      <c r="H4" s="8" t="s">
        <v>48</v>
      </c>
      <c r="I4" s="9" t="s">
        <v>49</v>
      </c>
      <c r="J4" s="10"/>
      <c r="M4" s="11" t="s">
        <v>50</v>
      </c>
    </row>
    <row r="5" spans="1:13" s="98" customFormat="1" ht="21" customHeight="1">
      <c r="A5" s="126" t="s">
        <v>51</v>
      </c>
      <c r="B5" s="126"/>
      <c r="C5" s="126"/>
      <c r="D5" s="126"/>
      <c r="E5" s="127"/>
      <c r="F5" s="12"/>
      <c r="G5" s="13" t="s">
        <v>52</v>
      </c>
      <c r="H5" s="14"/>
      <c r="I5" s="97" t="s">
        <v>53</v>
      </c>
      <c r="J5" s="15"/>
      <c r="K5" s="16"/>
      <c r="L5" s="14"/>
      <c r="M5" s="128" t="s">
        <v>54</v>
      </c>
    </row>
    <row r="6" spans="1:13" s="100" customFormat="1" ht="22.5" customHeight="1">
      <c r="A6" s="18" t="s">
        <v>14</v>
      </c>
      <c r="B6" s="18" t="s">
        <v>55</v>
      </c>
      <c r="C6" s="18" t="s">
        <v>56</v>
      </c>
      <c r="D6" s="18" t="s">
        <v>57</v>
      </c>
      <c r="E6" s="19" t="s">
        <v>58</v>
      </c>
      <c r="F6" s="18" t="s">
        <v>59</v>
      </c>
      <c r="G6" s="18" t="s">
        <v>60</v>
      </c>
      <c r="H6" s="20" t="s">
        <v>18</v>
      </c>
      <c r="I6" s="99" t="s">
        <v>61</v>
      </c>
      <c r="J6" s="18" t="s">
        <v>62</v>
      </c>
      <c r="K6" s="18" t="s">
        <v>63</v>
      </c>
      <c r="L6" s="20" t="s">
        <v>18</v>
      </c>
      <c r="M6" s="129"/>
    </row>
    <row r="7" spans="1:14" s="29" customFormat="1" ht="27.75" customHeight="1">
      <c r="A7" s="30"/>
      <c r="B7" s="30"/>
      <c r="C7" s="101"/>
      <c r="D7" s="101"/>
      <c r="E7" s="102" t="s">
        <v>64</v>
      </c>
      <c r="F7" s="71">
        <f>SUM(F8,F22)</f>
        <v>12649000000</v>
      </c>
      <c r="G7" s="103">
        <f aca="true" t="shared" si="0" ref="G7:M7">SUM(G8,G22)</f>
        <v>0</v>
      </c>
      <c r="H7" s="71">
        <f t="shared" si="0"/>
        <v>12649000000</v>
      </c>
      <c r="I7" s="70">
        <f t="shared" si="0"/>
        <v>9174786892</v>
      </c>
      <c r="J7" s="71">
        <f t="shared" si="0"/>
        <v>1398694977</v>
      </c>
      <c r="K7" s="71">
        <f t="shared" si="0"/>
        <v>1608777950</v>
      </c>
      <c r="L7" s="71">
        <f t="shared" si="0"/>
        <v>12182259819</v>
      </c>
      <c r="M7" s="104">
        <f t="shared" si="0"/>
        <v>-466740181</v>
      </c>
      <c r="N7" s="105"/>
    </row>
    <row r="8" spans="1:14" s="29" customFormat="1" ht="27.75" customHeight="1">
      <c r="A8" s="30"/>
      <c r="B8" s="30"/>
      <c r="C8" s="101"/>
      <c r="D8" s="101"/>
      <c r="E8" s="106" t="s">
        <v>65</v>
      </c>
      <c r="F8" s="71">
        <f>SUM(F9)</f>
        <v>10569000000</v>
      </c>
      <c r="G8" s="103">
        <f aca="true" t="shared" si="1" ref="G8:M8">SUM(G9)</f>
        <v>0</v>
      </c>
      <c r="H8" s="71">
        <f t="shared" si="1"/>
        <v>10569000000</v>
      </c>
      <c r="I8" s="70">
        <f t="shared" si="1"/>
        <v>8307783529</v>
      </c>
      <c r="J8" s="71">
        <f t="shared" si="1"/>
        <v>1026531777</v>
      </c>
      <c r="K8" s="71">
        <f t="shared" si="1"/>
        <v>996146125</v>
      </c>
      <c r="L8" s="71">
        <f t="shared" si="1"/>
        <v>10330461431</v>
      </c>
      <c r="M8" s="107">
        <f t="shared" si="1"/>
        <v>-238538569</v>
      </c>
      <c r="N8" s="105"/>
    </row>
    <row r="9" spans="1:14" s="29" customFormat="1" ht="27.75" customHeight="1">
      <c r="A9" s="30">
        <v>1</v>
      </c>
      <c r="B9" s="30"/>
      <c r="C9" s="101"/>
      <c r="D9" s="101"/>
      <c r="E9" s="106" t="s">
        <v>66</v>
      </c>
      <c r="F9" s="71">
        <f>SUM(F10,F12,F14,F16,F18,F20)</f>
        <v>10569000000</v>
      </c>
      <c r="G9" s="103">
        <f aca="true" t="shared" si="2" ref="G9:M9">SUM(G10,G12,G14,G16,G18,G20)</f>
        <v>0</v>
      </c>
      <c r="H9" s="71">
        <f t="shared" si="2"/>
        <v>10569000000</v>
      </c>
      <c r="I9" s="70">
        <f t="shared" si="2"/>
        <v>8307783529</v>
      </c>
      <c r="J9" s="71">
        <f t="shared" si="2"/>
        <v>1026531777</v>
      </c>
      <c r="K9" s="71">
        <f t="shared" si="2"/>
        <v>996146125</v>
      </c>
      <c r="L9" s="71">
        <f t="shared" si="2"/>
        <v>10330461431</v>
      </c>
      <c r="M9" s="108">
        <f t="shared" si="2"/>
        <v>-238538569</v>
      </c>
      <c r="N9" s="105"/>
    </row>
    <row r="10" spans="1:14" s="29" customFormat="1" ht="27.75" customHeight="1">
      <c r="A10" s="30"/>
      <c r="B10" s="30">
        <v>1</v>
      </c>
      <c r="C10" s="101"/>
      <c r="D10" s="101"/>
      <c r="E10" s="109" t="s">
        <v>67</v>
      </c>
      <c r="F10" s="71">
        <f>SUM(F11)</f>
        <v>5835000000</v>
      </c>
      <c r="G10" s="103">
        <f aca="true" t="shared" si="3" ref="G10:M10">SUM(G11)</f>
        <v>0</v>
      </c>
      <c r="H10" s="71">
        <f t="shared" si="3"/>
        <v>5835000000</v>
      </c>
      <c r="I10" s="70">
        <f t="shared" si="3"/>
        <v>4779095719</v>
      </c>
      <c r="J10" s="71">
        <f t="shared" si="3"/>
        <v>826074676</v>
      </c>
      <c r="K10" s="71">
        <f t="shared" si="3"/>
        <v>124988768</v>
      </c>
      <c r="L10" s="71">
        <f t="shared" si="3"/>
        <v>5730159163</v>
      </c>
      <c r="M10" s="108">
        <f t="shared" si="3"/>
        <v>-104840837</v>
      </c>
      <c r="N10" s="105"/>
    </row>
    <row r="11" spans="1:14" s="29" customFormat="1" ht="27.75" customHeight="1">
      <c r="A11" s="30"/>
      <c r="B11" s="30"/>
      <c r="C11" s="30">
        <v>1</v>
      </c>
      <c r="D11" s="101"/>
      <c r="E11" s="110" t="s">
        <v>68</v>
      </c>
      <c r="F11" s="111">
        <v>5835000000</v>
      </c>
      <c r="G11" s="112">
        <v>0</v>
      </c>
      <c r="H11" s="111">
        <f>F11+G11</f>
        <v>5835000000</v>
      </c>
      <c r="I11" s="113">
        <v>4779095719</v>
      </c>
      <c r="J11" s="111">
        <v>826074676</v>
      </c>
      <c r="K11" s="111">
        <v>124988768</v>
      </c>
      <c r="L11" s="111">
        <f>SUM(I11:K11)</f>
        <v>5730159163</v>
      </c>
      <c r="M11" s="114">
        <f>L11-H11</f>
        <v>-104840837</v>
      </c>
      <c r="N11" s="105"/>
    </row>
    <row r="12" spans="1:14" s="29" customFormat="1" ht="27.75" customHeight="1">
      <c r="A12" s="30"/>
      <c r="B12" s="30">
        <v>2</v>
      </c>
      <c r="C12" s="30"/>
      <c r="D12" s="101"/>
      <c r="E12" s="109" t="s">
        <v>69</v>
      </c>
      <c r="F12" s="71">
        <f aca="true" t="shared" si="4" ref="F12:M12">SUM(F13)</f>
        <v>528000000</v>
      </c>
      <c r="G12" s="103">
        <f t="shared" si="4"/>
        <v>0</v>
      </c>
      <c r="H12" s="71">
        <f t="shared" si="4"/>
        <v>528000000</v>
      </c>
      <c r="I12" s="70">
        <f t="shared" si="4"/>
        <v>350958699</v>
      </c>
      <c r="J12" s="71">
        <f t="shared" si="4"/>
        <v>63709691</v>
      </c>
      <c r="K12" s="71">
        <f t="shared" si="4"/>
        <v>91169713</v>
      </c>
      <c r="L12" s="71">
        <f t="shared" si="4"/>
        <v>505838103</v>
      </c>
      <c r="M12" s="108">
        <f t="shared" si="4"/>
        <v>-22161897</v>
      </c>
      <c r="N12" s="105"/>
    </row>
    <row r="13" spans="1:14" s="29" customFormat="1" ht="27.75" customHeight="1">
      <c r="A13" s="30"/>
      <c r="B13" s="30"/>
      <c r="C13" s="30">
        <v>1</v>
      </c>
      <c r="D13" s="101"/>
      <c r="E13" s="110" t="s">
        <v>70</v>
      </c>
      <c r="F13" s="111">
        <v>528000000</v>
      </c>
      <c r="G13" s="112">
        <v>0</v>
      </c>
      <c r="H13" s="111">
        <f>F13+G13</f>
        <v>528000000</v>
      </c>
      <c r="I13" s="113">
        <v>350958699</v>
      </c>
      <c r="J13" s="111">
        <v>63709691</v>
      </c>
      <c r="K13" s="111">
        <v>91169713</v>
      </c>
      <c r="L13" s="111">
        <f>SUM(I13:K13)</f>
        <v>505838103</v>
      </c>
      <c r="M13" s="114">
        <f>L13-H13</f>
        <v>-22161897</v>
      </c>
      <c r="N13" s="105"/>
    </row>
    <row r="14" spans="1:14" s="29" customFormat="1" ht="27.75" customHeight="1">
      <c r="A14" s="30"/>
      <c r="B14" s="30">
        <v>3</v>
      </c>
      <c r="C14" s="30"/>
      <c r="D14" s="101"/>
      <c r="E14" s="109" t="s">
        <v>71</v>
      </c>
      <c r="F14" s="71">
        <f aca="true" t="shared" si="5" ref="F14:M14">SUM(F15)</f>
        <v>800000000</v>
      </c>
      <c r="G14" s="103">
        <f t="shared" si="5"/>
        <v>0</v>
      </c>
      <c r="H14" s="71">
        <f t="shared" si="5"/>
        <v>800000000</v>
      </c>
      <c r="I14" s="70">
        <f t="shared" si="5"/>
        <v>782133225</v>
      </c>
      <c r="J14" s="71">
        <f t="shared" si="5"/>
        <v>6695729</v>
      </c>
      <c r="K14" s="71">
        <f t="shared" si="5"/>
        <v>5682695</v>
      </c>
      <c r="L14" s="71">
        <f t="shared" si="5"/>
        <v>794511649</v>
      </c>
      <c r="M14" s="108">
        <f t="shared" si="5"/>
        <v>-5488351</v>
      </c>
      <c r="N14" s="105"/>
    </row>
    <row r="15" spans="1:14" s="29" customFormat="1" ht="27.75" customHeight="1">
      <c r="A15" s="30"/>
      <c r="B15" s="30"/>
      <c r="C15" s="30">
        <v>1</v>
      </c>
      <c r="D15" s="101"/>
      <c r="E15" s="110" t="s">
        <v>72</v>
      </c>
      <c r="F15" s="111">
        <v>800000000</v>
      </c>
      <c r="G15" s="112">
        <v>0</v>
      </c>
      <c r="H15" s="111">
        <f>F15+G15</f>
        <v>800000000</v>
      </c>
      <c r="I15" s="113">
        <v>782133225</v>
      </c>
      <c r="J15" s="111">
        <v>6695729</v>
      </c>
      <c r="K15" s="111">
        <v>5682695</v>
      </c>
      <c r="L15" s="111">
        <f>SUM(I15:K15)</f>
        <v>794511649</v>
      </c>
      <c r="M15" s="114">
        <f>L15-H15</f>
        <v>-5488351</v>
      </c>
      <c r="N15" s="105"/>
    </row>
    <row r="16" spans="1:14" s="29" customFormat="1" ht="27.75" customHeight="1">
      <c r="A16" s="30"/>
      <c r="B16" s="30">
        <v>4</v>
      </c>
      <c r="C16" s="30"/>
      <c r="D16" s="101"/>
      <c r="E16" s="109" t="s">
        <v>73</v>
      </c>
      <c r="F16" s="71">
        <f aca="true" t="shared" si="6" ref="F16:M16">SUM(F17)</f>
        <v>2800000000</v>
      </c>
      <c r="G16" s="103">
        <f t="shared" si="6"/>
        <v>0</v>
      </c>
      <c r="H16" s="71">
        <f t="shared" si="6"/>
        <v>2800000000</v>
      </c>
      <c r="I16" s="70">
        <f t="shared" si="6"/>
        <v>2340635578</v>
      </c>
      <c r="J16" s="71">
        <f t="shared" si="6"/>
        <v>124722815</v>
      </c>
      <c r="K16" s="71">
        <f t="shared" si="6"/>
        <v>321315871</v>
      </c>
      <c r="L16" s="71">
        <f t="shared" si="6"/>
        <v>2786674264</v>
      </c>
      <c r="M16" s="108">
        <f t="shared" si="6"/>
        <v>-13325736</v>
      </c>
      <c r="N16" s="105"/>
    </row>
    <row r="17" spans="1:14" s="29" customFormat="1" ht="27.75" customHeight="1">
      <c r="A17" s="30"/>
      <c r="B17" s="30"/>
      <c r="C17" s="30">
        <v>1</v>
      </c>
      <c r="D17" s="101"/>
      <c r="E17" s="110" t="s">
        <v>74</v>
      </c>
      <c r="F17" s="111">
        <v>2800000000</v>
      </c>
      <c r="G17" s="112">
        <v>0</v>
      </c>
      <c r="H17" s="111">
        <f>F17+G17</f>
        <v>2800000000</v>
      </c>
      <c r="I17" s="113">
        <v>2340635578</v>
      </c>
      <c r="J17" s="111">
        <v>124722815</v>
      </c>
      <c r="K17" s="111">
        <v>321315871</v>
      </c>
      <c r="L17" s="111">
        <f>SUM(I17:K17)</f>
        <v>2786674264</v>
      </c>
      <c r="M17" s="114">
        <f>L17-H17</f>
        <v>-13325736</v>
      </c>
      <c r="N17" s="105"/>
    </row>
    <row r="18" spans="1:14" s="29" customFormat="1" ht="27.75" customHeight="1">
      <c r="A18" s="30"/>
      <c r="B18" s="30">
        <v>5</v>
      </c>
      <c r="C18" s="30"/>
      <c r="D18" s="101"/>
      <c r="E18" s="109" t="s">
        <v>75</v>
      </c>
      <c r="F18" s="71">
        <f aca="true" t="shared" si="7" ref="F18:M18">SUM(F19)</f>
        <v>476000000</v>
      </c>
      <c r="G18" s="103">
        <f t="shared" si="7"/>
        <v>0</v>
      </c>
      <c r="H18" s="71">
        <f t="shared" si="7"/>
        <v>476000000</v>
      </c>
      <c r="I18" s="70">
        <f t="shared" si="7"/>
        <v>27139358</v>
      </c>
      <c r="J18" s="71">
        <f t="shared" si="7"/>
        <v>3976144</v>
      </c>
      <c r="K18" s="71">
        <f t="shared" si="7"/>
        <v>388885398</v>
      </c>
      <c r="L18" s="71">
        <f t="shared" si="7"/>
        <v>420000900</v>
      </c>
      <c r="M18" s="108">
        <f t="shared" si="7"/>
        <v>-55999100</v>
      </c>
      <c r="N18" s="105"/>
    </row>
    <row r="19" spans="1:14" s="29" customFormat="1" ht="27.75" customHeight="1">
      <c r="A19" s="30"/>
      <c r="B19" s="30"/>
      <c r="C19" s="30">
        <v>1</v>
      </c>
      <c r="D19" s="101"/>
      <c r="E19" s="110" t="s">
        <v>76</v>
      </c>
      <c r="F19" s="111">
        <v>476000000</v>
      </c>
      <c r="G19" s="112">
        <v>0</v>
      </c>
      <c r="H19" s="111">
        <f>F19+G19</f>
        <v>476000000</v>
      </c>
      <c r="I19" s="113">
        <v>27139358</v>
      </c>
      <c r="J19" s="111">
        <v>3976144</v>
      </c>
      <c r="K19" s="111">
        <v>388885398</v>
      </c>
      <c r="L19" s="111">
        <f>SUM(I19:K19)</f>
        <v>420000900</v>
      </c>
      <c r="M19" s="114">
        <f>L19-H19</f>
        <v>-55999100</v>
      </c>
      <c r="N19" s="105"/>
    </row>
    <row r="20" spans="1:14" s="29" customFormat="1" ht="27.75" customHeight="1">
      <c r="A20" s="30"/>
      <c r="B20" s="30">
        <v>6</v>
      </c>
      <c r="C20" s="30"/>
      <c r="D20" s="101"/>
      <c r="E20" s="109" t="s">
        <v>77</v>
      </c>
      <c r="F20" s="71">
        <f aca="true" t="shared" si="8" ref="F20:M20">SUM(F21)</f>
        <v>130000000</v>
      </c>
      <c r="G20" s="103">
        <f t="shared" si="8"/>
        <v>0</v>
      </c>
      <c r="H20" s="71">
        <f t="shared" si="8"/>
        <v>130000000</v>
      </c>
      <c r="I20" s="70">
        <f t="shared" si="8"/>
        <v>27820950</v>
      </c>
      <c r="J20" s="71">
        <f t="shared" si="8"/>
        <v>1352722</v>
      </c>
      <c r="K20" s="71">
        <f t="shared" si="8"/>
        <v>64103680</v>
      </c>
      <c r="L20" s="71">
        <f t="shared" si="8"/>
        <v>93277352</v>
      </c>
      <c r="M20" s="108">
        <f t="shared" si="8"/>
        <v>-36722648</v>
      </c>
      <c r="N20" s="105"/>
    </row>
    <row r="21" spans="1:14" s="29" customFormat="1" ht="27.75" customHeight="1">
      <c r="A21" s="30"/>
      <c r="B21" s="30"/>
      <c r="C21" s="30">
        <v>1</v>
      </c>
      <c r="D21" s="101"/>
      <c r="E21" s="110" t="s">
        <v>78</v>
      </c>
      <c r="F21" s="111">
        <v>130000000</v>
      </c>
      <c r="G21" s="112">
        <v>0</v>
      </c>
      <c r="H21" s="111">
        <f>F21+G21</f>
        <v>130000000</v>
      </c>
      <c r="I21" s="113">
        <v>27820950</v>
      </c>
      <c r="J21" s="111">
        <v>1352722</v>
      </c>
      <c r="K21" s="111">
        <v>64103680</v>
      </c>
      <c r="L21" s="111">
        <f>SUM(I21:K21)</f>
        <v>93277352</v>
      </c>
      <c r="M21" s="114">
        <f>L21-H21</f>
        <v>-36722648</v>
      </c>
      <c r="N21" s="105"/>
    </row>
    <row r="22" spans="1:14" s="29" customFormat="1" ht="27.75" customHeight="1">
      <c r="A22" s="30"/>
      <c r="B22" s="30"/>
      <c r="C22" s="101"/>
      <c r="D22" s="101"/>
      <c r="E22" s="106" t="s">
        <v>79</v>
      </c>
      <c r="F22" s="71">
        <f>SUM(F23)</f>
        <v>2080000000</v>
      </c>
      <c r="G22" s="103">
        <f aca="true" t="shared" si="9" ref="G22:M23">SUM(G23)</f>
        <v>0</v>
      </c>
      <c r="H22" s="71">
        <f t="shared" si="9"/>
        <v>2080000000</v>
      </c>
      <c r="I22" s="70">
        <f t="shared" si="9"/>
        <v>867003363</v>
      </c>
      <c r="J22" s="71">
        <f t="shared" si="9"/>
        <v>372163200</v>
      </c>
      <c r="K22" s="71">
        <f t="shared" si="9"/>
        <v>612631825</v>
      </c>
      <c r="L22" s="71">
        <f t="shared" si="9"/>
        <v>1851798388</v>
      </c>
      <c r="M22" s="108">
        <f t="shared" si="9"/>
        <v>-228201612</v>
      </c>
      <c r="N22" s="105"/>
    </row>
    <row r="23" spans="1:14" s="29" customFormat="1" ht="27.75" customHeight="1">
      <c r="A23" s="30">
        <v>2</v>
      </c>
      <c r="B23" s="30"/>
      <c r="C23" s="101"/>
      <c r="D23" s="101"/>
      <c r="E23" s="106" t="s">
        <v>26</v>
      </c>
      <c r="F23" s="71">
        <f>SUM(F24)</f>
        <v>2080000000</v>
      </c>
      <c r="G23" s="103">
        <f t="shared" si="9"/>
        <v>0</v>
      </c>
      <c r="H23" s="71">
        <f t="shared" si="9"/>
        <v>2080000000</v>
      </c>
      <c r="I23" s="70">
        <f t="shared" si="9"/>
        <v>867003363</v>
      </c>
      <c r="J23" s="71">
        <f t="shared" si="9"/>
        <v>372163200</v>
      </c>
      <c r="K23" s="71">
        <f t="shared" si="9"/>
        <v>612631825</v>
      </c>
      <c r="L23" s="71">
        <f t="shared" si="9"/>
        <v>1851798388</v>
      </c>
      <c r="M23" s="108">
        <f t="shared" si="9"/>
        <v>-228201612</v>
      </c>
      <c r="N23" s="105"/>
    </row>
    <row r="24" spans="1:14" s="29" customFormat="1" ht="27.75" customHeight="1">
      <c r="A24" s="30"/>
      <c r="B24" s="30">
        <v>1</v>
      </c>
      <c r="C24" s="101"/>
      <c r="D24" s="101"/>
      <c r="E24" s="109" t="s">
        <v>80</v>
      </c>
      <c r="F24" s="71">
        <f aca="true" t="shared" si="10" ref="F24:M24">SUM(F25)</f>
        <v>2080000000</v>
      </c>
      <c r="G24" s="103">
        <f t="shared" si="10"/>
        <v>0</v>
      </c>
      <c r="H24" s="71">
        <f t="shared" si="10"/>
        <v>2080000000</v>
      </c>
      <c r="I24" s="70">
        <f t="shared" si="10"/>
        <v>867003363</v>
      </c>
      <c r="J24" s="71">
        <f t="shared" si="10"/>
        <v>372163200</v>
      </c>
      <c r="K24" s="71">
        <f t="shared" si="10"/>
        <v>612631825</v>
      </c>
      <c r="L24" s="71">
        <f t="shared" si="10"/>
        <v>1851798388</v>
      </c>
      <c r="M24" s="108">
        <f t="shared" si="10"/>
        <v>-228201612</v>
      </c>
      <c r="N24" s="105"/>
    </row>
    <row r="25" spans="1:14" s="17" customFormat="1" ht="27.75" customHeight="1">
      <c r="A25" s="30"/>
      <c r="B25" s="30"/>
      <c r="C25" s="44">
        <v>1</v>
      </c>
      <c r="D25" s="44"/>
      <c r="E25" s="110" t="s">
        <v>81</v>
      </c>
      <c r="F25" s="111">
        <v>2080000000</v>
      </c>
      <c r="G25" s="112">
        <v>0</v>
      </c>
      <c r="H25" s="111">
        <f>F25+G25</f>
        <v>2080000000</v>
      </c>
      <c r="I25" s="113">
        <v>867003363</v>
      </c>
      <c r="J25" s="111">
        <v>372163200</v>
      </c>
      <c r="K25" s="111">
        <v>612631825</v>
      </c>
      <c r="L25" s="111">
        <f>SUM(I25:K25)</f>
        <v>1851798388</v>
      </c>
      <c r="M25" s="114">
        <f>L25-H25</f>
        <v>-228201612</v>
      </c>
      <c r="N25" s="98"/>
    </row>
    <row r="26" spans="1:14" s="17" customFormat="1" ht="27.75" customHeight="1">
      <c r="A26" s="30"/>
      <c r="B26" s="30"/>
      <c r="C26" s="44"/>
      <c r="D26" s="44"/>
      <c r="E26" s="109"/>
      <c r="F26" s="71"/>
      <c r="G26" s="71"/>
      <c r="H26" s="71"/>
      <c r="I26" s="70"/>
      <c r="J26" s="71"/>
      <c r="K26" s="71"/>
      <c r="L26" s="71"/>
      <c r="M26" s="69"/>
      <c r="N26" s="98"/>
    </row>
    <row r="27" spans="1:14" s="17" customFormat="1" ht="51" customHeight="1" thickBot="1">
      <c r="A27" s="115"/>
      <c r="B27" s="115"/>
      <c r="C27" s="116"/>
      <c r="D27" s="116"/>
      <c r="E27" s="117"/>
      <c r="F27" s="118"/>
      <c r="G27" s="118"/>
      <c r="H27" s="118"/>
      <c r="I27" s="119"/>
      <c r="J27" s="118"/>
      <c r="K27" s="118"/>
      <c r="L27" s="118"/>
      <c r="M27" s="120"/>
      <c r="N27" s="98"/>
    </row>
    <row r="28" spans="1:14" ht="15.75">
      <c r="A28" s="121"/>
      <c r="B28" s="121"/>
      <c r="C28" s="122"/>
      <c r="D28" s="122"/>
      <c r="E28" s="55"/>
      <c r="F28" s="55"/>
      <c r="G28" s="55"/>
      <c r="H28" s="55"/>
      <c r="I28" s="55"/>
      <c r="J28" s="55"/>
      <c r="K28" s="55"/>
      <c r="L28" s="55"/>
      <c r="M28" s="55"/>
      <c r="N28" s="55"/>
    </row>
    <row r="29" spans="1:14" ht="15.75">
      <c r="A29" s="121"/>
      <c r="B29" s="121"/>
      <c r="C29" s="122"/>
      <c r="D29" s="122"/>
      <c r="E29" s="55"/>
      <c r="F29" s="55"/>
      <c r="G29" s="55"/>
      <c r="H29" s="55"/>
      <c r="I29" s="55"/>
      <c r="J29" s="55"/>
      <c r="K29" s="55"/>
      <c r="L29" s="55"/>
      <c r="M29" s="55"/>
      <c r="N29" s="55"/>
    </row>
    <row r="30" spans="1:13" s="123" customFormat="1" ht="16.5" thickBot="1">
      <c r="A30" s="121"/>
      <c r="B30" s="121"/>
      <c r="C30" s="122"/>
      <c r="D30" s="122"/>
      <c r="E30" s="55"/>
      <c r="F30" s="55"/>
      <c r="G30" s="55"/>
      <c r="H30" s="55"/>
      <c r="I30" s="55"/>
      <c r="J30" s="55"/>
      <c r="K30" s="55"/>
      <c r="L30" s="55"/>
      <c r="M30" s="55"/>
    </row>
    <row r="31" spans="1:14" ht="15.75">
      <c r="A31" s="121"/>
      <c r="I31" s="55"/>
      <c r="N31" s="55"/>
    </row>
    <row r="32" spans="9:14" ht="15.75">
      <c r="I32" s="55"/>
      <c r="N32" s="55"/>
    </row>
    <row r="33" spans="9:14" ht="15.75">
      <c r="I33" s="55"/>
      <c r="N33" s="55"/>
    </row>
    <row r="34" spans="9:14" ht="15.75">
      <c r="I34" s="55"/>
      <c r="N34" s="55"/>
    </row>
    <row r="35" ht="15.75">
      <c r="I35" s="55"/>
    </row>
    <row r="36" ht="15.75">
      <c r="I36" s="55"/>
    </row>
    <row r="37" ht="15.75">
      <c r="I37" s="55"/>
    </row>
    <row r="38" ht="15.75">
      <c r="I38" s="55"/>
    </row>
    <row r="39" ht="15.75">
      <c r="I39" s="55"/>
    </row>
    <row r="40" ht="15.75">
      <c r="I40" s="55"/>
    </row>
    <row r="41" ht="15.75">
      <c r="I41" s="55"/>
    </row>
    <row r="42" ht="15.75">
      <c r="I42" s="55"/>
    </row>
    <row r="43" ht="15.75">
      <c r="I43" s="55"/>
    </row>
    <row r="44" ht="15.75">
      <c r="I44" s="55"/>
    </row>
    <row r="45" ht="15.75">
      <c r="I45" s="55"/>
    </row>
    <row r="46" ht="15.75">
      <c r="I46" s="55"/>
    </row>
    <row r="47" ht="15.75">
      <c r="I47" s="55"/>
    </row>
    <row r="48" ht="15.75">
      <c r="I48" s="55"/>
    </row>
    <row r="49" ht="15.75">
      <c r="I49" s="55"/>
    </row>
    <row r="50" ht="15.75">
      <c r="I50" s="55"/>
    </row>
  </sheetData>
  <sheetProtection/>
  <mergeCells count="2">
    <mergeCell ref="A5:E5"/>
    <mergeCell ref="M5:M6"/>
  </mergeCells>
  <printOptions horizontalCentered="1"/>
  <pageMargins left="0.5511811023622047" right="0.5511811023622047" top="0.7874015748031497" bottom="0.9055118110236221" header="0.5118110236220472" footer="0.5118110236220472"/>
  <pageSetup horizontalDpi="600" verticalDpi="600" orientation="portrait" pageOrder="overThenDown" paperSize="9" scale="98" r:id="rId1"/>
  <colBreaks count="1" manualBreakCount="1">
    <brk id="8" max="6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user</cp:lastModifiedBy>
  <cp:lastPrinted>2016-03-31T04:06:13Z</cp:lastPrinted>
  <dcterms:created xsi:type="dcterms:W3CDTF">2016-03-31T02:01:06Z</dcterms:created>
  <dcterms:modified xsi:type="dcterms:W3CDTF">2016-04-16T01:20:58Z</dcterms:modified>
  <cp:category/>
  <cp:version/>
  <cp:contentType/>
  <cp:contentStatus/>
</cp:coreProperties>
</file>