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用途別)" sheetId="1" r:id="rId1"/>
  </sheets>
  <definedNames>
    <definedName name="_xlnm.Print_Titles" localSheetId="0">'歲出用途別)'!$1:$6</definedName>
  </definedNames>
  <calcPr fullCalcOnLoad="1"/>
</workbook>
</file>

<file path=xl/sharedStrings.xml><?xml version="1.0" encoding="utf-8"?>
<sst xmlns="http://schemas.openxmlformats.org/spreadsheetml/2006/main" count="77" uniqueCount="68">
  <si>
    <t>94年度</t>
  </si>
  <si>
    <t>款</t>
  </si>
  <si>
    <t>項</t>
  </si>
  <si>
    <t>目</t>
  </si>
  <si>
    <t>節</t>
  </si>
  <si>
    <t>文化支出</t>
  </si>
  <si>
    <t>交通支出</t>
  </si>
  <si>
    <t>環境保護支出</t>
  </si>
  <si>
    <t>中央</t>
  </si>
  <si>
    <t>政府</t>
  </si>
  <si>
    <t>擴大公共建設投</t>
  </si>
  <si>
    <t>資計畫特別決算</t>
  </si>
  <si>
    <t>歲出用途別</t>
  </si>
  <si>
    <t>決算分析表</t>
  </si>
  <si>
    <t>中華民國</t>
  </si>
  <si>
    <t>單位：新臺幣元</t>
  </si>
  <si>
    <t>科　　　　　　　　目</t>
  </si>
  <si>
    <t>經常支出</t>
  </si>
  <si>
    <r>
      <t>資本支出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　　　</t>
    </r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</si>
  <si>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計</t>
    </r>
  </si>
  <si>
    <r>
      <t xml:space="preserve"> </t>
    </r>
    <r>
      <rPr>
        <sz val="12"/>
        <rFont val="新細明體"/>
        <family val="1"/>
      </rPr>
      <t>名　　　　稱</t>
    </r>
  </si>
  <si>
    <t>人事費</t>
  </si>
  <si>
    <t>業務費</t>
  </si>
  <si>
    <t>獎補助費</t>
  </si>
  <si>
    <t>小計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</si>
  <si>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</si>
  <si>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</si>
  <si>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合          計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</si>
  <si>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</si>
  <si>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</si>
  <si>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</si>
  <si>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</si>
  <si>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</si>
  <si>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</si>
  <si>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</si>
  <si>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國際藝術及流行音樂中心</t>
  </si>
  <si>
    <t>內政部主管</t>
  </si>
  <si>
    <t>營建署及所屬</t>
  </si>
  <si>
    <t>Ｍ台灣計畫─寬頻管道建置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</si>
  <si>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</si>
  <si>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</si>
  <si>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</si>
  <si>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</si>
  <si>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</si>
  <si>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</si>
  <si>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</si>
  <si>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國立臺灣史前文化博物館</t>
  </si>
  <si>
    <t>國際藝術及流行音樂中心－南島文化園區</t>
  </si>
  <si>
    <t>經濟部主管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</si>
  <si>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</si>
  <si>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</si>
  <si>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</si>
  <si>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</si>
  <si>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</si>
  <si>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</si>
  <si>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</si>
  <si>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</si>
  <si>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</si>
  <si>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</si>
  <si>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</si>
  <si>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</si>
  <si>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非營業基金－交通作業基金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</si>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</sst>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186" fontId="19" fillId="0" borderId="5" xfId="0" applyNumberFormat="1" applyFont="1" applyBorder="1" applyAlignment="1">
      <alignment horizontal="right"/>
    </xf>
    <xf numFmtId="186" fontId="19" fillId="0" borderId="6" xfId="0" applyNumberFormat="1" applyFont="1" applyBorder="1" applyAlignment="1">
      <alignment horizontal="right"/>
    </xf>
    <xf numFmtId="186" fontId="19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8" fillId="0" borderId="6" xfId="15" applyNumberFormat="1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21" fillId="0" borderId="6" xfId="15" applyNumberFormat="1" applyFont="1" applyBorder="1" applyAlignment="1">
      <alignment horizontal="left" wrapText="1"/>
    </xf>
    <xf numFmtId="49" fontId="4" fillId="0" borderId="6" xfId="15" applyNumberFormat="1" applyFont="1" applyBorder="1" applyAlignment="1">
      <alignment horizontal="left" wrapText="1"/>
    </xf>
    <xf numFmtId="186" fontId="22" fillId="0" borderId="5" xfId="0" applyNumberFormat="1" applyFont="1" applyBorder="1" applyAlignment="1">
      <alignment horizontal="right"/>
    </xf>
    <xf numFmtId="186" fontId="22" fillId="0" borderId="6" xfId="0" applyNumberFormat="1" applyFont="1" applyBorder="1" applyAlignment="1">
      <alignment horizontal="right"/>
    </xf>
    <xf numFmtId="186" fontId="2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186" fontId="22" fillId="0" borderId="5" xfId="0" applyNumberFormat="1" applyFont="1" applyBorder="1" applyAlignment="1">
      <alignment horizontal="right" vertical="center"/>
    </xf>
    <xf numFmtId="186" fontId="22" fillId="0" borderId="6" xfId="0" applyNumberFormat="1" applyFont="1" applyBorder="1" applyAlignment="1">
      <alignment horizontal="right" vertical="center"/>
    </xf>
    <xf numFmtId="186" fontId="2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49" fontId="4" fillId="0" borderId="9" xfId="15" applyNumberFormat="1" applyFont="1" applyBorder="1" applyAlignment="1">
      <alignment horizontal="left" wrapText="1"/>
    </xf>
    <xf numFmtId="186" fontId="22" fillId="0" borderId="10" xfId="0" applyNumberFormat="1" applyFont="1" applyBorder="1" applyAlignment="1">
      <alignment horizontal="right" vertical="center"/>
    </xf>
    <xf numFmtId="186" fontId="22" fillId="0" borderId="9" xfId="0" applyNumberFormat="1" applyFont="1" applyBorder="1" applyAlignment="1">
      <alignment horizontal="right" vertical="center"/>
    </xf>
    <xf numFmtId="186" fontId="22" fillId="0" borderId="11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workbookViewId="0" topLeftCell="A1">
      <selection activeCell="E54" sqref="E54"/>
    </sheetView>
  </sheetViews>
  <sheetFormatPr defaultColWidth="9.00390625" defaultRowHeight="15.75"/>
  <cols>
    <col min="1" max="4" width="2.125" style="1" customWidth="1"/>
    <col min="5" max="5" width="31.125" style="0" customWidth="1"/>
    <col min="6" max="6" width="11.125" style="0" customWidth="1"/>
    <col min="7" max="8" width="14.125" style="0" customWidth="1"/>
    <col min="9" max="9" width="12.625" style="0" customWidth="1"/>
    <col min="10" max="13" width="14.125" style="0" customWidth="1"/>
    <col min="14" max="14" width="14.25390625" style="0" customWidth="1"/>
    <col min="15" max="15" width="0.12890625" style="0" customWidth="1"/>
  </cols>
  <sheetData>
    <row r="1" spans="8:9" ht="24.75" customHeight="1">
      <c r="H1" s="2" t="s">
        <v>8</v>
      </c>
      <c r="I1" s="3" t="s">
        <v>9</v>
      </c>
    </row>
    <row r="2" spans="1:9" s="9" customFormat="1" ht="27.75" customHeight="1">
      <c r="A2" s="4"/>
      <c r="B2" s="5"/>
      <c r="C2" s="6"/>
      <c r="D2" s="7"/>
      <c r="E2" s="8"/>
      <c r="H2" s="2" t="s">
        <v>10</v>
      </c>
      <c r="I2" s="3" t="s">
        <v>11</v>
      </c>
    </row>
    <row r="3" spans="1:10" s="9" customFormat="1" ht="27.75" customHeight="1">
      <c r="A3" s="10"/>
      <c r="B3" s="11"/>
      <c r="C3" s="11"/>
      <c r="D3" s="12"/>
      <c r="E3" s="13"/>
      <c r="H3" s="2" t="s">
        <v>12</v>
      </c>
      <c r="I3" s="3" t="s">
        <v>13</v>
      </c>
      <c r="J3" s="3"/>
    </row>
    <row r="4" spans="1:14" s="9" customFormat="1" ht="24.75" customHeight="1" thickBot="1">
      <c r="A4" s="14"/>
      <c r="B4" s="15"/>
      <c r="C4" s="15"/>
      <c r="D4" s="16"/>
      <c r="E4" s="17"/>
      <c r="H4" s="18" t="s">
        <v>14</v>
      </c>
      <c r="I4" s="19" t="s">
        <v>0</v>
      </c>
      <c r="J4" s="20"/>
      <c r="M4" s="21"/>
      <c r="N4" s="22" t="s">
        <v>15</v>
      </c>
    </row>
    <row r="5" spans="1:15" s="24" customFormat="1" ht="21" customHeight="1">
      <c r="A5" s="66" t="s">
        <v>16</v>
      </c>
      <c r="B5" s="66"/>
      <c r="C5" s="66"/>
      <c r="D5" s="66"/>
      <c r="E5" s="67"/>
      <c r="F5" s="71" t="s">
        <v>17</v>
      </c>
      <c r="G5" s="72"/>
      <c r="H5" s="72"/>
      <c r="I5" s="73"/>
      <c r="J5" s="68" t="s">
        <v>18</v>
      </c>
      <c r="K5" s="69"/>
      <c r="L5" s="69"/>
      <c r="M5" s="70"/>
      <c r="N5" s="64" t="s">
        <v>19</v>
      </c>
      <c r="O5" s="23"/>
    </row>
    <row r="6" spans="1:15" s="24" customFormat="1" ht="23.25" customHeight="1">
      <c r="A6" s="25" t="s">
        <v>1</v>
      </c>
      <c r="B6" s="25" t="s">
        <v>2</v>
      </c>
      <c r="C6" s="25" t="s">
        <v>3</v>
      </c>
      <c r="D6" s="25" t="s">
        <v>4</v>
      </c>
      <c r="E6" s="26" t="s">
        <v>20</v>
      </c>
      <c r="F6" s="25" t="s">
        <v>21</v>
      </c>
      <c r="G6" s="25" t="s">
        <v>22</v>
      </c>
      <c r="H6" s="27" t="s">
        <v>23</v>
      </c>
      <c r="I6" s="25" t="s">
        <v>24</v>
      </c>
      <c r="J6" s="27" t="s">
        <v>22</v>
      </c>
      <c r="K6" s="25" t="s">
        <v>25</v>
      </c>
      <c r="L6" s="25" t="s">
        <v>23</v>
      </c>
      <c r="M6" s="25" t="s">
        <v>26</v>
      </c>
      <c r="N6" s="65"/>
      <c r="O6" s="23"/>
    </row>
    <row r="7" spans="1:15" s="35" customFormat="1" ht="21.75" customHeight="1">
      <c r="A7" s="28"/>
      <c r="B7" s="29"/>
      <c r="C7" s="29"/>
      <c r="D7" s="29"/>
      <c r="E7" s="30" t="s">
        <v>27</v>
      </c>
      <c r="F7" s="31">
        <f>SUM(F8+F17+F24+F33+F41)</f>
        <v>1000000</v>
      </c>
      <c r="G7" s="31">
        <f>SUM(G8+G17+G24+G33+G41)</f>
        <v>353678405</v>
      </c>
      <c r="H7" s="32">
        <f>SUM(H8+H17+H24+H33+H41)</f>
        <v>6436111814</v>
      </c>
      <c r="I7" s="33">
        <f>F7+G7+H7</f>
        <v>6790790219</v>
      </c>
      <c r="J7" s="31">
        <f>SUM(J8+J17+J24+J33+J41)</f>
        <v>85000000</v>
      </c>
      <c r="K7" s="31">
        <f>SUM(K8+K17+K24+K33+K41)</f>
        <v>28548138312</v>
      </c>
      <c r="L7" s="31">
        <f>SUM(L8+L17+L24+L33+L41)</f>
        <v>53610914393</v>
      </c>
      <c r="M7" s="31">
        <f>SUM(J7:L7)</f>
        <v>82244052705</v>
      </c>
      <c r="N7" s="31">
        <f>I7+M7</f>
        <v>89034842924</v>
      </c>
      <c r="O7" s="34"/>
    </row>
    <row r="8" spans="1:15" s="35" customFormat="1" ht="21.75" customHeight="1">
      <c r="A8" s="36">
        <v>1</v>
      </c>
      <c r="B8" s="37"/>
      <c r="C8" s="37"/>
      <c r="D8" s="37"/>
      <c r="E8" s="38" t="s">
        <v>28</v>
      </c>
      <c r="F8" s="31">
        <f>SUM(F9+F13)</f>
        <v>0</v>
      </c>
      <c r="G8" s="31">
        <f>SUM(G9+G13)</f>
        <v>144278405</v>
      </c>
      <c r="H8" s="32">
        <f>H9</f>
        <v>0</v>
      </c>
      <c r="I8" s="33">
        <f aca="true" t="shared" si="0" ref="I8:I57">F8+G8+H8</f>
        <v>144278405</v>
      </c>
      <c r="J8" s="31">
        <f>SUM(J9+J13)</f>
        <v>0</v>
      </c>
      <c r="K8" s="31">
        <f>SUM(K9+K13)</f>
        <v>422338312</v>
      </c>
      <c r="L8" s="31">
        <f>SUM(L9+L13)</f>
        <v>0</v>
      </c>
      <c r="M8" s="31">
        <f>SUM(J8:L8)</f>
        <v>422338312</v>
      </c>
      <c r="N8" s="31">
        <f>I8+M8</f>
        <v>566616717</v>
      </c>
      <c r="O8" s="34"/>
    </row>
    <row r="9" spans="1:14" s="35" customFormat="1" ht="21.75" customHeight="1">
      <c r="A9" s="39"/>
      <c r="B9" s="40">
        <v>1</v>
      </c>
      <c r="C9" s="37"/>
      <c r="D9" s="37"/>
      <c r="E9" s="41" t="s">
        <v>29</v>
      </c>
      <c r="F9" s="31">
        <f aca="true" t="shared" si="1" ref="F9:G11">F10</f>
        <v>0</v>
      </c>
      <c r="G9" s="31">
        <f t="shared" si="1"/>
        <v>0</v>
      </c>
      <c r="H9" s="32">
        <f>G9+F9</f>
        <v>0</v>
      </c>
      <c r="I9" s="33">
        <f t="shared" si="0"/>
        <v>0</v>
      </c>
      <c r="J9" s="31">
        <f aca="true" t="shared" si="2" ref="J9:L11">J10</f>
        <v>0</v>
      </c>
      <c r="K9" s="31">
        <f t="shared" si="2"/>
        <v>330782312</v>
      </c>
      <c r="L9" s="31">
        <f t="shared" si="2"/>
        <v>0</v>
      </c>
      <c r="M9" s="31">
        <f>SUM(J9:L9)</f>
        <v>330782312</v>
      </c>
      <c r="N9" s="31">
        <f aca="true" t="shared" si="3" ref="N9:N57">I9+M9</f>
        <v>330782312</v>
      </c>
    </row>
    <row r="10" spans="1:14" s="35" customFormat="1" ht="21.75" customHeight="1">
      <c r="A10" s="39"/>
      <c r="B10" s="37"/>
      <c r="C10" s="37"/>
      <c r="D10" s="37"/>
      <c r="E10" s="38" t="s">
        <v>30</v>
      </c>
      <c r="F10" s="31">
        <f t="shared" si="1"/>
        <v>0</v>
      </c>
      <c r="G10" s="31">
        <f t="shared" si="1"/>
        <v>0</v>
      </c>
      <c r="H10" s="32">
        <f>G10+F10</f>
        <v>0</v>
      </c>
      <c r="I10" s="33">
        <f t="shared" si="0"/>
        <v>0</v>
      </c>
      <c r="J10" s="31">
        <f t="shared" si="2"/>
        <v>0</v>
      </c>
      <c r="K10" s="31">
        <f t="shared" si="2"/>
        <v>330782312</v>
      </c>
      <c r="L10" s="31">
        <f t="shared" si="2"/>
        <v>0</v>
      </c>
      <c r="M10" s="31">
        <f>SUM(J10:L10)</f>
        <v>330782312</v>
      </c>
      <c r="N10" s="31">
        <f t="shared" si="3"/>
        <v>330782312</v>
      </c>
    </row>
    <row r="11" spans="1:14" s="46" customFormat="1" ht="21.75" customHeight="1">
      <c r="A11" s="36"/>
      <c r="B11" s="40"/>
      <c r="C11" s="40">
        <v>1</v>
      </c>
      <c r="D11" s="40"/>
      <c r="E11" s="42" t="s">
        <v>31</v>
      </c>
      <c r="F11" s="43">
        <f t="shared" si="1"/>
        <v>0</v>
      </c>
      <c r="G11" s="43">
        <f t="shared" si="1"/>
        <v>0</v>
      </c>
      <c r="H11" s="44">
        <f>G11+F11</f>
        <v>0</v>
      </c>
      <c r="I11" s="45">
        <f t="shared" si="0"/>
        <v>0</v>
      </c>
      <c r="J11" s="43">
        <f t="shared" si="2"/>
        <v>0</v>
      </c>
      <c r="K11" s="43">
        <f t="shared" si="2"/>
        <v>330782312</v>
      </c>
      <c r="L11" s="43">
        <f t="shared" si="2"/>
        <v>0</v>
      </c>
      <c r="M11" s="43">
        <f aca="true" t="shared" si="4" ref="M11:M57">SUM(J11:L11)</f>
        <v>330782312</v>
      </c>
      <c r="N11" s="43">
        <f t="shared" si="3"/>
        <v>330782312</v>
      </c>
    </row>
    <row r="12" spans="1:14" s="46" customFormat="1" ht="36" customHeight="1">
      <c r="A12" s="36"/>
      <c r="B12" s="40"/>
      <c r="C12" s="40"/>
      <c r="D12" s="47">
        <v>1</v>
      </c>
      <c r="E12" s="42" t="s">
        <v>32</v>
      </c>
      <c r="F12" s="48">
        <v>0</v>
      </c>
      <c r="G12" s="48">
        <v>0</v>
      </c>
      <c r="H12" s="49">
        <f>G12+F12</f>
        <v>0</v>
      </c>
      <c r="I12" s="50">
        <f t="shared" si="0"/>
        <v>0</v>
      </c>
      <c r="J12" s="48">
        <v>0</v>
      </c>
      <c r="K12" s="48">
        <v>330782312</v>
      </c>
      <c r="L12" s="48">
        <v>0</v>
      </c>
      <c r="M12" s="48">
        <f t="shared" si="4"/>
        <v>330782312</v>
      </c>
      <c r="N12" s="48">
        <f t="shared" si="3"/>
        <v>330782312</v>
      </c>
    </row>
    <row r="13" spans="1:14" s="35" customFormat="1" ht="21.75" customHeight="1">
      <c r="A13" s="39"/>
      <c r="B13" s="40">
        <v>2</v>
      </c>
      <c r="C13" s="37"/>
      <c r="D13" s="37"/>
      <c r="E13" s="41" t="s">
        <v>33</v>
      </c>
      <c r="F13" s="31">
        <f aca="true" t="shared" si="5" ref="F13:G15">F14</f>
        <v>0</v>
      </c>
      <c r="G13" s="31">
        <f t="shared" si="5"/>
        <v>144278405</v>
      </c>
      <c r="H13" s="32">
        <f>H14</f>
        <v>0</v>
      </c>
      <c r="I13" s="33">
        <f t="shared" si="0"/>
        <v>144278405</v>
      </c>
      <c r="J13" s="31">
        <f aca="true" t="shared" si="6" ref="J13:L15">J14</f>
        <v>0</v>
      </c>
      <c r="K13" s="31">
        <f t="shared" si="6"/>
        <v>91556000</v>
      </c>
      <c r="L13" s="31">
        <f t="shared" si="6"/>
        <v>0</v>
      </c>
      <c r="M13" s="31">
        <f t="shared" si="4"/>
        <v>91556000</v>
      </c>
      <c r="N13" s="31">
        <f t="shared" si="3"/>
        <v>235834405</v>
      </c>
    </row>
    <row r="14" spans="1:14" s="35" customFormat="1" ht="21.75" customHeight="1">
      <c r="A14" s="39"/>
      <c r="B14" s="37"/>
      <c r="C14" s="37"/>
      <c r="D14" s="37"/>
      <c r="E14" s="38" t="s">
        <v>5</v>
      </c>
      <c r="F14" s="31">
        <f t="shared" si="5"/>
        <v>0</v>
      </c>
      <c r="G14" s="31">
        <f t="shared" si="5"/>
        <v>144278405</v>
      </c>
      <c r="H14" s="32">
        <f>H15</f>
        <v>0</v>
      </c>
      <c r="I14" s="33">
        <f t="shared" si="0"/>
        <v>144278405</v>
      </c>
      <c r="J14" s="31">
        <f t="shared" si="6"/>
        <v>0</v>
      </c>
      <c r="K14" s="31">
        <f t="shared" si="6"/>
        <v>91556000</v>
      </c>
      <c r="L14" s="31">
        <f t="shared" si="6"/>
        <v>0</v>
      </c>
      <c r="M14" s="31">
        <f t="shared" si="4"/>
        <v>91556000</v>
      </c>
      <c r="N14" s="31">
        <f t="shared" si="3"/>
        <v>235834405</v>
      </c>
    </row>
    <row r="15" spans="1:14" s="46" customFormat="1" ht="21.75" customHeight="1">
      <c r="A15" s="36"/>
      <c r="B15" s="40"/>
      <c r="C15" s="40">
        <v>1</v>
      </c>
      <c r="D15" s="40"/>
      <c r="E15" s="42" t="s">
        <v>34</v>
      </c>
      <c r="F15" s="43">
        <f t="shared" si="5"/>
        <v>0</v>
      </c>
      <c r="G15" s="43">
        <f t="shared" si="5"/>
        <v>144278405</v>
      </c>
      <c r="H15" s="44">
        <f>H16</f>
        <v>0</v>
      </c>
      <c r="I15" s="45">
        <f t="shared" si="0"/>
        <v>144278405</v>
      </c>
      <c r="J15" s="43">
        <f t="shared" si="6"/>
        <v>0</v>
      </c>
      <c r="K15" s="43">
        <f t="shared" si="6"/>
        <v>91556000</v>
      </c>
      <c r="L15" s="43">
        <f t="shared" si="6"/>
        <v>0</v>
      </c>
      <c r="M15" s="43">
        <f t="shared" si="4"/>
        <v>91556000</v>
      </c>
      <c r="N15" s="43">
        <f t="shared" si="3"/>
        <v>235834405</v>
      </c>
    </row>
    <row r="16" spans="1:14" s="46" customFormat="1" ht="21.75" customHeight="1">
      <c r="A16" s="36"/>
      <c r="B16" s="40"/>
      <c r="C16" s="40"/>
      <c r="D16" s="40">
        <v>1</v>
      </c>
      <c r="E16" s="42" t="s">
        <v>35</v>
      </c>
      <c r="F16" s="43">
        <v>0</v>
      </c>
      <c r="G16" s="43">
        <v>144278405</v>
      </c>
      <c r="H16" s="44">
        <v>0</v>
      </c>
      <c r="I16" s="45">
        <f t="shared" si="0"/>
        <v>144278405</v>
      </c>
      <c r="J16" s="43">
        <v>0</v>
      </c>
      <c r="K16" s="43">
        <v>91556000</v>
      </c>
      <c r="L16" s="43">
        <v>0</v>
      </c>
      <c r="M16" s="43">
        <f t="shared" si="4"/>
        <v>91556000</v>
      </c>
      <c r="N16" s="43">
        <f t="shared" si="3"/>
        <v>235834405</v>
      </c>
    </row>
    <row r="17" spans="1:14" s="35" customFormat="1" ht="22.5" customHeight="1">
      <c r="A17" s="36">
        <v>2</v>
      </c>
      <c r="B17" s="37"/>
      <c r="C17" s="37"/>
      <c r="D17" s="37"/>
      <c r="E17" s="38" t="s">
        <v>36</v>
      </c>
      <c r="F17" s="31">
        <f>F18</f>
        <v>0</v>
      </c>
      <c r="G17" s="31">
        <f>G18</f>
        <v>0</v>
      </c>
      <c r="H17" s="32">
        <f>H18</f>
        <v>71511814</v>
      </c>
      <c r="I17" s="33">
        <f t="shared" si="0"/>
        <v>71511814</v>
      </c>
      <c r="J17" s="31">
        <f>J18</f>
        <v>0</v>
      </c>
      <c r="K17" s="31">
        <f>K18</f>
        <v>0</v>
      </c>
      <c r="L17" s="31">
        <f>L18</f>
        <v>3898914393</v>
      </c>
      <c r="M17" s="31">
        <f t="shared" si="4"/>
        <v>3898914393</v>
      </c>
      <c r="N17" s="31">
        <f t="shared" si="3"/>
        <v>3970426207</v>
      </c>
    </row>
    <row r="18" spans="1:14" s="35" customFormat="1" ht="22.5" customHeight="1">
      <c r="A18" s="39"/>
      <c r="B18" s="40">
        <v>1</v>
      </c>
      <c r="C18" s="37"/>
      <c r="D18" s="37"/>
      <c r="E18" s="41" t="s">
        <v>37</v>
      </c>
      <c r="F18" s="31">
        <f>SUM(F19+F21)</f>
        <v>0</v>
      </c>
      <c r="G18" s="31">
        <f>SUM(G19+G21)</f>
        <v>0</v>
      </c>
      <c r="H18" s="32">
        <f>H19+H21</f>
        <v>71511814</v>
      </c>
      <c r="I18" s="33">
        <f t="shared" si="0"/>
        <v>71511814</v>
      </c>
      <c r="J18" s="31">
        <f>SUM(J19+J21)</f>
        <v>0</v>
      </c>
      <c r="K18" s="31">
        <f>SUM(K19+K21)</f>
        <v>0</v>
      </c>
      <c r="L18" s="31">
        <f>SUM(L19+L21)</f>
        <v>3898914393</v>
      </c>
      <c r="M18" s="31">
        <f t="shared" si="4"/>
        <v>3898914393</v>
      </c>
      <c r="N18" s="31">
        <f t="shared" si="3"/>
        <v>3970426207</v>
      </c>
    </row>
    <row r="19" spans="1:14" s="35" customFormat="1" ht="22.5" customHeight="1">
      <c r="A19" s="39"/>
      <c r="B19" s="37"/>
      <c r="C19" s="37"/>
      <c r="D19" s="37"/>
      <c r="E19" s="38" t="s">
        <v>6</v>
      </c>
      <c r="F19" s="31">
        <f>F20</f>
        <v>0</v>
      </c>
      <c r="G19" s="31">
        <f>G20</f>
        <v>0</v>
      </c>
      <c r="H19" s="32">
        <f>H20</f>
        <v>23863488</v>
      </c>
      <c r="I19" s="33">
        <f t="shared" si="0"/>
        <v>23863488</v>
      </c>
      <c r="J19" s="31">
        <f>J20</f>
        <v>0</v>
      </c>
      <c r="K19" s="31">
        <f>K20</f>
        <v>0</v>
      </c>
      <c r="L19" s="31">
        <f>L20</f>
        <v>882696238</v>
      </c>
      <c r="M19" s="31">
        <f t="shared" si="4"/>
        <v>882696238</v>
      </c>
      <c r="N19" s="31">
        <f t="shared" si="3"/>
        <v>906559726</v>
      </c>
    </row>
    <row r="20" spans="1:14" s="46" customFormat="1" ht="22.5" customHeight="1">
      <c r="A20" s="36"/>
      <c r="B20" s="40"/>
      <c r="C20" s="40">
        <v>1</v>
      </c>
      <c r="D20" s="40"/>
      <c r="E20" s="42" t="s">
        <v>38</v>
      </c>
      <c r="F20" s="43">
        <v>0</v>
      </c>
      <c r="G20" s="43">
        <v>0</v>
      </c>
      <c r="H20" s="44">
        <v>23863488</v>
      </c>
      <c r="I20" s="45">
        <f t="shared" si="0"/>
        <v>23863488</v>
      </c>
      <c r="J20" s="43">
        <v>0</v>
      </c>
      <c r="K20" s="43">
        <v>0</v>
      </c>
      <c r="L20" s="43">
        <v>882696238</v>
      </c>
      <c r="M20" s="43">
        <f t="shared" si="4"/>
        <v>882696238</v>
      </c>
      <c r="N20" s="43">
        <f t="shared" si="3"/>
        <v>906559726</v>
      </c>
    </row>
    <row r="21" spans="1:14" s="35" customFormat="1" ht="22.5" customHeight="1">
      <c r="A21" s="39"/>
      <c r="B21" s="37"/>
      <c r="C21" s="37"/>
      <c r="D21" s="37"/>
      <c r="E21" s="38" t="s">
        <v>7</v>
      </c>
      <c r="F21" s="31">
        <f aca="true" t="shared" si="7" ref="F21:H22">F22</f>
        <v>0</v>
      </c>
      <c r="G21" s="31">
        <f t="shared" si="7"/>
        <v>0</v>
      </c>
      <c r="H21" s="32">
        <f t="shared" si="7"/>
        <v>47648326</v>
      </c>
      <c r="I21" s="33">
        <f t="shared" si="0"/>
        <v>47648326</v>
      </c>
      <c r="J21" s="31">
        <f aca="true" t="shared" si="8" ref="J21:L22">J22</f>
        <v>0</v>
      </c>
      <c r="K21" s="31">
        <f t="shared" si="8"/>
        <v>0</v>
      </c>
      <c r="L21" s="31">
        <f t="shared" si="8"/>
        <v>3016218155</v>
      </c>
      <c r="M21" s="31">
        <f t="shared" si="4"/>
        <v>3016218155</v>
      </c>
      <c r="N21" s="31">
        <f t="shared" si="3"/>
        <v>3063866481</v>
      </c>
    </row>
    <row r="22" spans="1:14" s="46" customFormat="1" ht="22.5" customHeight="1">
      <c r="A22" s="36"/>
      <c r="B22" s="40"/>
      <c r="C22" s="40">
        <v>2</v>
      </c>
      <c r="D22" s="40"/>
      <c r="E22" s="42" t="s">
        <v>39</v>
      </c>
      <c r="F22" s="43">
        <f t="shared" si="7"/>
        <v>0</v>
      </c>
      <c r="G22" s="43">
        <f t="shared" si="7"/>
        <v>0</v>
      </c>
      <c r="H22" s="44">
        <f t="shared" si="7"/>
        <v>47648326</v>
      </c>
      <c r="I22" s="45">
        <f t="shared" si="0"/>
        <v>47648326</v>
      </c>
      <c r="J22" s="43">
        <f t="shared" si="8"/>
        <v>0</v>
      </c>
      <c r="K22" s="43">
        <f t="shared" si="8"/>
        <v>0</v>
      </c>
      <c r="L22" s="43">
        <f t="shared" si="8"/>
        <v>3016218155</v>
      </c>
      <c r="M22" s="43">
        <f t="shared" si="4"/>
        <v>3016218155</v>
      </c>
      <c r="N22" s="43">
        <f t="shared" si="3"/>
        <v>3063866481</v>
      </c>
    </row>
    <row r="23" spans="1:14" s="46" customFormat="1" ht="22.5" customHeight="1">
      <c r="A23" s="36"/>
      <c r="B23" s="40"/>
      <c r="C23" s="40"/>
      <c r="D23" s="40">
        <v>1</v>
      </c>
      <c r="E23" s="42" t="s">
        <v>40</v>
      </c>
      <c r="F23" s="43">
        <v>0</v>
      </c>
      <c r="G23" s="43">
        <v>0</v>
      </c>
      <c r="H23" s="44">
        <v>47648326</v>
      </c>
      <c r="I23" s="45">
        <f t="shared" si="0"/>
        <v>47648326</v>
      </c>
      <c r="J23" s="43">
        <v>0</v>
      </c>
      <c r="K23" s="43">
        <v>0</v>
      </c>
      <c r="L23" s="43">
        <v>3016218155</v>
      </c>
      <c r="M23" s="43">
        <f t="shared" si="4"/>
        <v>3016218155</v>
      </c>
      <c r="N23" s="43">
        <f t="shared" si="3"/>
        <v>3063866481</v>
      </c>
    </row>
    <row r="24" spans="1:14" s="35" customFormat="1" ht="22.5" customHeight="1">
      <c r="A24" s="36">
        <v>3</v>
      </c>
      <c r="B24" s="37"/>
      <c r="C24" s="37"/>
      <c r="D24" s="37"/>
      <c r="E24" s="38" t="s">
        <v>41</v>
      </c>
      <c r="F24" s="31">
        <f>F25+F29</f>
        <v>1000000</v>
      </c>
      <c r="G24" s="31">
        <f>G25+G29</f>
        <v>8000000</v>
      </c>
      <c r="H24" s="32">
        <f>H25+H29</f>
        <v>5994600000</v>
      </c>
      <c r="I24" s="33">
        <f t="shared" si="0"/>
        <v>6003600000</v>
      </c>
      <c r="J24" s="31">
        <f>J25+J29</f>
        <v>0</v>
      </c>
      <c r="K24" s="31">
        <f>K25+K29</f>
        <v>0</v>
      </c>
      <c r="L24" s="31">
        <f>L25+L29</f>
        <v>3996400000</v>
      </c>
      <c r="M24" s="31">
        <f t="shared" si="4"/>
        <v>3996400000</v>
      </c>
      <c r="N24" s="31">
        <f t="shared" si="3"/>
        <v>10000000000</v>
      </c>
    </row>
    <row r="25" spans="1:14" s="35" customFormat="1" ht="22.5" customHeight="1">
      <c r="A25" s="39"/>
      <c r="B25" s="40">
        <v>1</v>
      </c>
      <c r="C25" s="37"/>
      <c r="D25" s="37"/>
      <c r="E25" s="41" t="s">
        <v>42</v>
      </c>
      <c r="F25" s="31">
        <f aca="true" t="shared" si="9" ref="F25:G27">F26</f>
        <v>1000000</v>
      </c>
      <c r="G25" s="31">
        <f t="shared" si="9"/>
        <v>8000000</v>
      </c>
      <c r="H25" s="32">
        <f>H26</f>
        <v>5994600000</v>
      </c>
      <c r="I25" s="33">
        <f t="shared" si="0"/>
        <v>6003600000</v>
      </c>
      <c r="J25" s="31">
        <f aca="true" t="shared" si="10" ref="J25:L27">J26</f>
        <v>0</v>
      </c>
      <c r="K25" s="31">
        <f t="shared" si="10"/>
        <v>0</v>
      </c>
      <c r="L25" s="31">
        <f t="shared" si="10"/>
        <v>3996400000</v>
      </c>
      <c r="M25" s="31">
        <f t="shared" si="4"/>
        <v>3996400000</v>
      </c>
      <c r="N25" s="31">
        <f t="shared" si="3"/>
        <v>10000000000</v>
      </c>
    </row>
    <row r="26" spans="1:14" s="35" customFormat="1" ht="22.5" customHeight="1">
      <c r="A26" s="39"/>
      <c r="B26" s="37"/>
      <c r="C26" s="37"/>
      <c r="D26" s="37"/>
      <c r="E26" s="38" t="s">
        <v>43</v>
      </c>
      <c r="F26" s="31">
        <f t="shared" si="9"/>
        <v>1000000</v>
      </c>
      <c r="G26" s="31">
        <f t="shared" si="9"/>
        <v>8000000</v>
      </c>
      <c r="H26" s="32">
        <f>H27</f>
        <v>5994600000</v>
      </c>
      <c r="I26" s="33">
        <f t="shared" si="0"/>
        <v>6003600000</v>
      </c>
      <c r="J26" s="31">
        <f t="shared" si="10"/>
        <v>0</v>
      </c>
      <c r="K26" s="31">
        <f t="shared" si="10"/>
        <v>0</v>
      </c>
      <c r="L26" s="31">
        <f t="shared" si="10"/>
        <v>3996400000</v>
      </c>
      <c r="M26" s="31">
        <f t="shared" si="4"/>
        <v>3996400000</v>
      </c>
      <c r="N26" s="31">
        <f t="shared" si="3"/>
        <v>10000000000</v>
      </c>
    </row>
    <row r="27" spans="1:14" s="46" customFormat="1" ht="22.5" customHeight="1">
      <c r="A27" s="36"/>
      <c r="B27" s="40"/>
      <c r="C27" s="40">
        <v>1</v>
      </c>
      <c r="D27" s="40"/>
      <c r="E27" s="42" t="s">
        <v>44</v>
      </c>
      <c r="F27" s="43">
        <f t="shared" si="9"/>
        <v>1000000</v>
      </c>
      <c r="G27" s="43">
        <f t="shared" si="9"/>
        <v>8000000</v>
      </c>
      <c r="H27" s="44">
        <f>H28</f>
        <v>5994600000</v>
      </c>
      <c r="I27" s="45">
        <f t="shared" si="0"/>
        <v>6003600000</v>
      </c>
      <c r="J27" s="43">
        <f t="shared" si="10"/>
        <v>0</v>
      </c>
      <c r="K27" s="43">
        <f t="shared" si="10"/>
        <v>0</v>
      </c>
      <c r="L27" s="43">
        <f t="shared" si="10"/>
        <v>3996400000</v>
      </c>
      <c r="M27" s="43">
        <f t="shared" si="4"/>
        <v>3996400000</v>
      </c>
      <c r="N27" s="43">
        <f t="shared" si="3"/>
        <v>10000000000</v>
      </c>
    </row>
    <row r="28" spans="1:14" s="46" customFormat="1" ht="22.5" customHeight="1">
      <c r="A28" s="36"/>
      <c r="B28" s="40"/>
      <c r="C28" s="40"/>
      <c r="D28" s="40">
        <v>1</v>
      </c>
      <c r="E28" s="42" t="s">
        <v>45</v>
      </c>
      <c r="F28" s="43">
        <v>1000000</v>
      </c>
      <c r="G28" s="43">
        <v>8000000</v>
      </c>
      <c r="H28" s="44">
        <v>5994600000</v>
      </c>
      <c r="I28" s="45">
        <f t="shared" si="0"/>
        <v>6003600000</v>
      </c>
      <c r="J28" s="43">
        <v>0</v>
      </c>
      <c r="K28" s="43">
        <v>0</v>
      </c>
      <c r="L28" s="43">
        <v>3996400000</v>
      </c>
      <c r="M28" s="43">
        <f t="shared" si="4"/>
        <v>3996400000</v>
      </c>
      <c r="N28" s="43">
        <f t="shared" si="3"/>
        <v>10000000000</v>
      </c>
    </row>
    <row r="29" spans="1:14" s="35" customFormat="1" ht="22.5" customHeight="1">
      <c r="A29" s="39"/>
      <c r="B29" s="40">
        <v>2</v>
      </c>
      <c r="C29" s="37"/>
      <c r="D29" s="37"/>
      <c r="E29" s="41" t="s">
        <v>46</v>
      </c>
      <c r="F29" s="31">
        <f>F31</f>
        <v>0</v>
      </c>
      <c r="G29" s="31">
        <f>G31</f>
        <v>0</v>
      </c>
      <c r="H29" s="32">
        <f>G29+F29</f>
        <v>0</v>
      </c>
      <c r="I29" s="33">
        <f t="shared" si="0"/>
        <v>0</v>
      </c>
      <c r="J29" s="31">
        <f>J31</f>
        <v>0</v>
      </c>
      <c r="K29" s="31">
        <f>K31</f>
        <v>0</v>
      </c>
      <c r="L29" s="31">
        <f>L31</f>
        <v>0</v>
      </c>
      <c r="M29" s="31">
        <f t="shared" si="4"/>
        <v>0</v>
      </c>
      <c r="N29" s="31">
        <f t="shared" si="3"/>
        <v>0</v>
      </c>
    </row>
    <row r="30" spans="1:14" s="35" customFormat="1" ht="22.5" customHeight="1">
      <c r="A30" s="39"/>
      <c r="B30" s="37"/>
      <c r="C30" s="37"/>
      <c r="D30" s="37"/>
      <c r="E30" s="38" t="s">
        <v>30</v>
      </c>
      <c r="F30" s="31">
        <f>F31</f>
        <v>0</v>
      </c>
      <c r="G30" s="31">
        <f>G31</f>
        <v>0</v>
      </c>
      <c r="H30" s="32">
        <f>G30+F30</f>
        <v>0</v>
      </c>
      <c r="I30" s="33">
        <f t="shared" si="0"/>
        <v>0</v>
      </c>
      <c r="J30" s="31">
        <f aca="true" t="shared" si="11" ref="J30:L31">J31</f>
        <v>0</v>
      </c>
      <c r="K30" s="31">
        <f t="shared" si="11"/>
        <v>0</v>
      </c>
      <c r="L30" s="31">
        <f t="shared" si="11"/>
        <v>0</v>
      </c>
      <c r="M30" s="31">
        <f t="shared" si="4"/>
        <v>0</v>
      </c>
      <c r="N30" s="31">
        <f t="shared" si="3"/>
        <v>0</v>
      </c>
    </row>
    <row r="31" spans="1:14" s="51" customFormat="1" ht="22.5" customHeight="1">
      <c r="A31" s="36"/>
      <c r="B31" s="40"/>
      <c r="C31" s="40">
        <v>1</v>
      </c>
      <c r="D31" s="40"/>
      <c r="E31" s="42" t="s">
        <v>31</v>
      </c>
      <c r="F31" s="43">
        <f>F32</f>
        <v>0</v>
      </c>
      <c r="G31" s="43">
        <f>G32</f>
        <v>0</v>
      </c>
      <c r="H31" s="44">
        <f>G31+F31</f>
        <v>0</v>
      </c>
      <c r="I31" s="45">
        <f t="shared" si="0"/>
        <v>0</v>
      </c>
      <c r="J31" s="43">
        <f t="shared" si="11"/>
        <v>0</v>
      </c>
      <c r="K31" s="43">
        <f t="shared" si="11"/>
        <v>0</v>
      </c>
      <c r="L31" s="43">
        <f t="shared" si="11"/>
        <v>0</v>
      </c>
      <c r="M31" s="43">
        <f t="shared" si="4"/>
        <v>0</v>
      </c>
      <c r="N31" s="43">
        <f t="shared" si="3"/>
        <v>0</v>
      </c>
    </row>
    <row r="32" spans="1:14" s="46" customFormat="1" ht="39" customHeight="1" thickBot="1">
      <c r="A32" s="52"/>
      <c r="B32" s="53"/>
      <c r="C32" s="53"/>
      <c r="D32" s="54">
        <v>1</v>
      </c>
      <c r="E32" s="55" t="s">
        <v>47</v>
      </c>
      <c r="F32" s="56">
        <v>0</v>
      </c>
      <c r="G32" s="56">
        <v>0</v>
      </c>
      <c r="H32" s="57">
        <f>G32+F32</f>
        <v>0</v>
      </c>
      <c r="I32" s="58">
        <f t="shared" si="0"/>
        <v>0</v>
      </c>
      <c r="J32" s="56">
        <v>0</v>
      </c>
      <c r="K32" s="56">
        <v>0</v>
      </c>
      <c r="L32" s="56">
        <v>0</v>
      </c>
      <c r="M32" s="56">
        <f t="shared" si="4"/>
        <v>0</v>
      </c>
      <c r="N32" s="56">
        <f t="shared" si="3"/>
        <v>0</v>
      </c>
    </row>
    <row r="33" spans="1:14" s="35" customFormat="1" ht="24" customHeight="1">
      <c r="A33" s="36">
        <v>4</v>
      </c>
      <c r="B33" s="37"/>
      <c r="C33" s="37"/>
      <c r="D33" s="37"/>
      <c r="E33" s="38" t="s">
        <v>48</v>
      </c>
      <c r="F33" s="31">
        <f>F34+F37</f>
        <v>0</v>
      </c>
      <c r="G33" s="31">
        <f>G34+G37</f>
        <v>201400000</v>
      </c>
      <c r="H33" s="32">
        <f>H34+H37</f>
        <v>370000000</v>
      </c>
      <c r="I33" s="33">
        <f t="shared" si="0"/>
        <v>571400000</v>
      </c>
      <c r="J33" s="31">
        <f>J34+J37</f>
        <v>85000000</v>
      </c>
      <c r="K33" s="31">
        <f>K34+K37</f>
        <v>100000</v>
      </c>
      <c r="L33" s="31">
        <f>L34+L37</f>
        <v>1110000000</v>
      </c>
      <c r="M33" s="31">
        <f t="shared" si="4"/>
        <v>1195100000</v>
      </c>
      <c r="N33" s="31">
        <f t="shared" si="3"/>
        <v>1766500000</v>
      </c>
    </row>
    <row r="34" spans="1:14" s="35" customFormat="1" ht="24" customHeight="1">
      <c r="A34" s="39"/>
      <c r="B34" s="40">
        <v>1</v>
      </c>
      <c r="C34" s="37"/>
      <c r="D34" s="37"/>
      <c r="E34" s="41" t="s">
        <v>49</v>
      </c>
      <c r="F34" s="31">
        <f aca="true" t="shared" si="12" ref="F34:H35">F35</f>
        <v>0</v>
      </c>
      <c r="G34" s="31">
        <f t="shared" si="12"/>
        <v>198500000</v>
      </c>
      <c r="H34" s="32">
        <f t="shared" si="12"/>
        <v>370000000</v>
      </c>
      <c r="I34" s="33">
        <f t="shared" si="0"/>
        <v>568500000</v>
      </c>
      <c r="J34" s="31">
        <f aca="true" t="shared" si="13" ref="J34:L35">J35</f>
        <v>63000000</v>
      </c>
      <c r="K34" s="31">
        <f t="shared" si="13"/>
        <v>0</v>
      </c>
      <c r="L34" s="31">
        <f t="shared" si="13"/>
        <v>1110000000</v>
      </c>
      <c r="M34" s="31">
        <f t="shared" si="4"/>
        <v>1173000000</v>
      </c>
      <c r="N34" s="31">
        <f t="shared" si="3"/>
        <v>1741500000</v>
      </c>
    </row>
    <row r="35" spans="1:14" s="35" customFormat="1" ht="24" customHeight="1">
      <c r="A35" s="39"/>
      <c r="B35" s="37"/>
      <c r="C35" s="37"/>
      <c r="D35" s="37"/>
      <c r="E35" s="38" t="s">
        <v>6</v>
      </c>
      <c r="F35" s="31">
        <f t="shared" si="12"/>
        <v>0</v>
      </c>
      <c r="G35" s="31">
        <f t="shared" si="12"/>
        <v>198500000</v>
      </c>
      <c r="H35" s="32">
        <f t="shared" si="12"/>
        <v>370000000</v>
      </c>
      <c r="I35" s="33">
        <f t="shared" si="0"/>
        <v>568500000</v>
      </c>
      <c r="J35" s="31">
        <f t="shared" si="13"/>
        <v>63000000</v>
      </c>
      <c r="K35" s="31">
        <f t="shared" si="13"/>
        <v>0</v>
      </c>
      <c r="L35" s="31">
        <f t="shared" si="13"/>
        <v>1110000000</v>
      </c>
      <c r="M35" s="31">
        <f t="shared" si="4"/>
        <v>1173000000</v>
      </c>
      <c r="N35" s="31">
        <f t="shared" si="3"/>
        <v>1741500000</v>
      </c>
    </row>
    <row r="36" spans="1:14" s="46" customFormat="1" ht="23.25" customHeight="1">
      <c r="A36" s="36"/>
      <c r="B36" s="40"/>
      <c r="C36" s="40">
        <v>1</v>
      </c>
      <c r="D36" s="40"/>
      <c r="E36" s="42" t="s">
        <v>50</v>
      </c>
      <c r="F36" s="43">
        <v>0</v>
      </c>
      <c r="G36" s="43">
        <v>198500000</v>
      </c>
      <c r="H36" s="44">
        <v>370000000</v>
      </c>
      <c r="I36" s="45">
        <f t="shared" si="0"/>
        <v>568500000</v>
      </c>
      <c r="J36" s="43">
        <v>63000000</v>
      </c>
      <c r="K36" s="43">
        <v>0</v>
      </c>
      <c r="L36" s="43">
        <v>1110000000</v>
      </c>
      <c r="M36" s="43">
        <f t="shared" si="4"/>
        <v>1173000000</v>
      </c>
      <c r="N36" s="43">
        <f t="shared" si="3"/>
        <v>1741500000</v>
      </c>
    </row>
    <row r="37" spans="1:14" s="35" customFormat="1" ht="24" customHeight="1">
      <c r="A37" s="39"/>
      <c r="B37" s="40">
        <v>2</v>
      </c>
      <c r="C37" s="37"/>
      <c r="D37" s="37"/>
      <c r="E37" s="41" t="s">
        <v>51</v>
      </c>
      <c r="F37" s="31">
        <f aca="true" t="shared" si="14" ref="F37:G39">SUM(F38)</f>
        <v>0</v>
      </c>
      <c r="G37" s="31">
        <f t="shared" si="14"/>
        <v>2900000</v>
      </c>
      <c r="H37" s="32">
        <f>H38</f>
        <v>0</v>
      </c>
      <c r="I37" s="33">
        <f t="shared" si="0"/>
        <v>2900000</v>
      </c>
      <c r="J37" s="31">
        <f aca="true" t="shared" si="15" ref="J37:L39">SUM(J38)</f>
        <v>22000000</v>
      </c>
      <c r="K37" s="31">
        <f t="shared" si="15"/>
        <v>100000</v>
      </c>
      <c r="L37" s="31">
        <f t="shared" si="15"/>
        <v>0</v>
      </c>
      <c r="M37" s="31">
        <f t="shared" si="4"/>
        <v>22100000</v>
      </c>
      <c r="N37" s="31">
        <f t="shared" si="3"/>
        <v>25000000</v>
      </c>
    </row>
    <row r="38" spans="1:14" s="35" customFormat="1" ht="24" customHeight="1">
      <c r="A38" s="39"/>
      <c r="B38" s="37"/>
      <c r="C38" s="37"/>
      <c r="D38" s="37"/>
      <c r="E38" s="38" t="s">
        <v>52</v>
      </c>
      <c r="F38" s="31">
        <f t="shared" si="14"/>
        <v>0</v>
      </c>
      <c r="G38" s="31">
        <f t="shared" si="14"/>
        <v>2900000</v>
      </c>
      <c r="H38" s="32">
        <f>H39</f>
        <v>0</v>
      </c>
      <c r="I38" s="33">
        <f t="shared" si="0"/>
        <v>2900000</v>
      </c>
      <c r="J38" s="31">
        <f t="shared" si="15"/>
        <v>22000000</v>
      </c>
      <c r="K38" s="31">
        <f t="shared" si="15"/>
        <v>100000</v>
      </c>
      <c r="L38" s="31">
        <f t="shared" si="15"/>
        <v>0</v>
      </c>
      <c r="M38" s="31">
        <f t="shared" si="4"/>
        <v>22100000</v>
      </c>
      <c r="N38" s="31">
        <f t="shared" si="3"/>
        <v>25000000</v>
      </c>
    </row>
    <row r="39" spans="1:14" s="46" customFormat="1" ht="24" customHeight="1">
      <c r="A39" s="36"/>
      <c r="B39" s="40"/>
      <c r="C39" s="40">
        <v>1</v>
      </c>
      <c r="D39" s="40"/>
      <c r="E39" s="42" t="s">
        <v>53</v>
      </c>
      <c r="F39" s="43">
        <f t="shared" si="14"/>
        <v>0</v>
      </c>
      <c r="G39" s="43">
        <f t="shared" si="14"/>
        <v>2900000</v>
      </c>
      <c r="H39" s="44">
        <f>H40</f>
        <v>0</v>
      </c>
      <c r="I39" s="45">
        <f t="shared" si="0"/>
        <v>2900000</v>
      </c>
      <c r="J39" s="43">
        <f t="shared" si="15"/>
        <v>22000000</v>
      </c>
      <c r="K39" s="43">
        <f t="shared" si="15"/>
        <v>100000</v>
      </c>
      <c r="L39" s="43">
        <f t="shared" si="15"/>
        <v>0</v>
      </c>
      <c r="M39" s="43">
        <f t="shared" si="4"/>
        <v>22100000</v>
      </c>
      <c r="N39" s="43">
        <f t="shared" si="3"/>
        <v>25000000</v>
      </c>
    </row>
    <row r="40" spans="1:14" s="46" customFormat="1" ht="24" customHeight="1">
      <c r="A40" s="36"/>
      <c r="B40" s="40"/>
      <c r="C40" s="40"/>
      <c r="D40" s="40">
        <v>1</v>
      </c>
      <c r="E40" s="42" t="s">
        <v>54</v>
      </c>
      <c r="F40" s="43">
        <v>0</v>
      </c>
      <c r="G40" s="43">
        <v>2900000</v>
      </c>
      <c r="H40" s="44">
        <v>0</v>
      </c>
      <c r="I40" s="45">
        <f t="shared" si="0"/>
        <v>2900000</v>
      </c>
      <c r="J40" s="43">
        <v>22000000</v>
      </c>
      <c r="K40" s="43">
        <v>100000</v>
      </c>
      <c r="L40" s="43">
        <v>0</v>
      </c>
      <c r="M40" s="43">
        <f t="shared" si="4"/>
        <v>22100000</v>
      </c>
      <c r="N40" s="43">
        <f t="shared" si="3"/>
        <v>25000000</v>
      </c>
    </row>
    <row r="41" spans="1:14" s="35" customFormat="1" ht="24" customHeight="1">
      <c r="A41" s="36">
        <v>5</v>
      </c>
      <c r="B41" s="37"/>
      <c r="C41" s="37"/>
      <c r="D41" s="37"/>
      <c r="E41" s="38" t="s">
        <v>55</v>
      </c>
      <c r="F41" s="31">
        <f>F42+F54</f>
        <v>0</v>
      </c>
      <c r="G41" s="31">
        <f>G42+G54</f>
        <v>0</v>
      </c>
      <c r="H41" s="32">
        <f>H42</f>
        <v>0</v>
      </c>
      <c r="I41" s="33">
        <f t="shared" si="0"/>
        <v>0</v>
      </c>
      <c r="J41" s="31">
        <f>J42+J54</f>
        <v>0</v>
      </c>
      <c r="K41" s="31">
        <f>K42+K54</f>
        <v>28125700000</v>
      </c>
      <c r="L41" s="31">
        <f>L42+L54</f>
        <v>44605600000</v>
      </c>
      <c r="M41" s="31">
        <f t="shared" si="4"/>
        <v>72731300000</v>
      </c>
      <c r="N41" s="31">
        <f t="shared" si="3"/>
        <v>72731300000</v>
      </c>
    </row>
    <row r="42" spans="1:14" s="35" customFormat="1" ht="24" customHeight="1">
      <c r="A42" s="39"/>
      <c r="B42" s="40">
        <v>1</v>
      </c>
      <c r="C42" s="37"/>
      <c r="D42" s="37"/>
      <c r="E42" s="41" t="s">
        <v>56</v>
      </c>
      <c r="F42" s="31">
        <f>F43</f>
        <v>0</v>
      </c>
      <c r="G42" s="31">
        <f>G43</f>
        <v>0</v>
      </c>
      <c r="H42" s="32">
        <f>H43</f>
        <v>0</v>
      </c>
      <c r="I42" s="33">
        <f t="shared" si="0"/>
        <v>0</v>
      </c>
      <c r="J42" s="31">
        <f>J43</f>
        <v>0</v>
      </c>
      <c r="K42" s="31">
        <f>K43</f>
        <v>26500900000</v>
      </c>
      <c r="L42" s="31">
        <f>L43</f>
        <v>44605600000</v>
      </c>
      <c r="M42" s="31">
        <f t="shared" si="4"/>
        <v>71106500000</v>
      </c>
      <c r="N42" s="31">
        <f t="shared" si="3"/>
        <v>71106500000</v>
      </c>
    </row>
    <row r="43" spans="1:14" s="35" customFormat="1" ht="24" customHeight="1">
      <c r="A43" s="39"/>
      <c r="B43" s="37"/>
      <c r="C43" s="37"/>
      <c r="D43" s="37"/>
      <c r="E43" s="38" t="s">
        <v>6</v>
      </c>
      <c r="F43" s="31">
        <f>F44+F46+F48+F50</f>
        <v>0</v>
      </c>
      <c r="G43" s="31">
        <f>G44+G46+G48+G50</f>
        <v>0</v>
      </c>
      <c r="H43" s="32">
        <f>H44</f>
        <v>0</v>
      </c>
      <c r="I43" s="33">
        <f t="shared" si="0"/>
        <v>0</v>
      </c>
      <c r="J43" s="31">
        <f>J44+J46+J48+J50</f>
        <v>0</v>
      </c>
      <c r="K43" s="31">
        <f>K44+K46+K48+K50</f>
        <v>26500900000</v>
      </c>
      <c r="L43" s="31">
        <f>L44+L46+L48+L50</f>
        <v>44605600000</v>
      </c>
      <c r="M43" s="31">
        <f t="shared" si="4"/>
        <v>71106500000</v>
      </c>
      <c r="N43" s="31">
        <f t="shared" si="3"/>
        <v>71106500000</v>
      </c>
    </row>
    <row r="44" spans="1:14" s="46" customFormat="1" ht="24" customHeight="1">
      <c r="A44" s="36"/>
      <c r="B44" s="40"/>
      <c r="C44" s="40">
        <v>1</v>
      </c>
      <c r="D44" s="40"/>
      <c r="E44" s="42" t="s">
        <v>57</v>
      </c>
      <c r="F44" s="43">
        <f>F45</f>
        <v>0</v>
      </c>
      <c r="G44" s="43">
        <f>G45</f>
        <v>0</v>
      </c>
      <c r="H44" s="44">
        <f>H45</f>
        <v>0</v>
      </c>
      <c r="I44" s="45">
        <f t="shared" si="0"/>
        <v>0</v>
      </c>
      <c r="J44" s="43">
        <f>J45</f>
        <v>0</v>
      </c>
      <c r="K44" s="43">
        <f>K45</f>
        <v>235000000</v>
      </c>
      <c r="L44" s="43">
        <f>L45</f>
        <v>0</v>
      </c>
      <c r="M44" s="43">
        <f t="shared" si="4"/>
        <v>235000000</v>
      </c>
      <c r="N44" s="43">
        <f t="shared" si="3"/>
        <v>235000000</v>
      </c>
    </row>
    <row r="45" spans="1:14" s="46" customFormat="1" ht="24" customHeight="1">
      <c r="A45" s="36"/>
      <c r="B45" s="40"/>
      <c r="C45" s="40"/>
      <c r="D45" s="40">
        <v>1</v>
      </c>
      <c r="E45" s="42" t="s">
        <v>58</v>
      </c>
      <c r="F45" s="43">
        <v>0</v>
      </c>
      <c r="G45" s="43">
        <v>0</v>
      </c>
      <c r="H45" s="44">
        <v>0</v>
      </c>
      <c r="I45" s="45">
        <f t="shared" si="0"/>
        <v>0</v>
      </c>
      <c r="J45" s="43">
        <v>0</v>
      </c>
      <c r="K45" s="43">
        <v>235000000</v>
      </c>
      <c r="L45" s="43">
        <v>0</v>
      </c>
      <c r="M45" s="43">
        <f t="shared" si="4"/>
        <v>235000000</v>
      </c>
      <c r="N45" s="43">
        <f t="shared" si="3"/>
        <v>235000000</v>
      </c>
    </row>
    <row r="46" spans="1:14" s="46" customFormat="1" ht="24" customHeight="1">
      <c r="A46" s="36"/>
      <c r="B46" s="40"/>
      <c r="C46" s="40">
        <v>2</v>
      </c>
      <c r="D46" s="40"/>
      <c r="E46" s="42" t="s">
        <v>59</v>
      </c>
      <c r="F46" s="43">
        <f>F47</f>
        <v>0</v>
      </c>
      <c r="G46" s="43">
        <f>G47</f>
        <v>0</v>
      </c>
      <c r="H46" s="44">
        <f aca="true" t="shared" si="16" ref="H46:H57">G46+F46</f>
        <v>0</v>
      </c>
      <c r="I46" s="45">
        <f t="shared" si="0"/>
        <v>0</v>
      </c>
      <c r="J46" s="43">
        <f>J47</f>
        <v>0</v>
      </c>
      <c r="K46" s="43">
        <f>K47</f>
        <v>13726000000</v>
      </c>
      <c r="L46" s="43">
        <f>L47</f>
        <v>0</v>
      </c>
      <c r="M46" s="43">
        <f t="shared" si="4"/>
        <v>13726000000</v>
      </c>
      <c r="N46" s="43">
        <f t="shared" si="3"/>
        <v>13726000000</v>
      </c>
    </row>
    <row r="47" spans="1:14" s="46" customFormat="1" ht="24" customHeight="1">
      <c r="A47" s="36"/>
      <c r="B47" s="40"/>
      <c r="C47" s="40"/>
      <c r="D47" s="40">
        <v>1</v>
      </c>
      <c r="E47" s="42" t="s">
        <v>60</v>
      </c>
      <c r="F47" s="43">
        <v>0</v>
      </c>
      <c r="G47" s="43">
        <v>0</v>
      </c>
      <c r="H47" s="44">
        <f t="shared" si="16"/>
        <v>0</v>
      </c>
      <c r="I47" s="45">
        <f t="shared" si="0"/>
        <v>0</v>
      </c>
      <c r="J47" s="43">
        <v>0</v>
      </c>
      <c r="K47" s="43">
        <v>13726000000</v>
      </c>
      <c r="L47" s="43">
        <v>0</v>
      </c>
      <c r="M47" s="43">
        <f t="shared" si="4"/>
        <v>13726000000</v>
      </c>
      <c r="N47" s="43">
        <f t="shared" si="3"/>
        <v>13726000000</v>
      </c>
    </row>
    <row r="48" spans="1:14" s="46" customFormat="1" ht="24" customHeight="1">
      <c r="A48" s="36"/>
      <c r="B48" s="40"/>
      <c r="C48" s="40">
        <v>3</v>
      </c>
      <c r="D48" s="40"/>
      <c r="E48" s="42" t="s">
        <v>61</v>
      </c>
      <c r="F48" s="43">
        <f>F49</f>
        <v>0</v>
      </c>
      <c r="G48" s="43">
        <f>G49</f>
        <v>0</v>
      </c>
      <c r="H48" s="44">
        <f t="shared" si="16"/>
        <v>0</v>
      </c>
      <c r="I48" s="45">
        <f t="shared" si="0"/>
        <v>0</v>
      </c>
      <c r="J48" s="43">
        <f>J49</f>
        <v>0</v>
      </c>
      <c r="K48" s="43">
        <f>K49</f>
        <v>1643200000</v>
      </c>
      <c r="L48" s="43">
        <f>L49</f>
        <v>0</v>
      </c>
      <c r="M48" s="43">
        <f t="shared" si="4"/>
        <v>1643200000</v>
      </c>
      <c r="N48" s="43">
        <f t="shared" si="3"/>
        <v>1643200000</v>
      </c>
    </row>
    <row r="49" spans="1:14" s="46" customFormat="1" ht="24" customHeight="1">
      <c r="A49" s="36"/>
      <c r="B49" s="40"/>
      <c r="C49" s="40"/>
      <c r="D49" s="40">
        <v>1</v>
      </c>
      <c r="E49" s="42" t="s">
        <v>62</v>
      </c>
      <c r="F49" s="43">
        <v>0</v>
      </c>
      <c r="G49" s="43">
        <v>0</v>
      </c>
      <c r="H49" s="44">
        <f t="shared" si="16"/>
        <v>0</v>
      </c>
      <c r="I49" s="45">
        <f t="shared" si="0"/>
        <v>0</v>
      </c>
      <c r="J49" s="43">
        <v>0</v>
      </c>
      <c r="K49" s="43">
        <v>1643200000</v>
      </c>
      <c r="L49" s="43">
        <v>0</v>
      </c>
      <c r="M49" s="43">
        <f t="shared" si="4"/>
        <v>1643200000</v>
      </c>
      <c r="N49" s="43">
        <f t="shared" si="3"/>
        <v>1643200000</v>
      </c>
    </row>
    <row r="50" spans="1:14" s="46" customFormat="1" ht="24" customHeight="1">
      <c r="A50" s="36"/>
      <c r="B50" s="40"/>
      <c r="C50" s="40">
        <v>4</v>
      </c>
      <c r="D50" s="40"/>
      <c r="E50" s="42" t="s">
        <v>63</v>
      </c>
      <c r="F50" s="43">
        <v>0</v>
      </c>
      <c r="G50" s="43">
        <f>G51+G52+G53</f>
        <v>0</v>
      </c>
      <c r="H50" s="44">
        <f t="shared" si="16"/>
        <v>0</v>
      </c>
      <c r="I50" s="45">
        <f t="shared" si="0"/>
        <v>0</v>
      </c>
      <c r="J50" s="43">
        <f>J51+J52+J53</f>
        <v>0</v>
      </c>
      <c r="K50" s="43">
        <f>K51+K52+K53</f>
        <v>10896700000</v>
      </c>
      <c r="L50" s="43">
        <f>L51+L52+L53</f>
        <v>44605600000</v>
      </c>
      <c r="M50" s="43">
        <f>M51+M52+M53</f>
        <v>55502300000</v>
      </c>
      <c r="N50" s="43">
        <f>N51+N52+N53</f>
        <v>55502300000</v>
      </c>
    </row>
    <row r="51" spans="1:14" s="46" customFormat="1" ht="24" customHeight="1">
      <c r="A51" s="36"/>
      <c r="B51" s="40"/>
      <c r="C51" s="40"/>
      <c r="D51" s="40">
        <v>1</v>
      </c>
      <c r="E51" s="42" t="s">
        <v>64</v>
      </c>
      <c r="F51" s="43">
        <v>0</v>
      </c>
      <c r="G51" s="43">
        <v>0</v>
      </c>
      <c r="H51" s="44">
        <f t="shared" si="16"/>
        <v>0</v>
      </c>
      <c r="I51" s="45">
        <f t="shared" si="0"/>
        <v>0</v>
      </c>
      <c r="J51" s="43">
        <v>0</v>
      </c>
      <c r="K51" s="43">
        <v>1400000000</v>
      </c>
      <c r="L51" s="43">
        <v>299000000</v>
      </c>
      <c r="M51" s="43">
        <f t="shared" si="4"/>
        <v>1699000000</v>
      </c>
      <c r="N51" s="43">
        <f t="shared" si="3"/>
        <v>1699000000</v>
      </c>
    </row>
    <row r="52" spans="1:14" s="46" customFormat="1" ht="24" customHeight="1">
      <c r="A52" s="36"/>
      <c r="B52" s="40"/>
      <c r="C52" s="40"/>
      <c r="D52" s="40">
        <v>2</v>
      </c>
      <c r="E52" s="42" t="s">
        <v>62</v>
      </c>
      <c r="F52" s="43">
        <v>0</v>
      </c>
      <c r="G52" s="43">
        <v>0</v>
      </c>
      <c r="H52" s="44">
        <f t="shared" si="16"/>
        <v>0</v>
      </c>
      <c r="I52" s="45">
        <f t="shared" si="0"/>
        <v>0</v>
      </c>
      <c r="J52" s="43">
        <v>0</v>
      </c>
      <c r="K52" s="43">
        <v>5746700000</v>
      </c>
      <c r="L52" s="43">
        <v>10000000</v>
      </c>
      <c r="M52" s="43">
        <f t="shared" si="4"/>
        <v>5756700000</v>
      </c>
      <c r="N52" s="43">
        <f t="shared" si="3"/>
        <v>5756700000</v>
      </c>
    </row>
    <row r="53" spans="1:14" s="46" customFormat="1" ht="24" customHeight="1">
      <c r="A53" s="36"/>
      <c r="B53" s="40"/>
      <c r="C53" s="40"/>
      <c r="D53" s="40">
        <v>3</v>
      </c>
      <c r="E53" s="42" t="s">
        <v>65</v>
      </c>
      <c r="F53" s="43">
        <v>0</v>
      </c>
      <c r="G53" s="43">
        <v>0</v>
      </c>
      <c r="H53" s="44">
        <f t="shared" si="16"/>
        <v>0</v>
      </c>
      <c r="I53" s="45">
        <f t="shared" si="0"/>
        <v>0</v>
      </c>
      <c r="J53" s="43">
        <v>0</v>
      </c>
      <c r="K53" s="43">
        <v>3750000000</v>
      </c>
      <c r="L53" s="43">
        <v>44296600000</v>
      </c>
      <c r="M53" s="43">
        <f t="shared" si="4"/>
        <v>48046600000</v>
      </c>
      <c r="N53" s="43">
        <f t="shared" si="3"/>
        <v>48046600000</v>
      </c>
    </row>
    <row r="54" spans="1:14" s="35" customFormat="1" ht="24" customHeight="1">
      <c r="A54" s="39"/>
      <c r="B54" s="40">
        <v>2</v>
      </c>
      <c r="C54" s="37"/>
      <c r="D54" s="37"/>
      <c r="E54" s="41" t="s">
        <v>66</v>
      </c>
      <c r="F54" s="31">
        <f aca="true" t="shared" si="17" ref="F54:G56">F55</f>
        <v>0</v>
      </c>
      <c r="G54" s="31">
        <f t="shared" si="17"/>
        <v>0</v>
      </c>
      <c r="H54" s="32">
        <f t="shared" si="16"/>
        <v>0</v>
      </c>
      <c r="I54" s="33">
        <f t="shared" si="0"/>
        <v>0</v>
      </c>
      <c r="J54" s="31">
        <f aca="true" t="shared" si="18" ref="J54:L56">J55</f>
        <v>0</v>
      </c>
      <c r="K54" s="31">
        <f t="shared" si="18"/>
        <v>1624800000</v>
      </c>
      <c r="L54" s="31">
        <f t="shared" si="18"/>
        <v>0</v>
      </c>
      <c r="M54" s="31">
        <f t="shared" si="4"/>
        <v>1624800000</v>
      </c>
      <c r="N54" s="31">
        <f t="shared" si="3"/>
        <v>1624800000</v>
      </c>
    </row>
    <row r="55" spans="1:14" s="35" customFormat="1" ht="24" customHeight="1">
      <c r="A55" s="39"/>
      <c r="B55" s="37"/>
      <c r="C55" s="37"/>
      <c r="D55" s="37"/>
      <c r="E55" s="38" t="s">
        <v>6</v>
      </c>
      <c r="F55" s="31">
        <f t="shared" si="17"/>
        <v>0</v>
      </c>
      <c r="G55" s="31">
        <f t="shared" si="17"/>
        <v>0</v>
      </c>
      <c r="H55" s="32">
        <f t="shared" si="16"/>
        <v>0</v>
      </c>
      <c r="I55" s="33">
        <f t="shared" si="0"/>
        <v>0</v>
      </c>
      <c r="J55" s="31">
        <f t="shared" si="18"/>
        <v>0</v>
      </c>
      <c r="K55" s="31">
        <f t="shared" si="18"/>
        <v>1624800000</v>
      </c>
      <c r="L55" s="31">
        <f t="shared" si="18"/>
        <v>0</v>
      </c>
      <c r="M55" s="31">
        <f t="shared" si="4"/>
        <v>1624800000</v>
      </c>
      <c r="N55" s="31">
        <f t="shared" si="3"/>
        <v>1624800000</v>
      </c>
    </row>
    <row r="56" spans="1:14" s="46" customFormat="1" ht="24" customHeight="1">
      <c r="A56" s="36"/>
      <c r="B56" s="40"/>
      <c r="C56" s="40">
        <v>1</v>
      </c>
      <c r="D56" s="40"/>
      <c r="E56" s="42" t="s">
        <v>67</v>
      </c>
      <c r="F56" s="43">
        <f t="shared" si="17"/>
        <v>0</v>
      </c>
      <c r="G56" s="43">
        <f t="shared" si="17"/>
        <v>0</v>
      </c>
      <c r="H56" s="44">
        <f t="shared" si="16"/>
        <v>0</v>
      </c>
      <c r="I56" s="45">
        <f t="shared" si="0"/>
        <v>0</v>
      </c>
      <c r="J56" s="43">
        <f t="shared" si="18"/>
        <v>0</v>
      </c>
      <c r="K56" s="43">
        <f t="shared" si="18"/>
        <v>1624800000</v>
      </c>
      <c r="L56" s="43">
        <f t="shared" si="18"/>
        <v>0</v>
      </c>
      <c r="M56" s="43">
        <f t="shared" si="4"/>
        <v>1624800000</v>
      </c>
      <c r="N56" s="43">
        <f t="shared" si="3"/>
        <v>1624800000</v>
      </c>
    </row>
    <row r="57" spans="1:14" s="46" customFormat="1" ht="24" customHeight="1">
      <c r="A57" s="36"/>
      <c r="B57" s="40"/>
      <c r="C57" s="40"/>
      <c r="D57" s="40">
        <v>1</v>
      </c>
      <c r="E57" s="42" t="s">
        <v>62</v>
      </c>
      <c r="F57" s="43">
        <v>0</v>
      </c>
      <c r="G57" s="43">
        <v>0</v>
      </c>
      <c r="H57" s="44">
        <f t="shared" si="16"/>
        <v>0</v>
      </c>
      <c r="I57" s="45">
        <f t="shared" si="0"/>
        <v>0</v>
      </c>
      <c r="J57" s="43">
        <v>0</v>
      </c>
      <c r="K57" s="43">
        <v>1624800000</v>
      </c>
      <c r="L57" s="43">
        <v>0</v>
      </c>
      <c r="M57" s="43">
        <f t="shared" si="4"/>
        <v>1624800000</v>
      </c>
      <c r="N57" s="43">
        <f t="shared" si="3"/>
        <v>1624800000</v>
      </c>
    </row>
    <row r="58" spans="1:14" ht="16.5" thickBot="1">
      <c r="A58" s="59"/>
      <c r="B58" s="60"/>
      <c r="C58" s="60"/>
      <c r="D58" s="60"/>
      <c r="E58" s="61"/>
      <c r="F58" s="61"/>
      <c r="G58" s="61"/>
      <c r="H58" s="61"/>
      <c r="I58" s="62"/>
      <c r="J58" s="61"/>
      <c r="K58" s="61"/>
      <c r="L58" s="61"/>
      <c r="M58" s="61"/>
      <c r="N58" s="63"/>
    </row>
  </sheetData>
  <mergeCells count="4">
    <mergeCell ref="N5:N6"/>
    <mergeCell ref="A5:E5"/>
    <mergeCell ref="J5:M5"/>
    <mergeCell ref="F5:I5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</dc:title>
  <dc:subject>用途</dc:subject>
  <dc:creator>行政院主計處</dc:creator>
  <cp:keywords/>
  <dc:description> </dc:description>
  <cp:lastModifiedBy>Administrator</cp:lastModifiedBy>
  <dcterms:created xsi:type="dcterms:W3CDTF">2006-04-26T07:30:43Z</dcterms:created>
  <dcterms:modified xsi:type="dcterms:W3CDTF">2008-11-14T05:34:43Z</dcterms:modified>
  <cp:category>I14</cp:category>
  <cp:version/>
  <cp:contentType/>
  <cp:contentStatus/>
</cp:coreProperties>
</file>