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機關" sheetId="1" r:id="rId1"/>
  </sheets>
  <definedNames>
    <definedName name="_xlnm.Print_Titles" localSheetId="0">'歲出機關'!$1:$6</definedName>
  </definedNames>
  <calcPr fullCalcOnLoad="1"/>
</workbook>
</file>

<file path=xl/sharedStrings.xml><?xml version="1.0" encoding="utf-8"?>
<sst xmlns="http://schemas.openxmlformats.org/spreadsheetml/2006/main" count="76" uniqueCount="68">
  <si>
    <t>款</t>
  </si>
  <si>
    <t>項</t>
  </si>
  <si>
    <t>目</t>
  </si>
  <si>
    <t>節</t>
  </si>
  <si>
    <t>文化支出</t>
  </si>
  <si>
    <t>交通支出</t>
  </si>
  <si>
    <t>環境保護支出</t>
  </si>
  <si>
    <t>下水道管理業務</t>
  </si>
  <si>
    <t>中央</t>
  </si>
  <si>
    <t>政府</t>
  </si>
  <si>
    <t>擴大公共建設投</t>
  </si>
  <si>
    <t>資計畫特別決算</t>
  </si>
  <si>
    <t>歲出機關</t>
  </si>
  <si>
    <t>別決算表</t>
  </si>
  <si>
    <t>中華民國</t>
  </si>
  <si>
    <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</si>
  <si>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</si>
  <si>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</si>
  <si>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</si>
  <si>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</si>
  <si>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</si>
  <si>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</si>
  <si>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</si>
  <si>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</si>
  <si>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</si>
  <si>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</si>
  <si>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</si>
  <si>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</si>
  <si>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</si>
  <si>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</si>
  <si>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國立故宮博物院</t>
  </si>
  <si>
    <t>一般建築及設備</t>
  </si>
  <si>
    <t>國際藝術及流行音樂中心—故宮南部分院</t>
  </si>
  <si>
    <t>文化建設委員會及所屬</t>
  </si>
  <si>
    <t>文化發展業務</t>
  </si>
  <si>
    <r>
      <t>國際藝術及流行音樂</t>
    </r>
    <r>
      <rPr>
        <sz val="12"/>
        <rFont val="新細明體"/>
        <family val="1"/>
      </rPr>
      <t>中心</t>
    </r>
  </si>
  <si>
    <t>內政部主管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</si>
  <si>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</si>
  <si>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</si>
  <si>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</si>
  <si>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</si>
  <si>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</si>
  <si>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</si>
  <si>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</si>
  <si>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</si>
  <si>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國立臺灣史前文化博物館</t>
  </si>
  <si>
    <t>文化支出</t>
  </si>
  <si>
    <t>國際藝術及流行音樂中心－南島文化園區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</si>
  <si>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</si>
  <si>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</si>
  <si>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</si>
  <si>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</si>
  <si>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</si>
  <si>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</si>
  <si>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</si>
  <si>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</si>
  <si>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</si>
  <si>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</si>
  <si>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</si>
  <si>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</si>
  <si>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</si>
  <si>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非營業基金－交通作業基金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</si>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</sst>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195" fontId="19" fillId="0" borderId="6" xfId="0" applyNumberFormat="1" applyFont="1" applyBorder="1" applyAlignment="1">
      <alignment horizontal="right"/>
    </xf>
    <xf numFmtId="186" fontId="19" fillId="0" borderId="7" xfId="0" applyNumberFormat="1" applyFont="1" applyBorder="1" applyAlignment="1">
      <alignment horizontal="right"/>
    </xf>
    <xf numFmtId="195" fontId="19" fillId="0" borderId="5" xfId="0" applyNumberFormat="1" applyFont="1" applyBorder="1" applyAlignment="1">
      <alignment horizontal="right"/>
    </xf>
    <xf numFmtId="184" fontId="19" fillId="0" borderId="8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8" fillId="0" borderId="10" xfId="16" applyNumberFormat="1" applyFont="1" applyBorder="1" applyAlignment="1">
      <alignment horizontal="left" wrapText="1"/>
    </xf>
    <xf numFmtId="195" fontId="19" fillId="0" borderId="10" xfId="0" applyNumberFormat="1" applyFont="1" applyFill="1" applyBorder="1" applyAlignment="1">
      <alignment horizontal="right"/>
    </xf>
    <xf numFmtId="195" fontId="19" fillId="0" borderId="9" xfId="0" applyNumberFormat="1" applyFont="1" applyFill="1" applyBorder="1" applyAlignment="1">
      <alignment horizontal="right"/>
    </xf>
    <xf numFmtId="184" fontId="19" fillId="0" borderId="7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49" fontId="21" fillId="0" borderId="10" xfId="16" applyNumberFormat="1" applyFont="1" applyBorder="1" applyAlignment="1">
      <alignment horizontal="left" wrapText="1"/>
    </xf>
    <xf numFmtId="195" fontId="19" fillId="0" borderId="10" xfId="0" applyNumberFormat="1" applyFont="1" applyBorder="1" applyAlignment="1">
      <alignment horizontal="right"/>
    </xf>
    <xf numFmtId="195" fontId="19" fillId="0" borderId="9" xfId="0" applyNumberFormat="1" applyFont="1" applyBorder="1" applyAlignment="1">
      <alignment horizontal="right"/>
    </xf>
    <xf numFmtId="184" fontId="19" fillId="0" borderId="7" xfId="0" applyNumberFormat="1" applyFont="1" applyBorder="1" applyAlignment="1">
      <alignment horizontal="right"/>
    </xf>
    <xf numFmtId="49" fontId="4" fillId="0" borderId="10" xfId="16" applyNumberFormat="1" applyFont="1" applyBorder="1" applyAlignment="1">
      <alignment horizontal="left" wrapText="1"/>
    </xf>
    <xf numFmtId="195" fontId="14" fillId="0" borderId="10" xfId="0" applyNumberFormat="1" applyFont="1" applyBorder="1" applyAlignment="1">
      <alignment horizontal="right"/>
    </xf>
    <xf numFmtId="186" fontId="14" fillId="0" borderId="7" xfId="0" applyNumberFormat="1" applyFont="1" applyBorder="1" applyAlignment="1">
      <alignment horizontal="right"/>
    </xf>
    <xf numFmtId="195" fontId="14" fillId="0" borderId="9" xfId="0" applyNumberFormat="1" applyFont="1" applyBorder="1" applyAlignment="1">
      <alignment horizontal="right"/>
    </xf>
    <xf numFmtId="184" fontId="14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95" fontId="14" fillId="0" borderId="10" xfId="0" applyNumberFormat="1" applyFont="1" applyBorder="1" applyAlignment="1">
      <alignment horizontal="right" vertical="center"/>
    </xf>
    <xf numFmtId="186" fontId="14" fillId="0" borderId="7" xfId="0" applyNumberFormat="1" applyFont="1" applyBorder="1" applyAlignment="1">
      <alignment horizontal="right" vertical="center"/>
    </xf>
    <xf numFmtId="195" fontId="14" fillId="0" borderId="9" xfId="0" applyNumberFormat="1" applyFont="1" applyBorder="1" applyAlignment="1">
      <alignment horizontal="right" vertical="center"/>
    </xf>
    <xf numFmtId="184" fontId="14" fillId="0" borderId="7" xfId="0" applyNumberFormat="1" applyFont="1" applyBorder="1" applyAlignment="1">
      <alignment horizontal="right" vertical="center"/>
    </xf>
    <xf numFmtId="195" fontId="19" fillId="0" borderId="10" xfId="15" applyNumberFormat="1" applyFont="1" applyBorder="1" applyAlignment="1">
      <alignment horizontal="right"/>
      <protection/>
    </xf>
    <xf numFmtId="195" fontId="19" fillId="0" borderId="9" xfId="15" applyNumberFormat="1" applyFont="1" applyBorder="1" applyAlignment="1">
      <alignment horizontal="right"/>
      <protection/>
    </xf>
    <xf numFmtId="184" fontId="19" fillId="0" borderId="7" xfId="15" applyNumberFormat="1" applyFont="1" applyBorder="1" applyAlignment="1">
      <alignment horizontal="right"/>
      <protection/>
    </xf>
    <xf numFmtId="195" fontId="14" fillId="0" borderId="10" xfId="15" applyNumberFormat="1" applyFont="1" applyBorder="1" applyAlignment="1">
      <alignment horizontal="right"/>
      <protection/>
    </xf>
    <xf numFmtId="195" fontId="14" fillId="0" borderId="9" xfId="15" applyNumberFormat="1" applyFont="1" applyBorder="1" applyAlignment="1">
      <alignment horizontal="right"/>
      <protection/>
    </xf>
    <xf numFmtId="184" fontId="14" fillId="0" borderId="7" xfId="15" applyNumberFormat="1" applyFont="1" applyBorder="1" applyAlignment="1">
      <alignment horizontal="right"/>
      <protection/>
    </xf>
    <xf numFmtId="186" fontId="19" fillId="0" borderId="9" xfId="0" applyNumberFormat="1" applyFont="1" applyBorder="1" applyAlignment="1">
      <alignment horizontal="right"/>
    </xf>
    <xf numFmtId="186" fontId="14" fillId="0" borderId="9" xfId="0" applyNumberFormat="1" applyFont="1" applyBorder="1" applyAlignment="1">
      <alignment horizontal="right"/>
    </xf>
    <xf numFmtId="186" fontId="14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4" fillId="0" borderId="12" xfId="16" applyNumberFormat="1" applyFont="1" applyBorder="1" applyAlignment="1">
      <alignment horizontal="left" wrapText="1"/>
    </xf>
    <xf numFmtId="195" fontId="14" fillId="0" borderId="12" xfId="15" applyNumberFormat="1" applyFont="1" applyBorder="1" applyAlignment="1">
      <alignment horizontal="right" vertical="center"/>
      <protection/>
    </xf>
    <xf numFmtId="186" fontId="14" fillId="0" borderId="13" xfId="0" applyNumberFormat="1" applyFont="1" applyBorder="1" applyAlignment="1">
      <alignment horizontal="right" vertical="center"/>
    </xf>
    <xf numFmtId="186" fontId="14" fillId="0" borderId="11" xfId="0" applyNumberFormat="1" applyFont="1" applyBorder="1" applyAlignment="1">
      <alignment horizontal="right" vertical="center"/>
    </xf>
    <xf numFmtId="186" fontId="14" fillId="0" borderId="12" xfId="0" applyNumberFormat="1" applyFont="1" applyBorder="1" applyAlignment="1">
      <alignment horizontal="right" vertical="center"/>
    </xf>
    <xf numFmtId="195" fontId="14" fillId="0" borderId="10" xfId="15" applyNumberFormat="1" applyFont="1" applyBorder="1" applyAlignment="1">
      <alignment horizontal="right" vertical="center"/>
      <protection/>
    </xf>
    <xf numFmtId="195" fontId="14" fillId="0" borderId="9" xfId="15" applyNumberFormat="1" applyFont="1" applyBorder="1" applyAlignment="1">
      <alignment horizontal="right" vertical="center"/>
      <protection/>
    </xf>
    <xf numFmtId="184" fontId="14" fillId="0" borderId="7" xfId="15" applyNumberFormat="1" applyFont="1" applyBorder="1" applyAlignment="1">
      <alignment horizontal="right" vertical="center"/>
      <protection/>
    </xf>
    <xf numFmtId="49" fontId="23" fillId="0" borderId="10" xfId="16" applyNumberFormat="1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9">
    <cellStyle name="Normal" xfId="0"/>
    <cellStyle name="一般_特別預算案機關別表 0924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="75" zoomScaleNormal="75" workbookViewId="0" topLeftCell="A1">
      <selection activeCell="E55" sqref="E55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7.25390625" style="0" customWidth="1"/>
    <col min="6" max="6" width="17.75390625" style="0" customWidth="1"/>
    <col min="7" max="7" width="12.625" style="0" customWidth="1"/>
    <col min="8" max="8" width="17.25390625" style="0" customWidth="1"/>
    <col min="9" max="9" width="18.25390625" style="0" customWidth="1"/>
    <col min="10" max="10" width="15.25390625" style="0" customWidth="1"/>
    <col min="11" max="11" width="18.25390625" style="0" customWidth="1"/>
    <col min="12" max="12" width="18.75390625" style="0" customWidth="1"/>
    <col min="13" max="13" width="15.625" style="0" customWidth="1"/>
  </cols>
  <sheetData>
    <row r="1" spans="8:9" ht="24.75" customHeight="1">
      <c r="H1" s="3" t="s">
        <v>8</v>
      </c>
      <c r="I1" s="4" t="s">
        <v>9</v>
      </c>
    </row>
    <row r="2" spans="1:9" s="10" customFormat="1" ht="27.75" customHeight="1">
      <c r="A2" s="5"/>
      <c r="B2" s="6"/>
      <c r="C2" s="7"/>
      <c r="D2" s="8"/>
      <c r="E2" s="9"/>
      <c r="H2" s="3" t="s">
        <v>10</v>
      </c>
      <c r="I2" s="4" t="s">
        <v>11</v>
      </c>
    </row>
    <row r="3" spans="1:9" s="10" customFormat="1" ht="27.75" customHeight="1">
      <c r="A3" s="11"/>
      <c r="B3" s="12"/>
      <c r="C3" s="13"/>
      <c r="D3" s="12"/>
      <c r="E3" s="14"/>
      <c r="H3" s="3" t="s">
        <v>12</v>
      </c>
      <c r="I3" s="4" t="s">
        <v>13</v>
      </c>
    </row>
    <row r="4" spans="1:13" s="10" customFormat="1" ht="24.75" customHeight="1" thickBot="1">
      <c r="A4" s="15"/>
      <c r="B4" s="16"/>
      <c r="C4" s="16"/>
      <c r="D4" s="17"/>
      <c r="E4" s="18"/>
      <c r="H4" s="19" t="s">
        <v>14</v>
      </c>
      <c r="I4" s="20" t="s">
        <v>15</v>
      </c>
      <c r="L4" s="21"/>
      <c r="M4" s="22" t="s">
        <v>16</v>
      </c>
    </row>
    <row r="5" spans="1:14" s="29" customFormat="1" ht="21" customHeight="1">
      <c r="A5" s="93" t="s">
        <v>17</v>
      </c>
      <c r="B5" s="93"/>
      <c r="C5" s="93"/>
      <c r="D5" s="93"/>
      <c r="E5" s="94"/>
      <c r="F5" s="23"/>
      <c r="G5" s="24" t="s">
        <v>18</v>
      </c>
      <c r="H5" s="25"/>
      <c r="I5" s="26" t="s">
        <v>19</v>
      </c>
      <c r="J5" s="26"/>
      <c r="K5" s="27"/>
      <c r="L5" s="25"/>
      <c r="M5" s="91" t="s">
        <v>20</v>
      </c>
      <c r="N5" s="28"/>
    </row>
    <row r="6" spans="1:14" s="29" customFormat="1" ht="23.25" customHeight="1">
      <c r="A6" s="30" t="s">
        <v>0</v>
      </c>
      <c r="B6" s="30" t="s">
        <v>1</v>
      </c>
      <c r="C6" s="30" t="s">
        <v>2</v>
      </c>
      <c r="D6" s="30" t="s">
        <v>3</v>
      </c>
      <c r="E6" s="31" t="s">
        <v>21</v>
      </c>
      <c r="F6" s="30" t="s">
        <v>22</v>
      </c>
      <c r="G6" s="30" t="s">
        <v>23</v>
      </c>
      <c r="H6" s="32" t="s">
        <v>24</v>
      </c>
      <c r="I6" s="30" t="s">
        <v>25</v>
      </c>
      <c r="J6" s="30" t="s">
        <v>26</v>
      </c>
      <c r="K6" s="30" t="s">
        <v>27</v>
      </c>
      <c r="L6" s="32" t="s">
        <v>24</v>
      </c>
      <c r="M6" s="92"/>
      <c r="N6" s="28"/>
    </row>
    <row r="7" spans="1:14" s="42" customFormat="1" ht="22.5" customHeight="1">
      <c r="A7" s="33"/>
      <c r="B7" s="34"/>
      <c r="C7" s="35"/>
      <c r="D7" s="35"/>
      <c r="E7" s="36" t="s">
        <v>28</v>
      </c>
      <c r="F7" s="37">
        <f>SUM(F8+F17+F24+F33+F41)</f>
        <v>90498000000</v>
      </c>
      <c r="G7" s="38">
        <f>SUM(G8+G17+G24+G33+G41)</f>
        <v>0</v>
      </c>
      <c r="H7" s="37">
        <f>G7+F7</f>
        <v>90498000000</v>
      </c>
      <c r="I7" s="39">
        <f>SUM(I8+I17+I24+I33+I41)</f>
        <v>50488530048</v>
      </c>
      <c r="J7" s="37">
        <f>SUM(J8+J17+J24+J33+J41)</f>
        <v>397470947</v>
      </c>
      <c r="K7" s="37">
        <f>SUM(K8+K17+K24+K33+K41)</f>
        <v>38148841929</v>
      </c>
      <c r="L7" s="37">
        <f>SUM(I7:K7)</f>
        <v>89034842924</v>
      </c>
      <c r="M7" s="40">
        <f>L7-H7</f>
        <v>-1463157076</v>
      </c>
      <c r="N7" s="41"/>
    </row>
    <row r="8" spans="1:23" s="42" customFormat="1" ht="22.5" customHeight="1">
      <c r="A8" s="43">
        <v>1</v>
      </c>
      <c r="B8" s="44"/>
      <c r="C8" s="45"/>
      <c r="D8" s="45"/>
      <c r="E8" s="46" t="s">
        <v>29</v>
      </c>
      <c r="F8" s="47">
        <f>SUM(F9+F13)</f>
        <v>1438800000</v>
      </c>
      <c r="G8" s="38">
        <f>SUM(G9+G13)</f>
        <v>0</v>
      </c>
      <c r="H8" s="47">
        <f aca="true" t="shared" si="0" ref="H8:H57">G8+F8</f>
        <v>1438800000</v>
      </c>
      <c r="I8" s="48">
        <f>SUM(I9+I13)</f>
        <v>90177843</v>
      </c>
      <c r="J8" s="38">
        <f>SUM(J9+J13)</f>
        <v>0</v>
      </c>
      <c r="K8" s="47">
        <f>SUM(K9+K13)</f>
        <v>476438874</v>
      </c>
      <c r="L8" s="47">
        <f aca="true" t="shared" si="1" ref="L8:L57">SUM(I8:K8)</f>
        <v>566616717</v>
      </c>
      <c r="M8" s="49">
        <f aca="true" t="shared" si="2" ref="M8:M57">L8-H8</f>
        <v>-872183283</v>
      </c>
      <c r="N8" s="50"/>
      <c r="O8" s="51"/>
      <c r="P8" s="51"/>
      <c r="Q8" s="51"/>
      <c r="R8" s="51"/>
      <c r="S8" s="51"/>
      <c r="T8" s="51"/>
      <c r="U8" s="51"/>
      <c r="V8" s="51"/>
      <c r="W8" s="51"/>
    </row>
    <row r="9" spans="1:23" s="10" customFormat="1" ht="22.5" customHeight="1">
      <c r="A9" s="43"/>
      <c r="B9" s="44">
        <v>1</v>
      </c>
      <c r="C9" s="45"/>
      <c r="D9" s="45"/>
      <c r="E9" s="52" t="s">
        <v>30</v>
      </c>
      <c r="F9" s="53">
        <f aca="true" t="shared" si="3" ref="F9:G11">F10</f>
        <v>330800000</v>
      </c>
      <c r="G9" s="38">
        <f t="shared" si="3"/>
        <v>0</v>
      </c>
      <c r="H9" s="53">
        <f t="shared" si="0"/>
        <v>330800000</v>
      </c>
      <c r="I9" s="54">
        <f aca="true" t="shared" si="4" ref="I9:L11">I10</f>
        <v>31181938</v>
      </c>
      <c r="J9" s="38">
        <f t="shared" si="4"/>
        <v>0</v>
      </c>
      <c r="K9" s="53">
        <f t="shared" si="4"/>
        <v>299600374</v>
      </c>
      <c r="L9" s="53">
        <f t="shared" si="1"/>
        <v>330782312</v>
      </c>
      <c r="M9" s="55">
        <f t="shared" si="2"/>
        <v>-17688</v>
      </c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13" s="51" customFormat="1" ht="22.5" customHeight="1">
      <c r="A10" s="43"/>
      <c r="B10" s="44"/>
      <c r="C10" s="45"/>
      <c r="D10" s="45"/>
      <c r="E10" s="46" t="s">
        <v>4</v>
      </c>
      <c r="F10" s="53">
        <f t="shared" si="3"/>
        <v>330800000</v>
      </c>
      <c r="G10" s="38">
        <f t="shared" si="3"/>
        <v>0</v>
      </c>
      <c r="H10" s="53">
        <f t="shared" si="0"/>
        <v>330800000</v>
      </c>
      <c r="I10" s="54">
        <f t="shared" si="4"/>
        <v>31181938</v>
      </c>
      <c r="J10" s="38">
        <f t="shared" si="4"/>
        <v>0</v>
      </c>
      <c r="K10" s="53">
        <f t="shared" si="4"/>
        <v>299600374</v>
      </c>
      <c r="L10" s="53">
        <f t="shared" si="1"/>
        <v>330782312</v>
      </c>
      <c r="M10" s="55">
        <f t="shared" si="2"/>
        <v>-17688</v>
      </c>
    </row>
    <row r="11" spans="1:23" s="10" customFormat="1" ht="22.5" customHeight="1">
      <c r="A11" s="43"/>
      <c r="B11" s="44"/>
      <c r="C11" s="44">
        <v>1</v>
      </c>
      <c r="D11" s="44"/>
      <c r="E11" s="56" t="s">
        <v>31</v>
      </c>
      <c r="F11" s="57">
        <f t="shared" si="3"/>
        <v>330800000</v>
      </c>
      <c r="G11" s="58">
        <f t="shared" si="3"/>
        <v>0</v>
      </c>
      <c r="H11" s="57">
        <f t="shared" si="0"/>
        <v>330800000</v>
      </c>
      <c r="I11" s="59">
        <f>I12</f>
        <v>31181938</v>
      </c>
      <c r="J11" s="58">
        <f t="shared" si="4"/>
        <v>0</v>
      </c>
      <c r="K11" s="57">
        <f t="shared" si="4"/>
        <v>299600374</v>
      </c>
      <c r="L11" s="57">
        <f t="shared" si="4"/>
        <v>330782312</v>
      </c>
      <c r="M11" s="60">
        <f t="shared" si="2"/>
        <v>-17688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10" customFormat="1" ht="39" customHeight="1">
      <c r="A12" s="43"/>
      <c r="B12" s="44"/>
      <c r="C12" s="44"/>
      <c r="D12" s="61">
        <v>1</v>
      </c>
      <c r="E12" s="56" t="s">
        <v>32</v>
      </c>
      <c r="F12" s="62">
        <v>330800000</v>
      </c>
      <c r="G12" s="63">
        <v>0</v>
      </c>
      <c r="H12" s="62">
        <f t="shared" si="0"/>
        <v>330800000</v>
      </c>
      <c r="I12" s="64">
        <v>31181938</v>
      </c>
      <c r="J12" s="63">
        <v>0</v>
      </c>
      <c r="K12" s="62">
        <v>299600374</v>
      </c>
      <c r="L12" s="62">
        <f t="shared" si="1"/>
        <v>330782312</v>
      </c>
      <c r="M12" s="65">
        <f t="shared" si="2"/>
        <v>-17688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10" customFormat="1" ht="22.5" customHeight="1">
      <c r="A13" s="43"/>
      <c r="B13" s="44">
        <v>2</v>
      </c>
      <c r="C13" s="45"/>
      <c r="D13" s="45"/>
      <c r="E13" s="52" t="s">
        <v>33</v>
      </c>
      <c r="F13" s="66">
        <f aca="true" t="shared" si="5" ref="F13:G15">F14</f>
        <v>1108000000</v>
      </c>
      <c r="G13" s="38">
        <f t="shared" si="5"/>
        <v>0</v>
      </c>
      <c r="H13" s="66">
        <f t="shared" si="0"/>
        <v>1108000000</v>
      </c>
      <c r="I13" s="67">
        <f aca="true" t="shared" si="6" ref="I13:K15">I14</f>
        <v>58995905</v>
      </c>
      <c r="J13" s="38">
        <f t="shared" si="6"/>
        <v>0</v>
      </c>
      <c r="K13" s="66">
        <f t="shared" si="6"/>
        <v>176838500</v>
      </c>
      <c r="L13" s="66">
        <f t="shared" si="1"/>
        <v>235834405</v>
      </c>
      <c r="M13" s="68">
        <f t="shared" si="2"/>
        <v>-872165595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10" customFormat="1" ht="22.5" customHeight="1">
      <c r="A14" s="43"/>
      <c r="B14" s="44"/>
      <c r="C14" s="45"/>
      <c r="D14" s="45"/>
      <c r="E14" s="46" t="s">
        <v>4</v>
      </c>
      <c r="F14" s="66">
        <f t="shared" si="5"/>
        <v>1108000000</v>
      </c>
      <c r="G14" s="38">
        <f t="shared" si="5"/>
        <v>0</v>
      </c>
      <c r="H14" s="66">
        <f t="shared" si="0"/>
        <v>1108000000</v>
      </c>
      <c r="I14" s="67">
        <f t="shared" si="6"/>
        <v>58995905</v>
      </c>
      <c r="J14" s="38">
        <f t="shared" si="6"/>
        <v>0</v>
      </c>
      <c r="K14" s="66">
        <f t="shared" si="6"/>
        <v>176838500</v>
      </c>
      <c r="L14" s="66">
        <f t="shared" si="1"/>
        <v>235834405</v>
      </c>
      <c r="M14" s="68">
        <f t="shared" si="2"/>
        <v>-872165595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10" customFormat="1" ht="22.5" customHeight="1">
      <c r="A15" s="43"/>
      <c r="B15" s="44"/>
      <c r="C15" s="44">
        <v>1</v>
      </c>
      <c r="D15" s="44"/>
      <c r="E15" s="56" t="s">
        <v>34</v>
      </c>
      <c r="F15" s="69">
        <f t="shared" si="5"/>
        <v>1108000000</v>
      </c>
      <c r="G15" s="58">
        <f t="shared" si="5"/>
        <v>0</v>
      </c>
      <c r="H15" s="69">
        <f t="shared" si="0"/>
        <v>1108000000</v>
      </c>
      <c r="I15" s="70">
        <f t="shared" si="6"/>
        <v>58995905</v>
      </c>
      <c r="J15" s="58">
        <f t="shared" si="6"/>
        <v>0</v>
      </c>
      <c r="K15" s="69">
        <f t="shared" si="6"/>
        <v>176838500</v>
      </c>
      <c r="L15" s="69">
        <f t="shared" si="1"/>
        <v>235834405</v>
      </c>
      <c r="M15" s="71">
        <f t="shared" si="2"/>
        <v>-872165595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10" customFormat="1" ht="22.5" customHeight="1">
      <c r="A16" s="43"/>
      <c r="B16" s="44"/>
      <c r="C16" s="44"/>
      <c r="D16" s="44">
        <v>1</v>
      </c>
      <c r="E16" s="56" t="s">
        <v>35</v>
      </c>
      <c r="F16" s="69">
        <v>1108000000</v>
      </c>
      <c r="G16" s="58">
        <v>0</v>
      </c>
      <c r="H16" s="69">
        <f t="shared" si="0"/>
        <v>1108000000</v>
      </c>
      <c r="I16" s="70">
        <v>58995905</v>
      </c>
      <c r="J16" s="58">
        <v>0</v>
      </c>
      <c r="K16" s="69">
        <v>176838500</v>
      </c>
      <c r="L16" s="69">
        <f t="shared" si="1"/>
        <v>235834405</v>
      </c>
      <c r="M16" s="71">
        <f t="shared" si="2"/>
        <v>-872165595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10" customFormat="1" ht="22.5" customHeight="1">
      <c r="A17" s="43">
        <v>2</v>
      </c>
      <c r="B17" s="44"/>
      <c r="C17" s="45"/>
      <c r="D17" s="45"/>
      <c r="E17" s="46" t="s">
        <v>36</v>
      </c>
      <c r="F17" s="53">
        <f>F18</f>
        <v>4483900000</v>
      </c>
      <c r="G17" s="38">
        <f>G18</f>
        <v>0</v>
      </c>
      <c r="H17" s="66">
        <f t="shared" si="0"/>
        <v>4483900000</v>
      </c>
      <c r="I17" s="67">
        <f>I18</f>
        <v>2580736472</v>
      </c>
      <c r="J17" s="38">
        <f>J18</f>
        <v>0</v>
      </c>
      <c r="K17" s="66">
        <f>K18</f>
        <v>1389689735</v>
      </c>
      <c r="L17" s="66">
        <f t="shared" si="1"/>
        <v>3970426207</v>
      </c>
      <c r="M17" s="68">
        <f t="shared" si="2"/>
        <v>-513473793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10" customFormat="1" ht="22.5" customHeight="1">
      <c r="A18" s="43"/>
      <c r="B18" s="44">
        <v>1</v>
      </c>
      <c r="C18" s="45"/>
      <c r="D18" s="45"/>
      <c r="E18" s="52" t="s">
        <v>37</v>
      </c>
      <c r="F18" s="53">
        <f>SUM(F19+F21)</f>
        <v>4483900000</v>
      </c>
      <c r="G18" s="38">
        <f>SUM(G19+G21)</f>
        <v>0</v>
      </c>
      <c r="H18" s="66">
        <f t="shared" si="0"/>
        <v>4483900000</v>
      </c>
      <c r="I18" s="67">
        <f>SUM(I19+I21)</f>
        <v>2580736472</v>
      </c>
      <c r="J18" s="38">
        <f>SUM(J19+J21)</f>
        <v>0</v>
      </c>
      <c r="K18" s="66">
        <f>SUM(K19+K21)</f>
        <v>1389689735</v>
      </c>
      <c r="L18" s="66">
        <f t="shared" si="1"/>
        <v>3970426207</v>
      </c>
      <c r="M18" s="68">
        <f t="shared" si="2"/>
        <v>-513473793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10" customFormat="1" ht="22.5" customHeight="1">
      <c r="A19" s="43"/>
      <c r="B19" s="44"/>
      <c r="C19" s="45"/>
      <c r="D19" s="45"/>
      <c r="E19" s="46" t="s">
        <v>5</v>
      </c>
      <c r="F19" s="53">
        <f>F20</f>
        <v>1050000000</v>
      </c>
      <c r="G19" s="38">
        <f>G20</f>
        <v>0</v>
      </c>
      <c r="H19" s="66">
        <f t="shared" si="0"/>
        <v>1050000000</v>
      </c>
      <c r="I19" s="67">
        <f>I20</f>
        <v>316563688</v>
      </c>
      <c r="J19" s="38">
        <f>J20</f>
        <v>0</v>
      </c>
      <c r="K19" s="66">
        <f>K20</f>
        <v>589996038</v>
      </c>
      <c r="L19" s="66">
        <f t="shared" si="1"/>
        <v>906559726</v>
      </c>
      <c r="M19" s="68">
        <f t="shared" si="2"/>
        <v>-143440274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10" customFormat="1" ht="23.25" customHeight="1">
      <c r="A20" s="43"/>
      <c r="B20" s="44"/>
      <c r="C20" s="44">
        <v>1</v>
      </c>
      <c r="D20" s="44"/>
      <c r="E20" s="56" t="s">
        <v>38</v>
      </c>
      <c r="F20" s="57">
        <v>1050000000</v>
      </c>
      <c r="G20" s="58">
        <v>0</v>
      </c>
      <c r="H20" s="69">
        <f t="shared" si="0"/>
        <v>1050000000</v>
      </c>
      <c r="I20" s="70">
        <v>316563688</v>
      </c>
      <c r="J20" s="58">
        <v>0</v>
      </c>
      <c r="K20" s="69">
        <v>589996038</v>
      </c>
      <c r="L20" s="69">
        <f t="shared" si="1"/>
        <v>906559726</v>
      </c>
      <c r="M20" s="71">
        <f t="shared" si="2"/>
        <v>-143440274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10" customFormat="1" ht="22.5" customHeight="1">
      <c r="A21" s="43"/>
      <c r="B21" s="44"/>
      <c r="C21" s="45"/>
      <c r="D21" s="45"/>
      <c r="E21" s="46" t="s">
        <v>6</v>
      </c>
      <c r="F21" s="53">
        <f>F22</f>
        <v>3433900000</v>
      </c>
      <c r="G21" s="38">
        <f>G22</f>
        <v>0</v>
      </c>
      <c r="H21" s="66">
        <f t="shared" si="0"/>
        <v>3433900000</v>
      </c>
      <c r="I21" s="67">
        <f aca="true" t="shared" si="7" ref="I21:K22">I22</f>
        <v>2264172784</v>
      </c>
      <c r="J21" s="38">
        <f t="shared" si="7"/>
        <v>0</v>
      </c>
      <c r="K21" s="66">
        <f t="shared" si="7"/>
        <v>799693697</v>
      </c>
      <c r="L21" s="66">
        <f t="shared" si="1"/>
        <v>3063866481</v>
      </c>
      <c r="M21" s="68">
        <f t="shared" si="2"/>
        <v>-370033519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10" customFormat="1" ht="22.5" customHeight="1">
      <c r="A22" s="43"/>
      <c r="B22" s="44"/>
      <c r="C22" s="44">
        <v>2</v>
      </c>
      <c r="D22" s="44"/>
      <c r="E22" s="56" t="s">
        <v>7</v>
      </c>
      <c r="F22" s="57">
        <f>F23</f>
        <v>3433900000</v>
      </c>
      <c r="G22" s="58">
        <f>G23</f>
        <v>0</v>
      </c>
      <c r="H22" s="69">
        <f t="shared" si="0"/>
        <v>3433900000</v>
      </c>
      <c r="I22" s="70">
        <f t="shared" si="7"/>
        <v>2264172784</v>
      </c>
      <c r="J22" s="58">
        <f t="shared" si="7"/>
        <v>0</v>
      </c>
      <c r="K22" s="69">
        <f t="shared" si="7"/>
        <v>799693697</v>
      </c>
      <c r="L22" s="69">
        <f t="shared" si="1"/>
        <v>3063866481</v>
      </c>
      <c r="M22" s="71">
        <f t="shared" si="2"/>
        <v>-370033519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10" customFormat="1" ht="22.5" customHeight="1">
      <c r="A23" s="43"/>
      <c r="B23" s="44"/>
      <c r="C23" s="44"/>
      <c r="D23" s="44">
        <v>1</v>
      </c>
      <c r="E23" s="56" t="s">
        <v>39</v>
      </c>
      <c r="F23" s="57">
        <v>3433900000</v>
      </c>
      <c r="G23" s="58">
        <v>0</v>
      </c>
      <c r="H23" s="69">
        <f t="shared" si="0"/>
        <v>3433900000</v>
      </c>
      <c r="I23" s="70">
        <v>2264172784</v>
      </c>
      <c r="J23" s="58">
        <v>0</v>
      </c>
      <c r="K23" s="69">
        <v>799693697</v>
      </c>
      <c r="L23" s="69">
        <f t="shared" si="1"/>
        <v>3063866481</v>
      </c>
      <c r="M23" s="71">
        <f t="shared" si="2"/>
        <v>-370033519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10" customFormat="1" ht="22.5" customHeight="1">
      <c r="A24" s="43">
        <v>3</v>
      </c>
      <c r="B24" s="44"/>
      <c r="C24" s="45"/>
      <c r="D24" s="45"/>
      <c r="E24" s="46" t="s">
        <v>40</v>
      </c>
      <c r="F24" s="53">
        <f>F25+F29</f>
        <v>10007000000</v>
      </c>
      <c r="G24" s="38">
        <f>G25+G29</f>
        <v>0</v>
      </c>
      <c r="H24" s="66">
        <f t="shared" si="0"/>
        <v>10007000000</v>
      </c>
      <c r="I24" s="72">
        <f>I25+I29</f>
        <v>0</v>
      </c>
      <c r="J24" s="38">
        <f>J25+J29</f>
        <v>0</v>
      </c>
      <c r="K24" s="66">
        <f>K25+K29</f>
        <v>10000000000</v>
      </c>
      <c r="L24" s="66">
        <f t="shared" si="1"/>
        <v>10000000000</v>
      </c>
      <c r="M24" s="38">
        <f t="shared" si="2"/>
        <v>-7000000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10" customFormat="1" ht="22.5" customHeight="1">
      <c r="A25" s="43"/>
      <c r="B25" s="44">
        <v>1</v>
      </c>
      <c r="C25" s="45"/>
      <c r="D25" s="45"/>
      <c r="E25" s="52" t="s">
        <v>41</v>
      </c>
      <c r="F25" s="53">
        <f aca="true" t="shared" si="8" ref="F25:G27">F26</f>
        <v>10000000000</v>
      </c>
      <c r="G25" s="38">
        <f t="shared" si="8"/>
        <v>0</v>
      </c>
      <c r="H25" s="66">
        <f t="shared" si="0"/>
        <v>10000000000</v>
      </c>
      <c r="I25" s="72">
        <f aca="true" t="shared" si="9" ref="I25:K27">I26</f>
        <v>0</v>
      </c>
      <c r="J25" s="38">
        <f t="shared" si="9"/>
        <v>0</v>
      </c>
      <c r="K25" s="66">
        <f t="shared" si="9"/>
        <v>10000000000</v>
      </c>
      <c r="L25" s="66">
        <f t="shared" si="1"/>
        <v>10000000000</v>
      </c>
      <c r="M25" s="38">
        <f t="shared" si="2"/>
        <v>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10" customFormat="1" ht="22.5" customHeight="1">
      <c r="A26" s="43"/>
      <c r="B26" s="44"/>
      <c r="C26" s="45"/>
      <c r="D26" s="45"/>
      <c r="E26" s="46" t="s">
        <v>42</v>
      </c>
      <c r="F26" s="53">
        <f t="shared" si="8"/>
        <v>10000000000</v>
      </c>
      <c r="G26" s="38">
        <f t="shared" si="8"/>
        <v>0</v>
      </c>
      <c r="H26" s="66">
        <f t="shared" si="0"/>
        <v>10000000000</v>
      </c>
      <c r="I26" s="72">
        <f t="shared" si="9"/>
        <v>0</v>
      </c>
      <c r="J26" s="38">
        <f t="shared" si="9"/>
        <v>0</v>
      </c>
      <c r="K26" s="66">
        <f t="shared" si="9"/>
        <v>10000000000</v>
      </c>
      <c r="L26" s="66">
        <f t="shared" si="1"/>
        <v>10000000000</v>
      </c>
      <c r="M26" s="38">
        <f t="shared" si="2"/>
        <v>0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s="10" customFormat="1" ht="22.5" customHeight="1">
      <c r="A27" s="43"/>
      <c r="B27" s="44"/>
      <c r="C27" s="44">
        <v>1</v>
      </c>
      <c r="D27" s="44"/>
      <c r="E27" s="56" t="s">
        <v>43</v>
      </c>
      <c r="F27" s="57">
        <f t="shared" si="8"/>
        <v>10000000000</v>
      </c>
      <c r="G27" s="58">
        <f t="shared" si="8"/>
        <v>0</v>
      </c>
      <c r="H27" s="69">
        <f t="shared" si="0"/>
        <v>10000000000</v>
      </c>
      <c r="I27" s="73">
        <f t="shared" si="9"/>
        <v>0</v>
      </c>
      <c r="J27" s="58">
        <f t="shared" si="9"/>
        <v>0</v>
      </c>
      <c r="K27" s="69">
        <f t="shared" si="9"/>
        <v>10000000000</v>
      </c>
      <c r="L27" s="69">
        <f t="shared" si="1"/>
        <v>10000000000</v>
      </c>
      <c r="M27" s="58">
        <f t="shared" si="2"/>
        <v>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s="10" customFormat="1" ht="22.5" customHeight="1">
      <c r="A28" s="43"/>
      <c r="B28" s="44"/>
      <c r="C28" s="44"/>
      <c r="D28" s="44">
        <v>1</v>
      </c>
      <c r="E28" s="56" t="s">
        <v>44</v>
      </c>
      <c r="F28" s="57">
        <v>10000000000</v>
      </c>
      <c r="G28" s="58">
        <v>0</v>
      </c>
      <c r="H28" s="69">
        <f t="shared" si="0"/>
        <v>10000000000</v>
      </c>
      <c r="I28" s="73">
        <v>0</v>
      </c>
      <c r="J28" s="58">
        <v>0</v>
      </c>
      <c r="K28" s="69">
        <v>10000000000</v>
      </c>
      <c r="L28" s="69">
        <f t="shared" si="1"/>
        <v>10000000000</v>
      </c>
      <c r="M28" s="58">
        <f t="shared" si="2"/>
        <v>0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s="10" customFormat="1" ht="22.5" customHeight="1">
      <c r="A29" s="43"/>
      <c r="B29" s="44">
        <v>2</v>
      </c>
      <c r="C29" s="45"/>
      <c r="D29" s="45"/>
      <c r="E29" s="52" t="s">
        <v>45</v>
      </c>
      <c r="F29" s="53">
        <f>F31</f>
        <v>7000000</v>
      </c>
      <c r="G29" s="38">
        <f>G31</f>
        <v>0</v>
      </c>
      <c r="H29" s="66">
        <f t="shared" si="0"/>
        <v>7000000</v>
      </c>
      <c r="I29" s="72">
        <f>I31</f>
        <v>0</v>
      </c>
      <c r="J29" s="38">
        <f>J31</f>
        <v>0</v>
      </c>
      <c r="K29" s="38">
        <f>K31</f>
        <v>0</v>
      </c>
      <c r="L29" s="38">
        <f t="shared" si="1"/>
        <v>0</v>
      </c>
      <c r="M29" s="38">
        <f t="shared" si="2"/>
        <v>-7000000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10" customFormat="1" ht="22.5" customHeight="1">
      <c r="A30" s="43"/>
      <c r="B30" s="44"/>
      <c r="C30" s="45"/>
      <c r="D30" s="45"/>
      <c r="E30" s="46" t="s">
        <v>46</v>
      </c>
      <c r="F30" s="53">
        <f>F31</f>
        <v>7000000</v>
      </c>
      <c r="G30" s="38">
        <f>G31</f>
        <v>0</v>
      </c>
      <c r="H30" s="66">
        <f t="shared" si="0"/>
        <v>7000000</v>
      </c>
      <c r="I30" s="72">
        <f aca="true" t="shared" si="10" ref="I30:K31">I31</f>
        <v>0</v>
      </c>
      <c r="J30" s="38">
        <f t="shared" si="10"/>
        <v>0</v>
      </c>
      <c r="K30" s="38">
        <f t="shared" si="10"/>
        <v>0</v>
      </c>
      <c r="L30" s="38">
        <f t="shared" si="1"/>
        <v>0</v>
      </c>
      <c r="M30" s="38">
        <f t="shared" si="2"/>
        <v>-7000000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s="10" customFormat="1" ht="22.5" customHeight="1">
      <c r="A31" s="43"/>
      <c r="B31" s="44"/>
      <c r="C31" s="44">
        <v>1</v>
      </c>
      <c r="D31" s="44"/>
      <c r="E31" s="56" t="s">
        <v>31</v>
      </c>
      <c r="F31" s="69">
        <f>F32</f>
        <v>7000000</v>
      </c>
      <c r="G31" s="74">
        <f>G32</f>
        <v>0</v>
      </c>
      <c r="H31" s="69">
        <f t="shared" si="0"/>
        <v>7000000</v>
      </c>
      <c r="I31" s="73">
        <f t="shared" si="10"/>
        <v>0</v>
      </c>
      <c r="J31" s="74">
        <f t="shared" si="10"/>
        <v>0</v>
      </c>
      <c r="K31" s="74">
        <f t="shared" si="10"/>
        <v>0</v>
      </c>
      <c r="L31" s="74">
        <f t="shared" si="1"/>
        <v>0</v>
      </c>
      <c r="M31" s="58">
        <f t="shared" si="2"/>
        <v>-7000000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s="10" customFormat="1" ht="36" customHeight="1" thickBot="1">
      <c r="A32" s="75"/>
      <c r="B32" s="76"/>
      <c r="C32" s="76"/>
      <c r="D32" s="77">
        <v>1</v>
      </c>
      <c r="E32" s="78" t="s">
        <v>47</v>
      </c>
      <c r="F32" s="79">
        <v>7000000</v>
      </c>
      <c r="G32" s="80">
        <v>0</v>
      </c>
      <c r="H32" s="79">
        <f t="shared" si="0"/>
        <v>7000000</v>
      </c>
      <c r="I32" s="81">
        <v>0</v>
      </c>
      <c r="J32" s="80">
        <v>0</v>
      </c>
      <c r="K32" s="82">
        <v>0</v>
      </c>
      <c r="L32" s="82">
        <f t="shared" si="1"/>
        <v>0</v>
      </c>
      <c r="M32" s="80">
        <f t="shared" si="2"/>
        <v>-7000000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s="10" customFormat="1" ht="20.25" customHeight="1">
      <c r="A33" s="43">
        <v>4</v>
      </c>
      <c r="B33" s="44"/>
      <c r="C33" s="45"/>
      <c r="D33" s="45"/>
      <c r="E33" s="46" t="s">
        <v>48</v>
      </c>
      <c r="F33" s="66">
        <f>F34+F37</f>
        <v>1837000000</v>
      </c>
      <c r="G33" s="38">
        <f>G34+G37</f>
        <v>0</v>
      </c>
      <c r="H33" s="66">
        <f t="shared" si="0"/>
        <v>1837000000</v>
      </c>
      <c r="I33" s="67">
        <f>I34+I37</f>
        <v>155355000</v>
      </c>
      <c r="J33" s="38">
        <f>J34+J37</f>
        <v>0</v>
      </c>
      <c r="K33" s="66">
        <f>K34+K37</f>
        <v>1611145000</v>
      </c>
      <c r="L33" s="66">
        <f t="shared" si="1"/>
        <v>1766500000</v>
      </c>
      <c r="M33" s="68">
        <f t="shared" si="2"/>
        <v>-70500000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s="10" customFormat="1" ht="20.25" customHeight="1">
      <c r="A34" s="43"/>
      <c r="B34" s="44">
        <v>1</v>
      </c>
      <c r="C34" s="45"/>
      <c r="D34" s="45"/>
      <c r="E34" s="52" t="s">
        <v>49</v>
      </c>
      <c r="F34" s="66">
        <f>F35</f>
        <v>1770000000</v>
      </c>
      <c r="G34" s="38">
        <f>G35</f>
        <v>0</v>
      </c>
      <c r="H34" s="66">
        <f t="shared" si="0"/>
        <v>1770000000</v>
      </c>
      <c r="I34" s="67">
        <f aca="true" t="shared" si="11" ref="I34:K35">I35</f>
        <v>155355000</v>
      </c>
      <c r="J34" s="38">
        <f t="shared" si="11"/>
        <v>0</v>
      </c>
      <c r="K34" s="66">
        <f t="shared" si="11"/>
        <v>1586145000</v>
      </c>
      <c r="L34" s="66">
        <f t="shared" si="1"/>
        <v>1741500000</v>
      </c>
      <c r="M34" s="68">
        <f t="shared" si="2"/>
        <v>-28500000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s="10" customFormat="1" ht="20.25" customHeight="1">
      <c r="A35" s="43"/>
      <c r="B35" s="44"/>
      <c r="C35" s="45"/>
      <c r="D35" s="45"/>
      <c r="E35" s="46" t="s">
        <v>5</v>
      </c>
      <c r="F35" s="66">
        <f>F36</f>
        <v>1770000000</v>
      </c>
      <c r="G35" s="38">
        <f>G36</f>
        <v>0</v>
      </c>
      <c r="H35" s="66">
        <f t="shared" si="0"/>
        <v>1770000000</v>
      </c>
      <c r="I35" s="67">
        <f t="shared" si="11"/>
        <v>155355000</v>
      </c>
      <c r="J35" s="38">
        <f t="shared" si="11"/>
        <v>0</v>
      </c>
      <c r="K35" s="66">
        <f t="shared" si="11"/>
        <v>1586145000</v>
      </c>
      <c r="L35" s="66">
        <f t="shared" si="1"/>
        <v>1741500000</v>
      </c>
      <c r="M35" s="68">
        <f t="shared" si="2"/>
        <v>-28500000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s="10" customFormat="1" ht="36" customHeight="1">
      <c r="A36" s="43"/>
      <c r="B36" s="44"/>
      <c r="C36" s="61">
        <v>1</v>
      </c>
      <c r="D36" s="44"/>
      <c r="E36" s="56" t="s">
        <v>50</v>
      </c>
      <c r="F36" s="83">
        <v>1770000000</v>
      </c>
      <c r="G36" s="63">
        <v>0</v>
      </c>
      <c r="H36" s="83">
        <f t="shared" si="0"/>
        <v>1770000000</v>
      </c>
      <c r="I36" s="84">
        <v>155355000</v>
      </c>
      <c r="J36" s="63">
        <v>0</v>
      </c>
      <c r="K36" s="83">
        <v>1586145000</v>
      </c>
      <c r="L36" s="83">
        <f t="shared" si="1"/>
        <v>1741500000</v>
      </c>
      <c r="M36" s="85">
        <f t="shared" si="2"/>
        <v>-28500000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13" s="10" customFormat="1" ht="21" customHeight="1">
      <c r="A37" s="43"/>
      <c r="B37" s="44">
        <v>2</v>
      </c>
      <c r="C37" s="45"/>
      <c r="D37" s="45"/>
      <c r="E37" s="52" t="s">
        <v>51</v>
      </c>
      <c r="F37" s="53">
        <f aca="true" t="shared" si="12" ref="F37:G39">SUM(F38)</f>
        <v>67000000</v>
      </c>
      <c r="G37" s="38">
        <f t="shared" si="12"/>
        <v>0</v>
      </c>
      <c r="H37" s="53">
        <f t="shared" si="0"/>
        <v>67000000</v>
      </c>
      <c r="I37" s="72">
        <f aca="true" t="shared" si="13" ref="I37:K39">SUM(I38)</f>
        <v>0</v>
      </c>
      <c r="J37" s="38">
        <f t="shared" si="13"/>
        <v>0</v>
      </c>
      <c r="K37" s="53">
        <f t="shared" si="13"/>
        <v>25000000</v>
      </c>
      <c r="L37" s="53">
        <f t="shared" si="1"/>
        <v>25000000</v>
      </c>
      <c r="M37" s="38">
        <f t="shared" si="2"/>
        <v>-42000000</v>
      </c>
    </row>
    <row r="38" spans="1:13" s="10" customFormat="1" ht="21" customHeight="1">
      <c r="A38" s="43"/>
      <c r="B38" s="44"/>
      <c r="C38" s="45"/>
      <c r="D38" s="45"/>
      <c r="E38" s="46" t="s">
        <v>52</v>
      </c>
      <c r="F38" s="53">
        <f t="shared" si="12"/>
        <v>67000000</v>
      </c>
      <c r="G38" s="38">
        <f t="shared" si="12"/>
        <v>0</v>
      </c>
      <c r="H38" s="53">
        <f t="shared" si="0"/>
        <v>67000000</v>
      </c>
      <c r="I38" s="72">
        <f t="shared" si="13"/>
        <v>0</v>
      </c>
      <c r="J38" s="38">
        <f t="shared" si="13"/>
        <v>0</v>
      </c>
      <c r="K38" s="53">
        <f t="shared" si="13"/>
        <v>25000000</v>
      </c>
      <c r="L38" s="53">
        <f t="shared" si="1"/>
        <v>25000000</v>
      </c>
      <c r="M38" s="38">
        <f t="shared" si="2"/>
        <v>-42000000</v>
      </c>
    </row>
    <row r="39" spans="1:13" s="10" customFormat="1" ht="21" customHeight="1">
      <c r="A39" s="43"/>
      <c r="B39" s="44"/>
      <c r="C39" s="44">
        <v>1</v>
      </c>
      <c r="D39" s="44"/>
      <c r="E39" s="56" t="s">
        <v>53</v>
      </c>
      <c r="F39" s="57">
        <f t="shared" si="12"/>
        <v>67000000</v>
      </c>
      <c r="G39" s="58">
        <f t="shared" si="12"/>
        <v>0</v>
      </c>
      <c r="H39" s="57">
        <f t="shared" si="0"/>
        <v>67000000</v>
      </c>
      <c r="I39" s="73">
        <f t="shared" si="13"/>
        <v>0</v>
      </c>
      <c r="J39" s="58">
        <f t="shared" si="13"/>
        <v>0</v>
      </c>
      <c r="K39" s="57">
        <f t="shared" si="13"/>
        <v>25000000</v>
      </c>
      <c r="L39" s="57">
        <f t="shared" si="1"/>
        <v>25000000</v>
      </c>
      <c r="M39" s="58">
        <f t="shared" si="2"/>
        <v>-42000000</v>
      </c>
    </row>
    <row r="40" spans="1:13" s="10" customFormat="1" ht="21" customHeight="1">
      <c r="A40" s="43"/>
      <c r="B40" s="44"/>
      <c r="C40" s="44"/>
      <c r="D40" s="44">
        <v>1</v>
      </c>
      <c r="E40" s="56" t="s">
        <v>54</v>
      </c>
      <c r="F40" s="57">
        <v>67000000</v>
      </c>
      <c r="G40" s="58">
        <v>0</v>
      </c>
      <c r="H40" s="57">
        <f t="shared" si="0"/>
        <v>67000000</v>
      </c>
      <c r="I40" s="73">
        <v>0</v>
      </c>
      <c r="J40" s="58">
        <v>0</v>
      </c>
      <c r="K40" s="57">
        <v>25000000</v>
      </c>
      <c r="L40" s="57">
        <f t="shared" si="1"/>
        <v>25000000</v>
      </c>
      <c r="M40" s="58">
        <f t="shared" si="2"/>
        <v>-42000000</v>
      </c>
    </row>
    <row r="41" spans="1:13" s="10" customFormat="1" ht="21" customHeight="1">
      <c r="A41" s="43">
        <v>5</v>
      </c>
      <c r="B41" s="44"/>
      <c r="C41" s="45"/>
      <c r="D41" s="45"/>
      <c r="E41" s="46" t="s">
        <v>55</v>
      </c>
      <c r="F41" s="53">
        <f>F42+F54</f>
        <v>72731300000</v>
      </c>
      <c r="G41" s="38">
        <f>G42+G54</f>
        <v>0</v>
      </c>
      <c r="H41" s="53">
        <f t="shared" si="0"/>
        <v>72731300000</v>
      </c>
      <c r="I41" s="54">
        <f>I42+I54</f>
        <v>47662260733</v>
      </c>
      <c r="J41" s="38">
        <f>J42+J54</f>
        <v>397470947</v>
      </c>
      <c r="K41" s="53">
        <f>K42+K54</f>
        <v>24671568320</v>
      </c>
      <c r="L41" s="53">
        <f t="shared" si="1"/>
        <v>72731300000</v>
      </c>
      <c r="M41" s="38">
        <f t="shared" si="2"/>
        <v>0</v>
      </c>
    </row>
    <row r="42" spans="1:13" s="10" customFormat="1" ht="21" customHeight="1">
      <c r="A42" s="43"/>
      <c r="B42" s="44">
        <v>1</v>
      </c>
      <c r="C42" s="45"/>
      <c r="D42" s="45"/>
      <c r="E42" s="52" t="s">
        <v>56</v>
      </c>
      <c r="F42" s="53">
        <f>F43</f>
        <v>71106500000</v>
      </c>
      <c r="G42" s="38">
        <f>G43</f>
        <v>0</v>
      </c>
      <c r="H42" s="53">
        <f t="shared" si="0"/>
        <v>71106500000</v>
      </c>
      <c r="I42" s="54">
        <f>I43</f>
        <v>46106029933</v>
      </c>
      <c r="J42" s="38">
        <f>J43</f>
        <v>397470947</v>
      </c>
      <c r="K42" s="53">
        <f>K43</f>
        <v>24602999120</v>
      </c>
      <c r="L42" s="53">
        <f t="shared" si="1"/>
        <v>71106500000</v>
      </c>
      <c r="M42" s="38">
        <f t="shared" si="2"/>
        <v>0</v>
      </c>
    </row>
    <row r="43" spans="1:13" s="10" customFormat="1" ht="21" customHeight="1">
      <c r="A43" s="43"/>
      <c r="B43" s="44"/>
      <c r="C43" s="45"/>
      <c r="D43" s="45"/>
      <c r="E43" s="46" t="s">
        <v>5</v>
      </c>
      <c r="F43" s="53">
        <f>F44+F46+F48+F50</f>
        <v>71106500000</v>
      </c>
      <c r="G43" s="38">
        <f>G44+G46+G48+G50</f>
        <v>0</v>
      </c>
      <c r="H43" s="53">
        <f t="shared" si="0"/>
        <v>71106500000</v>
      </c>
      <c r="I43" s="54">
        <f>I44+I46+I48+I50</f>
        <v>46106029933</v>
      </c>
      <c r="J43" s="38">
        <f>J44+J46+J48+J50</f>
        <v>397470947</v>
      </c>
      <c r="K43" s="53">
        <f>K44+K46+K48+K50</f>
        <v>24602999120</v>
      </c>
      <c r="L43" s="53">
        <f t="shared" si="1"/>
        <v>71106500000</v>
      </c>
      <c r="M43" s="38">
        <f t="shared" si="2"/>
        <v>0</v>
      </c>
    </row>
    <row r="44" spans="1:13" s="10" customFormat="1" ht="22.5" customHeight="1">
      <c r="A44" s="43"/>
      <c r="B44" s="44"/>
      <c r="C44" s="44">
        <v>1</v>
      </c>
      <c r="D44" s="44"/>
      <c r="E44" s="56" t="s">
        <v>57</v>
      </c>
      <c r="F44" s="57">
        <f>F45</f>
        <v>235000000</v>
      </c>
      <c r="G44" s="58">
        <f>G45</f>
        <v>0</v>
      </c>
      <c r="H44" s="57">
        <f t="shared" si="0"/>
        <v>235000000</v>
      </c>
      <c r="I44" s="59">
        <f>I45</f>
        <v>221000000</v>
      </c>
      <c r="J44" s="58">
        <f>J45</f>
        <v>0</v>
      </c>
      <c r="K44" s="57">
        <f>K45</f>
        <v>14000000</v>
      </c>
      <c r="L44" s="57">
        <f t="shared" si="1"/>
        <v>235000000</v>
      </c>
      <c r="M44" s="58">
        <f t="shared" si="2"/>
        <v>0</v>
      </c>
    </row>
    <row r="45" spans="1:13" s="10" customFormat="1" ht="21" customHeight="1">
      <c r="A45" s="43"/>
      <c r="B45" s="44"/>
      <c r="C45" s="44"/>
      <c r="D45" s="44">
        <v>1</v>
      </c>
      <c r="E45" s="56" t="s">
        <v>58</v>
      </c>
      <c r="F45" s="57">
        <v>235000000</v>
      </c>
      <c r="G45" s="58">
        <v>0</v>
      </c>
      <c r="H45" s="57">
        <f t="shared" si="0"/>
        <v>235000000</v>
      </c>
      <c r="I45" s="59">
        <v>221000000</v>
      </c>
      <c r="J45" s="58">
        <v>0</v>
      </c>
      <c r="K45" s="57">
        <v>14000000</v>
      </c>
      <c r="L45" s="57">
        <f t="shared" si="1"/>
        <v>235000000</v>
      </c>
      <c r="M45" s="58">
        <f t="shared" si="2"/>
        <v>0</v>
      </c>
    </row>
    <row r="46" spans="1:13" s="10" customFormat="1" ht="21.75" customHeight="1">
      <c r="A46" s="43"/>
      <c r="B46" s="44"/>
      <c r="C46" s="44">
        <v>2</v>
      </c>
      <c r="D46" s="44"/>
      <c r="E46" s="56" t="s">
        <v>59</v>
      </c>
      <c r="F46" s="57">
        <f>F47</f>
        <v>13726000000</v>
      </c>
      <c r="G46" s="58">
        <f>G47</f>
        <v>0</v>
      </c>
      <c r="H46" s="57">
        <f t="shared" si="0"/>
        <v>13726000000</v>
      </c>
      <c r="I46" s="59">
        <f>I47</f>
        <v>9017679000</v>
      </c>
      <c r="J46" s="58">
        <f>J47</f>
        <v>0</v>
      </c>
      <c r="K46" s="57">
        <f>K47</f>
        <v>4708321000</v>
      </c>
      <c r="L46" s="57">
        <f t="shared" si="1"/>
        <v>13726000000</v>
      </c>
      <c r="M46" s="58">
        <f t="shared" si="2"/>
        <v>0</v>
      </c>
    </row>
    <row r="47" spans="1:13" s="10" customFormat="1" ht="21.75" customHeight="1">
      <c r="A47" s="43"/>
      <c r="B47" s="44"/>
      <c r="C47" s="44"/>
      <c r="D47" s="44">
        <v>1</v>
      </c>
      <c r="E47" s="56" t="s">
        <v>60</v>
      </c>
      <c r="F47" s="57">
        <v>13726000000</v>
      </c>
      <c r="G47" s="58">
        <v>0</v>
      </c>
      <c r="H47" s="57">
        <f t="shared" si="0"/>
        <v>13726000000</v>
      </c>
      <c r="I47" s="59">
        <v>9017679000</v>
      </c>
      <c r="J47" s="58">
        <v>0</v>
      </c>
      <c r="K47" s="57">
        <v>4708321000</v>
      </c>
      <c r="L47" s="57">
        <f t="shared" si="1"/>
        <v>13726000000</v>
      </c>
      <c r="M47" s="58">
        <f t="shared" si="2"/>
        <v>0</v>
      </c>
    </row>
    <row r="48" spans="1:13" s="10" customFormat="1" ht="23.25" customHeight="1">
      <c r="A48" s="43"/>
      <c r="B48" s="44"/>
      <c r="C48" s="44">
        <v>3</v>
      </c>
      <c r="D48" s="44"/>
      <c r="E48" s="56" t="s">
        <v>61</v>
      </c>
      <c r="F48" s="57">
        <f>F49</f>
        <v>1643200000</v>
      </c>
      <c r="G48" s="58">
        <f>G49</f>
        <v>0</v>
      </c>
      <c r="H48" s="57">
        <f t="shared" si="0"/>
        <v>1643200000</v>
      </c>
      <c r="I48" s="59">
        <f>I49</f>
        <v>1643200000</v>
      </c>
      <c r="J48" s="58">
        <f>J49</f>
        <v>0</v>
      </c>
      <c r="K48" s="74">
        <f>K49</f>
        <v>0</v>
      </c>
      <c r="L48" s="57">
        <f t="shared" si="1"/>
        <v>1643200000</v>
      </c>
      <c r="M48" s="58">
        <f t="shared" si="2"/>
        <v>0</v>
      </c>
    </row>
    <row r="49" spans="1:13" s="10" customFormat="1" ht="21" customHeight="1">
      <c r="A49" s="43"/>
      <c r="B49" s="44"/>
      <c r="C49" s="44"/>
      <c r="D49" s="44">
        <v>1</v>
      </c>
      <c r="E49" s="56" t="s">
        <v>62</v>
      </c>
      <c r="F49" s="57">
        <v>1643200000</v>
      </c>
      <c r="G49" s="58">
        <v>0</v>
      </c>
      <c r="H49" s="57">
        <f t="shared" si="0"/>
        <v>1643200000</v>
      </c>
      <c r="I49" s="59">
        <v>1643200000</v>
      </c>
      <c r="J49" s="58">
        <v>0</v>
      </c>
      <c r="K49" s="74">
        <v>0</v>
      </c>
      <c r="L49" s="57">
        <f t="shared" si="1"/>
        <v>1643200000</v>
      </c>
      <c r="M49" s="58">
        <f t="shared" si="2"/>
        <v>0</v>
      </c>
    </row>
    <row r="50" spans="1:13" s="10" customFormat="1" ht="21.75" customHeight="1">
      <c r="A50" s="43"/>
      <c r="B50" s="44"/>
      <c r="C50" s="44">
        <v>4</v>
      </c>
      <c r="D50" s="44"/>
      <c r="E50" s="56" t="s">
        <v>63</v>
      </c>
      <c r="F50" s="57">
        <f>F51+F52+F53</f>
        <v>55502300000</v>
      </c>
      <c r="G50" s="58">
        <f>G51+G52+G53</f>
        <v>0</v>
      </c>
      <c r="H50" s="57">
        <f t="shared" si="0"/>
        <v>55502300000</v>
      </c>
      <c r="I50" s="59">
        <f>I51+I52+I53</f>
        <v>35224150933</v>
      </c>
      <c r="J50" s="58">
        <f>J51+J52+J53</f>
        <v>397470947</v>
      </c>
      <c r="K50" s="57">
        <f>K51+K52+K53</f>
        <v>19880678120</v>
      </c>
      <c r="L50" s="57">
        <f t="shared" si="1"/>
        <v>55502300000</v>
      </c>
      <c r="M50" s="58">
        <f t="shared" si="2"/>
        <v>0</v>
      </c>
    </row>
    <row r="51" spans="1:13" s="10" customFormat="1" ht="23.25" customHeight="1">
      <c r="A51" s="43"/>
      <c r="B51" s="44"/>
      <c r="C51" s="44"/>
      <c r="D51" s="44">
        <v>1</v>
      </c>
      <c r="E51" s="56" t="s">
        <v>64</v>
      </c>
      <c r="F51" s="57">
        <v>1699000000</v>
      </c>
      <c r="G51" s="58">
        <v>0</v>
      </c>
      <c r="H51" s="57">
        <f t="shared" si="0"/>
        <v>1699000000</v>
      </c>
      <c r="I51" s="59">
        <v>300709157</v>
      </c>
      <c r="J51" s="58">
        <v>316868850</v>
      </c>
      <c r="K51" s="57">
        <v>1081421993</v>
      </c>
      <c r="L51" s="57">
        <f t="shared" si="1"/>
        <v>1699000000</v>
      </c>
      <c r="M51" s="58">
        <f t="shared" si="2"/>
        <v>0</v>
      </c>
    </row>
    <row r="52" spans="1:13" s="10" customFormat="1" ht="20.25" customHeight="1">
      <c r="A52" s="43"/>
      <c r="B52" s="44"/>
      <c r="C52" s="44"/>
      <c r="D52" s="44">
        <v>2</v>
      </c>
      <c r="E52" s="56" t="s">
        <v>62</v>
      </c>
      <c r="F52" s="57">
        <v>5756700000</v>
      </c>
      <c r="G52" s="58">
        <v>0</v>
      </c>
      <c r="H52" s="57">
        <f t="shared" si="0"/>
        <v>5756700000</v>
      </c>
      <c r="I52" s="59">
        <v>5369658262</v>
      </c>
      <c r="J52" s="58">
        <v>0</v>
      </c>
      <c r="K52" s="57">
        <v>387041738</v>
      </c>
      <c r="L52" s="57">
        <f t="shared" si="1"/>
        <v>5756700000</v>
      </c>
      <c r="M52" s="58">
        <f t="shared" si="2"/>
        <v>0</v>
      </c>
    </row>
    <row r="53" spans="1:13" s="10" customFormat="1" ht="20.25" customHeight="1">
      <c r="A53" s="43"/>
      <c r="B53" s="44"/>
      <c r="C53" s="44"/>
      <c r="D53" s="44">
        <v>3</v>
      </c>
      <c r="E53" s="56" t="s">
        <v>65</v>
      </c>
      <c r="F53" s="57">
        <v>48046600000</v>
      </c>
      <c r="G53" s="58">
        <v>0</v>
      </c>
      <c r="H53" s="57">
        <f t="shared" si="0"/>
        <v>48046600000</v>
      </c>
      <c r="I53" s="59">
        <v>29553783514</v>
      </c>
      <c r="J53" s="58">
        <v>80602097</v>
      </c>
      <c r="K53" s="57">
        <v>18412214389</v>
      </c>
      <c r="L53" s="57">
        <f t="shared" si="1"/>
        <v>48046600000</v>
      </c>
      <c r="M53" s="58">
        <f t="shared" si="2"/>
        <v>0</v>
      </c>
    </row>
    <row r="54" spans="1:13" s="10" customFormat="1" ht="20.25" customHeight="1">
      <c r="A54" s="43"/>
      <c r="B54" s="44">
        <v>2</v>
      </c>
      <c r="C54" s="45"/>
      <c r="D54" s="45"/>
      <c r="E54" s="52" t="s">
        <v>66</v>
      </c>
      <c r="F54" s="53">
        <f aca="true" t="shared" si="14" ref="F54:G56">F55</f>
        <v>1624800000</v>
      </c>
      <c r="G54" s="38">
        <f t="shared" si="14"/>
        <v>0</v>
      </c>
      <c r="H54" s="53">
        <f t="shared" si="0"/>
        <v>1624800000</v>
      </c>
      <c r="I54" s="54">
        <f aca="true" t="shared" si="15" ref="I54:K55">I55</f>
        <v>1556230800</v>
      </c>
      <c r="J54" s="38">
        <f t="shared" si="15"/>
        <v>0</v>
      </c>
      <c r="K54" s="53">
        <f t="shared" si="15"/>
        <v>68569200</v>
      </c>
      <c r="L54" s="53">
        <f t="shared" si="1"/>
        <v>1624800000</v>
      </c>
      <c r="M54" s="38">
        <f t="shared" si="2"/>
        <v>0</v>
      </c>
    </row>
    <row r="55" spans="1:13" s="10" customFormat="1" ht="20.25" customHeight="1">
      <c r="A55" s="43"/>
      <c r="B55" s="44"/>
      <c r="C55" s="45"/>
      <c r="D55" s="45"/>
      <c r="E55" s="46" t="s">
        <v>5</v>
      </c>
      <c r="F55" s="53">
        <f t="shared" si="14"/>
        <v>1624800000</v>
      </c>
      <c r="G55" s="38">
        <f t="shared" si="14"/>
        <v>0</v>
      </c>
      <c r="H55" s="53">
        <f t="shared" si="0"/>
        <v>1624800000</v>
      </c>
      <c r="I55" s="54">
        <f t="shared" si="15"/>
        <v>1556230800</v>
      </c>
      <c r="J55" s="38">
        <f t="shared" si="15"/>
        <v>0</v>
      </c>
      <c r="K55" s="53">
        <f t="shared" si="15"/>
        <v>68569200</v>
      </c>
      <c r="L55" s="53">
        <f t="shared" si="1"/>
        <v>1624800000</v>
      </c>
      <c r="M55" s="38">
        <f t="shared" si="2"/>
        <v>0</v>
      </c>
    </row>
    <row r="56" spans="1:13" s="10" customFormat="1" ht="20.25" customHeight="1">
      <c r="A56" s="43"/>
      <c r="B56" s="44"/>
      <c r="C56" s="44">
        <v>1</v>
      </c>
      <c r="D56" s="44"/>
      <c r="E56" s="56" t="s">
        <v>67</v>
      </c>
      <c r="F56" s="57">
        <f t="shared" si="14"/>
        <v>1624800000</v>
      </c>
      <c r="G56" s="58">
        <f t="shared" si="14"/>
        <v>0</v>
      </c>
      <c r="H56" s="57">
        <f t="shared" si="0"/>
        <v>1624800000</v>
      </c>
      <c r="I56" s="59">
        <f>I57</f>
        <v>1556230800</v>
      </c>
      <c r="J56" s="58">
        <f>J57</f>
        <v>0</v>
      </c>
      <c r="K56" s="57">
        <f>K57</f>
        <v>68569200</v>
      </c>
      <c r="L56" s="57">
        <f t="shared" si="1"/>
        <v>1624800000</v>
      </c>
      <c r="M56" s="58">
        <f t="shared" si="2"/>
        <v>0</v>
      </c>
    </row>
    <row r="57" spans="1:13" s="10" customFormat="1" ht="20.25" customHeight="1">
      <c r="A57" s="43"/>
      <c r="B57" s="44"/>
      <c r="C57" s="44"/>
      <c r="D57" s="44">
        <v>1</v>
      </c>
      <c r="E57" s="56" t="s">
        <v>62</v>
      </c>
      <c r="F57" s="57">
        <v>1624800000</v>
      </c>
      <c r="G57" s="74">
        <v>0</v>
      </c>
      <c r="H57" s="57">
        <f t="shared" si="0"/>
        <v>1624800000</v>
      </c>
      <c r="I57" s="59">
        <v>1556230800</v>
      </c>
      <c r="J57" s="74">
        <v>0</v>
      </c>
      <c r="K57" s="57">
        <v>68569200</v>
      </c>
      <c r="L57" s="57">
        <f t="shared" si="1"/>
        <v>1624800000</v>
      </c>
      <c r="M57" s="58">
        <f t="shared" si="2"/>
        <v>0</v>
      </c>
    </row>
    <row r="58" spans="1:13" s="10" customFormat="1" ht="20.25" customHeight="1">
      <c r="A58" s="43"/>
      <c r="B58" s="44"/>
      <c r="C58" s="44"/>
      <c r="D58" s="44"/>
      <c r="E58" s="86"/>
      <c r="F58" s="57"/>
      <c r="G58" s="74"/>
      <c r="H58" s="57"/>
      <c r="I58" s="59"/>
      <c r="J58" s="74"/>
      <c r="K58" s="57"/>
      <c r="L58" s="57"/>
      <c r="M58" s="58"/>
    </row>
    <row r="59" spans="1:13" s="10" customFormat="1" ht="20.25" customHeight="1">
      <c r="A59" s="43"/>
      <c r="B59" s="44"/>
      <c r="C59" s="44"/>
      <c r="D59" s="44"/>
      <c r="E59" s="86"/>
      <c r="F59" s="57"/>
      <c r="G59" s="74"/>
      <c r="H59" s="57"/>
      <c r="I59" s="59"/>
      <c r="J59" s="74"/>
      <c r="K59" s="57"/>
      <c r="L59" s="57"/>
      <c r="M59" s="58"/>
    </row>
    <row r="60" spans="1:13" s="10" customFormat="1" ht="20.25" customHeight="1">
      <c r="A60" s="43"/>
      <c r="B60" s="44"/>
      <c r="C60" s="44"/>
      <c r="D60" s="44"/>
      <c r="E60" s="86"/>
      <c r="F60" s="57"/>
      <c r="G60" s="74"/>
      <c r="H60" s="57"/>
      <c r="I60" s="59"/>
      <c r="J60" s="74"/>
      <c r="K60" s="57"/>
      <c r="L60" s="57"/>
      <c r="M60" s="58"/>
    </row>
    <row r="61" spans="1:13" ht="16.5" thickBot="1">
      <c r="A61" s="75"/>
      <c r="B61" s="76"/>
      <c r="C61" s="87"/>
      <c r="D61" s="87"/>
      <c r="E61" s="88"/>
      <c r="F61" s="88"/>
      <c r="G61" s="88"/>
      <c r="H61" s="88"/>
      <c r="I61" s="89"/>
      <c r="J61" s="88"/>
      <c r="K61" s="88"/>
      <c r="L61" s="88"/>
      <c r="M61" s="90"/>
    </row>
  </sheetData>
  <mergeCells count="2">
    <mergeCell ref="M5:M6"/>
    <mergeCell ref="A5:E5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</dc:title>
  <dc:subject>歲出</dc:subject>
  <dc:creator>行政院主計處</dc:creator>
  <cp:keywords/>
  <dc:description> </dc:description>
  <cp:lastModifiedBy>Administrator</cp:lastModifiedBy>
  <dcterms:created xsi:type="dcterms:W3CDTF">2006-04-26T07:23:29Z</dcterms:created>
  <dcterms:modified xsi:type="dcterms:W3CDTF">2008-11-13T11:59:09Z</dcterms:modified>
  <cp:category>I14</cp:category>
  <cp:version/>
  <cp:contentType/>
  <cp:contentStatus/>
</cp:coreProperties>
</file>