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表7非營固定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'表7非營固定'!$A$1:$G$60</definedName>
    <definedName name="Print_Area_MI">#REF!</definedName>
    <definedName name="_xlnm.Print_Titles" localSheetId="0">'表7非營固定'!$1:$6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<sst xmlns="http://schemas.openxmlformats.org/spreadsheetml/2006/main" count="74" uniqueCount="64">
  <si>
    <t>單位:百萬元</t>
  </si>
  <si>
    <t xml:space="preserve">主管機關及基金名稱 </t>
  </si>
  <si>
    <t>累計執行數</t>
  </si>
  <si>
    <t>以前年度
保 留 數</t>
  </si>
  <si>
    <t>本年度預算數</t>
  </si>
  <si>
    <t>奉准先行
辦 理 數</t>
  </si>
  <si>
    <t>合  計</t>
  </si>
  <si>
    <t/>
  </si>
  <si>
    <t>行政院主管</t>
  </si>
  <si>
    <t>內政部主管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</si>
  <si>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</si>
  <si>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</si>
  <si>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</si>
  <si>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</si>
  <si>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</si>
  <si>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</si>
  <si>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</si>
  <si>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</si>
  <si>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</si>
  <si>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</si>
  <si>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</si>
  <si>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金融監督管理委員會主管</t>
  </si>
  <si>
    <t>合                計</t>
  </si>
  <si>
    <r>
      <t>附表</t>
    </r>
    <r>
      <rPr>
        <sz val="16"/>
        <rFont val="Times New Roman"/>
        <family val="1"/>
      </rPr>
      <t>7</t>
    </r>
  </si>
  <si>
    <t>94年度營業基金以外之其他特種基金固定資產投資計畫預算截至94年12月底執行情形</t>
  </si>
  <si>
    <r>
      <t>可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          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           </t>
    </r>
    <r>
      <rPr>
        <sz val="14"/>
        <rFont val="標楷體"/>
        <family val="4"/>
      </rPr>
      <t>數</t>
    </r>
  </si>
  <si>
    <t>占可支用
預算數％</t>
  </si>
  <si>
    <t>作業基金</t>
  </si>
  <si>
    <t>1.中美經濟社會發展基金</t>
  </si>
  <si>
    <t>2.行政院開發基金</t>
  </si>
  <si>
    <t>-</t>
  </si>
  <si>
    <t>3.營建建設基金</t>
  </si>
  <si>
    <t>4.國軍生產及服務作業基金</t>
  </si>
  <si>
    <t>5.地方建設基金</t>
  </si>
  <si>
    <r>
      <t>6.國立大學校院校務基金</t>
    </r>
    <r>
      <rPr>
        <sz val="10"/>
        <rFont val="標楷體"/>
        <family val="4"/>
      </rPr>
      <t>(53單位彙總)</t>
    </r>
  </si>
  <si>
    <t>7.國立臺灣大學附設醫院作業基金</t>
  </si>
  <si>
    <t>8.國立成功大學附設醫院作業基金</t>
  </si>
  <si>
    <t>9.法務部監所作業基金</t>
  </si>
  <si>
    <t>10.經濟作業基金</t>
  </si>
  <si>
    <t>11.水資源作業基金</t>
  </si>
  <si>
    <t>12.交通作業基金</t>
  </si>
  <si>
    <t>13.國軍退除役官兵安置基金</t>
  </si>
  <si>
    <t>14.榮民醫療作業基金</t>
  </si>
  <si>
    <t>15.科學工業園區管理局作業基金</t>
  </si>
  <si>
    <t>16.農業作業基金</t>
  </si>
  <si>
    <t>17.醫療藥品基金</t>
  </si>
  <si>
    <r>
      <t>18.</t>
    </r>
    <r>
      <rPr>
        <sz val="12"/>
        <rFont val="標楷體"/>
        <family val="4"/>
      </rPr>
      <t>管制藥品管理局製藥工廠作業基金</t>
    </r>
  </si>
  <si>
    <t>19.故宮文物藝術發展基金</t>
  </si>
  <si>
    <t>特別收入基金</t>
  </si>
  <si>
    <t>行政院主管</t>
  </si>
  <si>
    <r>
      <t>1.</t>
    </r>
    <r>
      <rPr>
        <sz val="14"/>
        <rFont val="標楷體"/>
        <family val="4"/>
      </rPr>
      <t>九二一震災社區重建更新基金</t>
    </r>
  </si>
  <si>
    <r>
      <t>2.</t>
    </r>
    <r>
      <rPr>
        <sz val="14"/>
        <rFont val="標楷體"/>
        <family val="4"/>
      </rPr>
      <t>社會福利基金</t>
    </r>
  </si>
  <si>
    <t>3.外籍配偶照顧輔導基金</t>
  </si>
  <si>
    <r>
      <t>3.</t>
    </r>
    <r>
      <rPr>
        <sz val="14"/>
        <rFont val="標楷體"/>
        <family val="4"/>
      </rPr>
      <t>學產基金</t>
    </r>
  </si>
  <si>
    <r>
      <t>4.</t>
    </r>
    <r>
      <rPr>
        <sz val="14"/>
        <rFont val="標楷體"/>
        <family val="4"/>
      </rPr>
      <t>經濟特別收入基金</t>
    </r>
  </si>
  <si>
    <r>
      <t>5.</t>
    </r>
    <r>
      <rPr>
        <sz val="14"/>
        <rFont val="標楷體"/>
        <family val="4"/>
      </rPr>
      <t>核能發電後端營運基金</t>
    </r>
  </si>
  <si>
    <t>農業委員會主管</t>
  </si>
  <si>
    <r>
      <t>6</t>
    </r>
    <r>
      <rPr>
        <sz val="13"/>
        <rFont val="標楷體"/>
        <family val="4"/>
      </rPr>
      <t>.</t>
    </r>
    <r>
      <rPr>
        <sz val="14"/>
        <rFont val="標楷體"/>
        <family val="4"/>
      </rPr>
      <t>農業特別收入基金</t>
    </r>
  </si>
  <si>
    <t>勞工委員會主管</t>
  </si>
  <si>
    <r>
      <t>7</t>
    </r>
    <r>
      <rPr>
        <sz val="13"/>
        <rFont val="標楷體"/>
        <family val="4"/>
      </rPr>
      <t>.</t>
    </r>
    <r>
      <rPr>
        <sz val="14"/>
        <rFont val="標楷體"/>
        <family val="4"/>
      </rPr>
      <t>就業安定基金</t>
    </r>
  </si>
  <si>
    <t>環境保護署主管</t>
  </si>
  <si>
    <r>
      <t>8</t>
    </r>
    <r>
      <rPr>
        <sz val="13"/>
        <rFont val="標楷體"/>
        <family val="4"/>
      </rPr>
      <t>.</t>
    </r>
    <r>
      <rPr>
        <sz val="14"/>
        <rFont val="標楷體"/>
        <family val="4"/>
      </rPr>
      <t>環境保護基金</t>
    </r>
  </si>
  <si>
    <t>9.金融監督管理基金</t>
  </si>
  <si>
    <r>
      <t>註：本表數據係以新臺幣百萬元為列計單位，若有數據但未達百萬元者，則以</t>
    </r>
    <r>
      <rPr>
        <sz val="12"/>
        <color indexed="8"/>
        <rFont val="Times New Roman"/>
        <family val="1"/>
      </rPr>
      <t>"-"</t>
    </r>
    <r>
      <rPr>
        <sz val="12"/>
        <color indexed="8"/>
        <rFont val="標楷體"/>
        <family val="4"/>
      </rPr>
      <t>符號表示。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</si>
</sst>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_);[Red]\(#,##0\)"/>
    <numFmt numFmtId="180" formatCode="0_);[Red]\(0\)"/>
    <numFmt numFmtId="181" formatCode="0_ "/>
    <numFmt numFmtId="182" formatCode="_(* #,##0.00_);_(* \(#,##0.00\);_(* &quot;-&quot;??_);_(@_)"/>
    <numFmt numFmtId="183" formatCode="#,##0\ \ \ \ "/>
    <numFmt numFmtId="184" formatCode="#,###_);[Red]\(#,###\)"/>
    <numFmt numFmtId="185" formatCode="_(* #,##0.00;_(&quot;–&quot;* #,##0.00;_(* &quot;…&quot;_);_(@_)"/>
    <numFmt numFmtId="186" formatCode="_-* #,##0_-;\-* #,##0_-;_-* &quot;&quot;_-;_-@_-"/>
    <numFmt numFmtId="187" formatCode="_-* #,##0_-;\-* #,##0_-;_-* &quot;-   &quot;\ \ _-;_-@_-"/>
    <numFmt numFmtId="188" formatCode="0.00_)"/>
    <numFmt numFmtId="189" formatCode="_(&quot;$&quot;* #,##0.00_);_(&quot;$&quot;* \(#,##0.00\);_(&quot;$&quot;* &quot;-&quot;??_);_(@_)"/>
    <numFmt numFmtId="190" formatCode="#,##0\ \ \ \ \ "/>
  </numFmts>
  <fonts count="3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6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4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24"/>
      <name val="華康特粗明體"/>
      <family val="1"/>
    </font>
    <font>
      <sz val="14"/>
      <name val="Courier"/>
      <family val="3"/>
    </font>
    <font>
      <b/>
      <sz val="14"/>
      <name val="標楷體"/>
      <family val="4"/>
    </font>
    <font>
      <b/>
      <sz val="13"/>
      <name val="Times New Roman"/>
      <family val="1"/>
    </font>
    <font>
      <b/>
      <sz val="13"/>
      <name val="標楷體"/>
      <family val="4"/>
    </font>
    <font>
      <sz val="13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2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88" fontId="3" fillId="0" borderId="0">
      <alignment/>
      <protection/>
    </xf>
    <xf numFmtId="0" fontId="4" fillId="0" borderId="0">
      <alignment/>
      <protection/>
    </xf>
    <xf numFmtId="176" fontId="2" fillId="0" borderId="0">
      <alignment/>
      <protection/>
    </xf>
    <xf numFmtId="0" fontId="5" fillId="0" borderId="0">
      <alignment vertical="top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176" fontId="13" fillId="0" borderId="0" xfId="19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176" fontId="15" fillId="0" borderId="0" xfId="19" applyFont="1" applyBorder="1" applyAlignment="1" applyProtection="1" quotePrefix="1">
      <alignment horizontal="left"/>
      <protection/>
    </xf>
    <xf numFmtId="3" fontId="6" fillId="0" borderId="0" xfId="19" applyNumberFormat="1" applyFont="1" applyBorder="1">
      <alignment/>
      <protection/>
    </xf>
    <xf numFmtId="4" fontId="6" fillId="0" borderId="0" xfId="19" applyNumberFormat="1" applyFont="1" applyBorder="1">
      <alignment/>
      <protection/>
    </xf>
    <xf numFmtId="176" fontId="16" fillId="0" borderId="0" xfId="19" applyFont="1" applyAlignment="1" applyProtection="1" quotePrefix="1">
      <alignment horizontal="right"/>
      <protection/>
    </xf>
    <xf numFmtId="0" fontId="17" fillId="0" borderId="1" xfId="0" applyFont="1" applyBorder="1" applyAlignment="1" applyProtection="1">
      <alignment horizontal="centerContinuous" vertical="center"/>
      <protection/>
    </xf>
    <xf numFmtId="4" fontId="17" fillId="0" borderId="1" xfId="19" applyNumberFormat="1" applyFont="1" applyBorder="1" applyAlignment="1" applyProtection="1">
      <alignment horizontal="centerContinuous" vertical="center"/>
      <protection/>
    </xf>
    <xf numFmtId="0" fontId="21" fillId="0" borderId="2" xfId="0" applyFont="1" applyBorder="1" applyAlignment="1">
      <alignment horizontal="left"/>
    </xf>
    <xf numFmtId="179" fontId="22" fillId="0" borderId="1" xfId="24" applyNumberFormat="1" applyFont="1" applyBorder="1" applyAlignment="1" applyProtection="1" quotePrefix="1">
      <alignment horizontal="right"/>
      <protection locked="0"/>
    </xf>
    <xf numFmtId="0" fontId="0" fillId="0" borderId="0" xfId="0" applyAlignment="1">
      <alignment/>
    </xf>
    <xf numFmtId="176" fontId="23" fillId="0" borderId="1" xfId="19" applyFont="1" applyFill="1" applyBorder="1" applyAlignment="1" applyProtection="1">
      <alignment horizontal="left" wrapText="1" indent="1"/>
      <protection/>
    </xf>
    <xf numFmtId="41" fontId="22" fillId="0" borderId="1" xfId="24" applyNumberFormat="1" applyFont="1" applyBorder="1" applyAlignment="1" applyProtection="1" quotePrefix="1">
      <alignment horizontal="right"/>
      <protection locked="0"/>
    </xf>
    <xf numFmtId="0" fontId="16" fillId="2" borderId="1" xfId="21" applyFont="1" applyFill="1" applyBorder="1" applyAlignment="1" applyProtection="1">
      <alignment horizontal="left" indent="2"/>
      <protection locked="0"/>
    </xf>
    <xf numFmtId="41" fontId="24" fillId="0" borderId="1" xfId="24" applyNumberFormat="1" applyFont="1" applyBorder="1" applyAlignment="1" applyProtection="1" quotePrefix="1">
      <alignment horizontal="right"/>
      <protection locked="0"/>
    </xf>
    <xf numFmtId="180" fontId="24" fillId="0" borderId="1" xfId="24" applyNumberFormat="1" applyFont="1" applyBorder="1" applyAlignment="1" applyProtection="1" quotePrefix="1">
      <alignment horizontal="right"/>
      <protection locked="0"/>
    </xf>
    <xf numFmtId="180" fontId="24" fillId="0" borderId="1" xfId="24" applyNumberFormat="1" applyFont="1" applyBorder="1" applyAlignment="1" applyProtection="1">
      <alignment horizontal="right"/>
      <protection locked="0"/>
    </xf>
    <xf numFmtId="179" fontId="22" fillId="0" borderId="1" xfId="24" applyNumberFormat="1" applyFont="1" applyBorder="1" applyAlignment="1" applyProtection="1">
      <alignment horizontal="right"/>
      <protection locked="0"/>
    </xf>
    <xf numFmtId="178" fontId="22" fillId="0" borderId="1" xfId="24" applyNumberFormat="1" applyFont="1" applyBorder="1" applyAlignment="1" applyProtection="1" quotePrefix="1">
      <alignment horizontal="right"/>
      <protection locked="0"/>
    </xf>
    <xf numFmtId="179" fontId="24" fillId="0" borderId="1" xfId="24" applyNumberFormat="1" applyFont="1" applyBorder="1" applyAlignment="1" applyProtection="1" quotePrefix="1">
      <alignment horizontal="right"/>
      <protection locked="0"/>
    </xf>
    <xf numFmtId="178" fontId="24" fillId="0" borderId="1" xfId="24" applyNumberFormat="1" applyFont="1" applyBorder="1" applyAlignment="1" applyProtection="1" quotePrefix="1">
      <alignment horizontal="right"/>
      <protection locked="0"/>
    </xf>
    <xf numFmtId="185" fontId="25" fillId="2" borderId="3" xfId="24" applyNumberFormat="1" applyFont="1" applyFill="1" applyBorder="1" applyAlignment="1" applyProtection="1" quotePrefix="1">
      <alignment horizontal="right"/>
      <protection locked="0"/>
    </xf>
    <xf numFmtId="185" fontId="25" fillId="2" borderId="0" xfId="24" applyNumberFormat="1" applyFont="1" applyFill="1" applyBorder="1" applyAlignment="1" applyProtection="1" quotePrefix="1">
      <alignment horizontal="right"/>
      <protection locked="0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" xfId="0" applyFont="1" applyBorder="1" applyAlignment="1" applyProtection="1">
      <alignment wrapText="1"/>
      <protection locked="0"/>
    </xf>
    <xf numFmtId="186" fontId="22" fillId="2" borderId="1" xfId="24" applyNumberFormat="1" applyFont="1" applyFill="1" applyBorder="1" applyAlignment="1" applyProtection="1" quotePrefix="1">
      <alignment horizontal="right"/>
      <protection locked="0"/>
    </xf>
    <xf numFmtId="177" fontId="22" fillId="0" borderId="1" xfId="0" applyNumberFormat="1" applyFont="1" applyBorder="1" applyAlignment="1" applyProtection="1">
      <alignment/>
      <protection/>
    </xf>
    <xf numFmtId="49" fontId="21" fillId="0" borderId="4" xfId="20" applyNumberFormat="1" applyFont="1" applyFill="1" applyBorder="1" applyAlignment="1">
      <alignment horizontal="left" indent="1"/>
      <protection/>
    </xf>
    <xf numFmtId="186" fontId="24" fillId="2" borderId="1" xfId="24" applyNumberFormat="1" applyFont="1" applyFill="1" applyBorder="1" applyAlignment="1" applyProtection="1" quotePrefix="1">
      <alignment horizontal="right"/>
      <protection locked="0"/>
    </xf>
    <xf numFmtId="177" fontId="24" fillId="0" borderId="1" xfId="0" applyNumberFormat="1" applyFont="1" applyBorder="1" applyAlignment="1" applyProtection="1">
      <alignment/>
      <protection/>
    </xf>
    <xf numFmtId="180" fontId="22" fillId="0" borderId="1" xfId="24" applyNumberFormat="1" applyFont="1" applyBorder="1" applyAlignment="1" applyProtection="1" quotePrefix="1">
      <alignment horizontal="right"/>
      <protection locked="0"/>
    </xf>
    <xf numFmtId="186" fontId="24" fillId="2" borderId="1" xfId="24" applyNumberFormat="1" applyFont="1" applyFill="1" applyBorder="1" applyAlignment="1" applyProtection="1">
      <alignment horizontal="right"/>
      <protection locked="0"/>
    </xf>
    <xf numFmtId="180" fontId="22" fillId="0" borderId="1" xfId="24" applyNumberFormat="1" applyFont="1" applyBorder="1" applyAlignment="1" applyProtection="1">
      <alignment horizontal="right"/>
      <protection locked="0"/>
    </xf>
    <xf numFmtId="0" fontId="24" fillId="2" borderId="1" xfId="21" applyFont="1" applyFill="1" applyBorder="1" applyAlignment="1" applyProtection="1">
      <alignment horizontal="left" indent="2"/>
      <protection locked="0"/>
    </xf>
    <xf numFmtId="186" fontId="22" fillId="2" borderId="1" xfId="24" applyNumberFormat="1" applyFont="1" applyFill="1" applyBorder="1" applyAlignment="1" applyProtection="1">
      <alignment horizontal="right"/>
      <protection locked="0"/>
    </xf>
    <xf numFmtId="176" fontId="21" fillId="0" borderId="1" xfId="19" applyFont="1" applyFill="1" applyBorder="1" applyAlignment="1" applyProtection="1">
      <alignment horizontal="left" wrapText="1" indent="1"/>
      <protection/>
    </xf>
    <xf numFmtId="0" fontId="16" fillId="2" borderId="1" xfId="21" applyFont="1" applyFill="1" applyBorder="1" applyAlignment="1" applyProtection="1" quotePrefix="1">
      <alignment horizontal="left" indent="2"/>
      <protection locked="0"/>
    </xf>
    <xf numFmtId="0" fontId="23" fillId="2" borderId="1" xfId="21" applyFont="1" applyFill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0" fontId="29" fillId="0" borderId="0" xfId="20" applyFont="1" applyBorder="1" applyAlignment="1">
      <alignment horizontal="left" vertical="top"/>
      <protection/>
    </xf>
    <xf numFmtId="0" fontId="28" fillId="0" borderId="0" xfId="20" applyFont="1" applyBorder="1" applyAlignment="1">
      <alignment horizontal="left" vertical="top"/>
      <protection/>
    </xf>
    <xf numFmtId="0" fontId="28" fillId="0" borderId="0" xfId="20" applyFont="1" applyBorder="1" applyAlignment="1">
      <alignment horizontal="left" vertical="top"/>
      <protection/>
    </xf>
    <xf numFmtId="176" fontId="13" fillId="0" borderId="0" xfId="19" applyFont="1" applyBorder="1" applyAlignment="1" applyProtection="1">
      <alignment horizontal="center"/>
      <protection/>
    </xf>
    <xf numFmtId="176" fontId="17" fillId="0" borderId="1" xfId="19" applyFont="1" applyBorder="1" applyAlignment="1" applyProtection="1">
      <alignment horizontal="center" vertical="center"/>
      <protection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" fontId="17" fillId="0" borderId="2" xfId="19" applyNumberFormat="1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>
      <alignment/>
    </xf>
    <xf numFmtId="3" fontId="17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>
      <alignment horizontal="center" vertical="center" wrapText="1"/>
    </xf>
    <xf numFmtId="4" fontId="17" fillId="0" borderId="1" xfId="19" applyNumberFormat="1" applyFont="1" applyBorder="1" applyAlignment="1" applyProtection="1">
      <alignment horizontal="center" vertical="center" wrapText="1"/>
      <protection/>
    </xf>
    <xf numFmtId="4" fontId="17" fillId="0" borderId="1" xfId="19" applyNumberFormat="1" applyFont="1" applyBorder="1" applyAlignment="1" applyProtection="1">
      <alignment horizontal="center" vertical="center"/>
      <protection/>
    </xf>
    <xf numFmtId="176" fontId="20" fillId="0" borderId="2" xfId="19" applyFont="1" applyBorder="1" applyAlignment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8003" xfId="19"/>
    <cellStyle name="一般_九十三第二季--附表(附屬單位)" xfId="20"/>
    <cellStyle name="一般_資本支出" xfId="21"/>
    <cellStyle name="Comma" xfId="22"/>
    <cellStyle name="Comma [0]" xfId="23"/>
    <cellStyle name="千分位_資本支出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67</xdr:col>
      <xdr:colOff>447675</xdr:colOff>
      <xdr:row>1225</xdr:row>
      <xdr:rowOff>66675</xdr:rowOff>
    </xdr:from>
    <xdr:ext cx="95250" cy="247650"/>
    <xdr:sp>
      <xdr:nvSpPr>
        <xdr:cNvPr id="1" name="TextBox 1"/>
        <xdr:cNvSpPr txBox="1">
          <a:spLocks noChangeArrowheads="1"/>
        </xdr:cNvSpPr>
      </xdr:nvSpPr>
      <xdr:spPr>
        <a:xfrm>
          <a:off x="51625500" y="2588895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0"/>
  <sheetViews>
    <sheetView showGridLines="0" tabSelected="1" zoomScale="75" zoomScaleNormal="75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0" sqref="A60:J60"/>
    </sheetView>
  </sheetViews>
  <sheetFormatPr defaultColWidth="9.00390625" defaultRowHeight="16.5"/>
  <cols>
    <col min="1" max="1" width="40.625" style="43" customWidth="1"/>
    <col min="2" max="2" width="15.375" style="0" customWidth="1"/>
    <col min="3" max="3" width="16.00390625" style="0" customWidth="1"/>
    <col min="4" max="4" width="15.125" style="0" customWidth="1"/>
    <col min="5" max="6" width="14.875" style="0" customWidth="1"/>
    <col min="7" max="7" width="13.375" style="0" customWidth="1"/>
    <col min="8" max="8" width="8.75390625" style="0" customWidth="1"/>
    <col min="9" max="9" width="9.375" style="0" customWidth="1"/>
    <col min="10" max="10" width="10.25390625" style="0" customWidth="1"/>
  </cols>
  <sheetData>
    <row r="1" s="2" customFormat="1" ht="27.75" customHeight="1">
      <c r="A1" s="1" t="s">
        <v>23</v>
      </c>
    </row>
    <row r="2" spans="1:11" s="4" customFormat="1" ht="25.5" customHeight="1">
      <c r="A2" s="47" t="s">
        <v>24</v>
      </c>
      <c r="B2" s="47"/>
      <c r="C2" s="47"/>
      <c r="D2" s="47"/>
      <c r="E2" s="47"/>
      <c r="F2" s="47"/>
      <c r="G2" s="47"/>
      <c r="H2" s="3"/>
      <c r="I2" s="3"/>
      <c r="J2" s="3"/>
      <c r="K2" s="3"/>
    </row>
    <row r="3" spans="1:10" ht="24" customHeight="1">
      <c r="A3" s="5"/>
      <c r="B3" s="6"/>
      <c r="C3" s="7"/>
      <c r="D3" s="7"/>
      <c r="E3" s="7"/>
      <c r="F3" s="7"/>
      <c r="G3" s="8" t="s">
        <v>0</v>
      </c>
      <c r="H3" s="7"/>
      <c r="I3" s="7"/>
      <c r="J3" s="7"/>
    </row>
    <row r="4" spans="1:7" ht="28.5" customHeight="1">
      <c r="A4" s="48" t="s">
        <v>1</v>
      </c>
      <c r="B4" s="9" t="s">
        <v>25</v>
      </c>
      <c r="C4" s="10"/>
      <c r="D4" s="10"/>
      <c r="E4" s="10"/>
      <c r="F4" s="51" t="s">
        <v>2</v>
      </c>
      <c r="G4" s="51" t="s">
        <v>26</v>
      </c>
    </row>
    <row r="5" spans="1:7" ht="17.25" customHeight="1">
      <c r="A5" s="49"/>
      <c r="B5" s="53" t="s">
        <v>3</v>
      </c>
      <c r="C5" s="53" t="s">
        <v>4</v>
      </c>
      <c r="D5" s="55" t="s">
        <v>5</v>
      </c>
      <c r="E5" s="56" t="s">
        <v>6</v>
      </c>
      <c r="F5" s="52"/>
      <c r="G5" s="52"/>
    </row>
    <row r="6" spans="1:7" ht="24" customHeight="1">
      <c r="A6" s="50"/>
      <c r="B6" s="54"/>
      <c r="C6" s="54" t="s">
        <v>7</v>
      </c>
      <c r="D6" s="51"/>
      <c r="E6" s="57"/>
      <c r="F6" s="52"/>
      <c r="G6" s="52"/>
    </row>
    <row r="7" spans="1:7" s="13" customFormat="1" ht="18.75" customHeight="1">
      <c r="A7" s="11" t="s">
        <v>27</v>
      </c>
      <c r="B7" s="12">
        <f>B8+B11+B13+B15+B17+B21+B23+B26+B28+B31+B33+B35+B38</f>
        <v>12535</v>
      </c>
      <c r="C7" s="12">
        <f>C8+C11+C13+C15+C17+C21+C23+C26+C28+C31+C33+C35+C38</f>
        <v>71808</v>
      </c>
      <c r="D7" s="12">
        <f>D8+D11+D13+D15+D17+D21+D23+D26+D28+D31+D33+D35+D38</f>
        <v>12768</v>
      </c>
      <c r="E7" s="12">
        <f>SUM(B7:D7)</f>
        <v>97111</v>
      </c>
      <c r="F7" s="12">
        <f>F8+F13+F15+F17+F21+F23+F26+F28+F31+F33+F35+F38</f>
        <v>69335</v>
      </c>
      <c r="G7" s="12">
        <f>F7/E7*100</f>
        <v>71.39767894471275</v>
      </c>
    </row>
    <row r="8" spans="1:7" s="13" customFormat="1" ht="18.75" customHeight="1">
      <c r="A8" s="14" t="s">
        <v>8</v>
      </c>
      <c r="B8" s="15">
        <f>B9+B10</f>
        <v>4</v>
      </c>
      <c r="C8" s="12">
        <v>4</v>
      </c>
      <c r="D8" s="12">
        <f>D9+D10</f>
        <v>3</v>
      </c>
      <c r="E8" s="12">
        <f>SUM(B8:D8)</f>
        <v>11</v>
      </c>
      <c r="F8" s="12">
        <f>F9</f>
        <v>6</v>
      </c>
      <c r="G8" s="12">
        <f>F8/E8*100</f>
        <v>54.54545454545454</v>
      </c>
    </row>
    <row r="9" spans="1:7" s="13" customFormat="1" ht="18.75" customHeight="1">
      <c r="A9" s="16" t="s">
        <v>28</v>
      </c>
      <c r="B9" s="17">
        <v>4</v>
      </c>
      <c r="C9" s="18">
        <v>4</v>
      </c>
      <c r="D9" s="18">
        <v>3</v>
      </c>
      <c r="E9" s="18">
        <f>SUM(B9:D9)</f>
        <v>11</v>
      </c>
      <c r="F9" s="17">
        <v>6</v>
      </c>
      <c r="G9" s="18">
        <v>5</v>
      </c>
    </row>
    <row r="10" spans="1:7" s="13" customFormat="1" ht="18.75" customHeight="1">
      <c r="A10" s="16" t="s">
        <v>29</v>
      </c>
      <c r="B10" s="18"/>
      <c r="C10" s="19" t="s">
        <v>30</v>
      </c>
      <c r="D10" s="18"/>
      <c r="E10" s="19" t="s">
        <v>30</v>
      </c>
      <c r="F10" s="19" t="s">
        <v>30</v>
      </c>
      <c r="G10" s="18">
        <v>94</v>
      </c>
    </row>
    <row r="11" spans="1:7" s="13" customFormat="1" ht="18.75" customHeight="1">
      <c r="A11" s="14" t="s">
        <v>9</v>
      </c>
      <c r="B11" s="12"/>
      <c r="C11" s="12">
        <f>SUM(C12)</f>
        <v>1</v>
      </c>
      <c r="D11" s="12"/>
      <c r="E11" s="12">
        <f aca="true" t="shared" si="0" ref="E11:E39">SUM(B11:D11)</f>
        <v>1</v>
      </c>
      <c r="F11" s="20" t="s">
        <v>30</v>
      </c>
      <c r="G11" s="12">
        <f>G12</f>
        <v>81</v>
      </c>
    </row>
    <row r="12" spans="1:7" s="13" customFormat="1" ht="18.75" customHeight="1">
      <c r="A12" s="16" t="s">
        <v>31</v>
      </c>
      <c r="B12" s="18"/>
      <c r="C12" s="18">
        <v>1</v>
      </c>
      <c r="D12" s="18"/>
      <c r="E12" s="18">
        <f t="shared" si="0"/>
        <v>1</v>
      </c>
      <c r="F12" s="19" t="s">
        <v>30</v>
      </c>
      <c r="G12" s="18">
        <v>81</v>
      </c>
    </row>
    <row r="13" spans="1:7" s="13" customFormat="1" ht="18.75" customHeight="1">
      <c r="A13" s="14" t="s">
        <v>10</v>
      </c>
      <c r="B13" s="12">
        <f>SUM(B14:B14)</f>
        <v>115</v>
      </c>
      <c r="C13" s="12">
        <f>SUM(C14:C14)</f>
        <v>1000</v>
      </c>
      <c r="D13" s="12"/>
      <c r="E13" s="12">
        <f t="shared" si="0"/>
        <v>1115</v>
      </c>
      <c r="F13" s="21">
        <f>SUM(F14:F14)</f>
        <v>842</v>
      </c>
      <c r="G13" s="21">
        <f aca="true" t="shared" si="1" ref="G13:G44">F13/E13*100</f>
        <v>75.51569506726457</v>
      </c>
    </row>
    <row r="14" spans="1:7" s="13" customFormat="1" ht="18.75" customHeight="1">
      <c r="A14" s="16" t="s">
        <v>32</v>
      </c>
      <c r="B14" s="22">
        <v>115</v>
      </c>
      <c r="C14" s="22">
        <v>1000</v>
      </c>
      <c r="D14" s="22"/>
      <c r="E14" s="22">
        <f t="shared" si="0"/>
        <v>1115</v>
      </c>
      <c r="F14" s="23">
        <v>842</v>
      </c>
      <c r="G14" s="23">
        <f t="shared" si="1"/>
        <v>75.51569506726457</v>
      </c>
    </row>
    <row r="15" spans="1:241" s="13" customFormat="1" ht="18.75" customHeight="1">
      <c r="A15" s="14" t="s">
        <v>11</v>
      </c>
      <c r="B15" s="12"/>
      <c r="C15" s="12">
        <f>SUM(C16)</f>
        <v>1</v>
      </c>
      <c r="D15" s="12"/>
      <c r="E15" s="12">
        <f t="shared" si="0"/>
        <v>1</v>
      </c>
      <c r="F15" s="12">
        <f>SUM(F16)</f>
        <v>1</v>
      </c>
      <c r="G15" s="12">
        <f t="shared" si="1"/>
        <v>100</v>
      </c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</row>
    <row r="16" spans="1:7" s="13" customFormat="1" ht="18.75" customHeight="1">
      <c r="A16" s="16" t="s">
        <v>33</v>
      </c>
      <c r="B16" s="22"/>
      <c r="C16" s="22">
        <v>1</v>
      </c>
      <c r="D16" s="22"/>
      <c r="E16" s="22">
        <f t="shared" si="0"/>
        <v>1</v>
      </c>
      <c r="F16" s="22">
        <v>1</v>
      </c>
      <c r="G16" s="22">
        <f t="shared" si="1"/>
        <v>100</v>
      </c>
    </row>
    <row r="17" spans="1:7" s="13" customFormat="1" ht="18.75" customHeight="1">
      <c r="A17" s="14" t="s">
        <v>12</v>
      </c>
      <c r="B17" s="12">
        <f>SUM(B18:B20)</f>
        <v>3785</v>
      </c>
      <c r="C17" s="12">
        <f>SUM(C18:C20)</f>
        <v>13385</v>
      </c>
      <c r="D17" s="12">
        <f>SUM(D18:D20)</f>
        <v>696</v>
      </c>
      <c r="E17" s="12">
        <f t="shared" si="0"/>
        <v>17866</v>
      </c>
      <c r="F17" s="12">
        <f>SUM(F18:F20)</f>
        <v>12205</v>
      </c>
      <c r="G17" s="12">
        <f t="shared" si="1"/>
        <v>68.31411619836561</v>
      </c>
    </row>
    <row r="18" spans="1:42" s="13" customFormat="1" ht="18.75" customHeight="1">
      <c r="A18" s="16" t="s">
        <v>34</v>
      </c>
      <c r="B18" s="22">
        <v>3142</v>
      </c>
      <c r="C18" s="22">
        <v>10912</v>
      </c>
      <c r="D18" s="22">
        <v>480</v>
      </c>
      <c r="E18" s="22">
        <f t="shared" si="0"/>
        <v>14534</v>
      </c>
      <c r="F18" s="22">
        <v>10031</v>
      </c>
      <c r="G18" s="22">
        <f t="shared" si="1"/>
        <v>69.01747626255677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7" s="13" customFormat="1" ht="18.75" customHeight="1">
      <c r="A19" s="16" t="s">
        <v>35</v>
      </c>
      <c r="B19" s="22">
        <v>585</v>
      </c>
      <c r="C19" s="22">
        <v>2224</v>
      </c>
      <c r="D19" s="22">
        <v>216</v>
      </c>
      <c r="E19" s="22">
        <f t="shared" si="0"/>
        <v>3025</v>
      </c>
      <c r="F19" s="22">
        <v>2038</v>
      </c>
      <c r="G19" s="22">
        <f t="shared" si="1"/>
        <v>67.37190082644628</v>
      </c>
    </row>
    <row r="20" spans="1:13" s="13" customFormat="1" ht="18.75" customHeight="1">
      <c r="A20" s="16" t="s">
        <v>36</v>
      </c>
      <c r="B20" s="18">
        <v>58</v>
      </c>
      <c r="C20" s="18">
        <v>249</v>
      </c>
      <c r="D20" s="18"/>
      <c r="E20" s="18">
        <f t="shared" si="0"/>
        <v>307</v>
      </c>
      <c r="F20" s="18">
        <v>136</v>
      </c>
      <c r="G20" s="18">
        <f t="shared" si="1"/>
        <v>44.299674267100976</v>
      </c>
      <c r="H20" s="28"/>
      <c r="I20" s="28"/>
      <c r="J20" s="28"/>
      <c r="K20" s="28"/>
      <c r="L20" s="28"/>
      <c r="M20" s="28"/>
    </row>
    <row r="21" spans="1:7" s="13" customFormat="1" ht="18.75" customHeight="1">
      <c r="A21" s="14" t="s">
        <v>13</v>
      </c>
      <c r="B21" s="12"/>
      <c r="C21" s="12">
        <f>SUM(C22)</f>
        <v>6</v>
      </c>
      <c r="D21" s="12"/>
      <c r="E21" s="12">
        <f t="shared" si="0"/>
        <v>6</v>
      </c>
      <c r="F21" s="12">
        <f>SUM(F22)</f>
        <v>5</v>
      </c>
      <c r="G21" s="12">
        <f t="shared" si="1"/>
        <v>83.33333333333334</v>
      </c>
    </row>
    <row r="22" spans="1:7" s="13" customFormat="1" ht="18.75" customHeight="1">
      <c r="A22" s="16" t="s">
        <v>37</v>
      </c>
      <c r="B22" s="18"/>
      <c r="C22" s="18">
        <v>6</v>
      </c>
      <c r="D22" s="18"/>
      <c r="E22" s="18">
        <f t="shared" si="0"/>
        <v>6</v>
      </c>
      <c r="F22" s="18">
        <v>5</v>
      </c>
      <c r="G22" s="18">
        <f t="shared" si="1"/>
        <v>83.33333333333334</v>
      </c>
    </row>
    <row r="23" spans="1:7" s="13" customFormat="1" ht="18.75" customHeight="1">
      <c r="A23" s="14" t="s">
        <v>14</v>
      </c>
      <c r="B23" s="12">
        <f>SUM(B24:B25)</f>
        <v>752</v>
      </c>
      <c r="C23" s="12">
        <f>SUM(C24:C25)</f>
        <v>1724</v>
      </c>
      <c r="D23" s="12">
        <f>SUM(D24:D25)</f>
        <v>23</v>
      </c>
      <c r="E23" s="12">
        <f t="shared" si="0"/>
        <v>2499</v>
      </c>
      <c r="F23" s="12">
        <f>SUM(F24:F25)</f>
        <v>2147</v>
      </c>
      <c r="G23" s="12">
        <f t="shared" si="1"/>
        <v>85.91436574629851</v>
      </c>
    </row>
    <row r="24" spans="1:7" s="13" customFormat="1" ht="18.75" customHeight="1">
      <c r="A24" s="16" t="s">
        <v>38</v>
      </c>
      <c r="B24" s="22">
        <v>427</v>
      </c>
      <c r="C24" s="22">
        <v>906</v>
      </c>
      <c r="D24" s="22">
        <v>23</v>
      </c>
      <c r="E24" s="22">
        <f t="shared" si="0"/>
        <v>1356</v>
      </c>
      <c r="F24" s="22">
        <v>1315</v>
      </c>
      <c r="G24" s="22">
        <f t="shared" si="1"/>
        <v>96.976401179941</v>
      </c>
    </row>
    <row r="25" spans="1:7" s="13" customFormat="1" ht="18.75" customHeight="1">
      <c r="A25" s="16" t="s">
        <v>39</v>
      </c>
      <c r="B25" s="22">
        <v>325</v>
      </c>
      <c r="C25" s="22">
        <v>818</v>
      </c>
      <c r="D25" s="22"/>
      <c r="E25" s="22">
        <f t="shared" si="0"/>
        <v>1143</v>
      </c>
      <c r="F25" s="22">
        <v>832</v>
      </c>
      <c r="G25" s="22">
        <f t="shared" si="1"/>
        <v>72.79090113735784</v>
      </c>
    </row>
    <row r="26" spans="1:7" s="13" customFormat="1" ht="18.75" customHeight="1">
      <c r="A26" s="14" t="s">
        <v>15</v>
      </c>
      <c r="B26" s="12">
        <f>SUM(B27)</f>
        <v>5717</v>
      </c>
      <c r="C26" s="12">
        <f>SUM(C27)</f>
        <v>25084</v>
      </c>
      <c r="D26" s="12">
        <f>SUM(D27)</f>
        <v>10647</v>
      </c>
      <c r="E26" s="12">
        <f t="shared" si="0"/>
        <v>41448</v>
      </c>
      <c r="F26" s="12">
        <f>SUM(F27)</f>
        <v>31415</v>
      </c>
      <c r="G26" s="12">
        <f t="shared" si="1"/>
        <v>75.79376568230072</v>
      </c>
    </row>
    <row r="27" spans="1:7" s="13" customFormat="1" ht="18.75" customHeight="1">
      <c r="A27" s="16" t="s">
        <v>40</v>
      </c>
      <c r="B27" s="22">
        <v>5717</v>
      </c>
      <c r="C27" s="22">
        <v>25084</v>
      </c>
      <c r="D27" s="22">
        <v>10647</v>
      </c>
      <c r="E27" s="22">
        <f t="shared" si="0"/>
        <v>41448</v>
      </c>
      <c r="F27" s="22">
        <v>31415</v>
      </c>
      <c r="G27" s="22">
        <f t="shared" si="1"/>
        <v>75.79376568230072</v>
      </c>
    </row>
    <row r="28" spans="1:7" s="13" customFormat="1" ht="18.75" customHeight="1">
      <c r="A28" s="14" t="s">
        <v>16</v>
      </c>
      <c r="B28" s="12">
        <f>SUM(B29:B30)</f>
        <v>351</v>
      </c>
      <c r="C28" s="12">
        <f>SUM(C29:C30)</f>
        <v>2365</v>
      </c>
      <c r="D28" s="12">
        <f>SUM(D29:D30)</f>
        <v>86</v>
      </c>
      <c r="E28" s="12">
        <f t="shared" si="0"/>
        <v>2802</v>
      </c>
      <c r="F28" s="12">
        <f>SUM(F29:F30)</f>
        <v>2170</v>
      </c>
      <c r="G28" s="12">
        <f t="shared" si="1"/>
        <v>77.4446823697359</v>
      </c>
    </row>
    <row r="29" spans="1:7" s="13" customFormat="1" ht="18.75" customHeight="1">
      <c r="A29" s="16" t="s">
        <v>41</v>
      </c>
      <c r="B29" s="22">
        <v>57</v>
      </c>
      <c r="C29" s="22">
        <v>201</v>
      </c>
      <c r="D29" s="22">
        <v>54</v>
      </c>
      <c r="E29" s="22">
        <f t="shared" si="0"/>
        <v>312</v>
      </c>
      <c r="F29" s="22">
        <v>106</v>
      </c>
      <c r="G29" s="22">
        <f t="shared" si="1"/>
        <v>33.97435897435898</v>
      </c>
    </row>
    <row r="30" spans="1:7" s="13" customFormat="1" ht="18.75" customHeight="1">
      <c r="A30" s="16" t="s">
        <v>42</v>
      </c>
      <c r="B30" s="22">
        <v>294</v>
      </c>
      <c r="C30" s="22">
        <v>2164</v>
      </c>
      <c r="D30" s="22">
        <v>32</v>
      </c>
      <c r="E30" s="22">
        <f t="shared" si="0"/>
        <v>2490</v>
      </c>
      <c r="F30" s="22">
        <v>2064</v>
      </c>
      <c r="G30" s="22">
        <f t="shared" si="1"/>
        <v>82.89156626506025</v>
      </c>
    </row>
    <row r="31" spans="1:7" s="13" customFormat="1" ht="18.75" customHeight="1">
      <c r="A31" s="14" t="s">
        <v>17</v>
      </c>
      <c r="B31" s="12">
        <f>SUM(B32)</f>
        <v>1305</v>
      </c>
      <c r="C31" s="12">
        <f>SUM(C32)</f>
        <v>26907</v>
      </c>
      <c r="D31" s="12">
        <f>SUM(D32)</f>
        <v>1300</v>
      </c>
      <c r="E31" s="12">
        <f t="shared" si="0"/>
        <v>29512</v>
      </c>
      <c r="F31" s="12">
        <f>SUM(F32)</f>
        <v>19382</v>
      </c>
      <c r="G31" s="12">
        <f t="shared" si="1"/>
        <v>65.67497966928707</v>
      </c>
    </row>
    <row r="32" spans="1:7" s="13" customFormat="1" ht="18.75" customHeight="1">
      <c r="A32" s="16" t="s">
        <v>43</v>
      </c>
      <c r="B32" s="22">
        <v>1305</v>
      </c>
      <c r="C32" s="22">
        <v>26907</v>
      </c>
      <c r="D32" s="22">
        <v>1300</v>
      </c>
      <c r="E32" s="22">
        <f t="shared" si="0"/>
        <v>29512</v>
      </c>
      <c r="F32" s="22">
        <v>19382</v>
      </c>
      <c r="G32" s="22">
        <f t="shared" si="1"/>
        <v>65.67497966928707</v>
      </c>
    </row>
    <row r="33" spans="1:7" s="13" customFormat="1" ht="18.75" customHeight="1">
      <c r="A33" s="14" t="s">
        <v>18</v>
      </c>
      <c r="B33" s="12"/>
      <c r="C33" s="12">
        <f>SUM(C34)</f>
        <v>10</v>
      </c>
      <c r="D33" s="12"/>
      <c r="E33" s="12">
        <f t="shared" si="0"/>
        <v>10</v>
      </c>
      <c r="F33" s="12">
        <f>SUM(F34)</f>
        <v>9</v>
      </c>
      <c r="G33" s="12">
        <f t="shared" si="1"/>
        <v>90</v>
      </c>
    </row>
    <row r="34" spans="1:7" s="13" customFormat="1" ht="18.75" customHeight="1">
      <c r="A34" s="16" t="s">
        <v>44</v>
      </c>
      <c r="B34" s="18"/>
      <c r="C34" s="18">
        <v>10</v>
      </c>
      <c r="D34" s="18"/>
      <c r="E34" s="18">
        <f t="shared" si="0"/>
        <v>10</v>
      </c>
      <c r="F34" s="18">
        <v>9</v>
      </c>
      <c r="G34" s="18">
        <f t="shared" si="1"/>
        <v>90</v>
      </c>
    </row>
    <row r="35" spans="1:7" s="13" customFormat="1" ht="18.75" customHeight="1">
      <c r="A35" s="14" t="s">
        <v>19</v>
      </c>
      <c r="B35" s="12">
        <f>SUM(B36:B37)</f>
        <v>506</v>
      </c>
      <c r="C35" s="12">
        <f>SUM(C36:C37)</f>
        <v>1296</v>
      </c>
      <c r="D35" s="12">
        <f>SUM(D36:D37)</f>
        <v>13</v>
      </c>
      <c r="E35" s="12">
        <f t="shared" si="0"/>
        <v>1815</v>
      </c>
      <c r="F35" s="12">
        <f>SUM(F36:F37)</f>
        <v>1129</v>
      </c>
      <c r="G35" s="12">
        <f t="shared" si="1"/>
        <v>62.20385674931129</v>
      </c>
    </row>
    <row r="36" spans="1:38" s="13" customFormat="1" ht="18.75" customHeight="1">
      <c r="A36" s="16" t="s">
        <v>45</v>
      </c>
      <c r="B36" s="22">
        <v>506</v>
      </c>
      <c r="C36" s="22">
        <v>1282</v>
      </c>
      <c r="D36" s="22">
        <v>13</v>
      </c>
      <c r="E36" s="22">
        <f t="shared" si="0"/>
        <v>1801</v>
      </c>
      <c r="F36" s="22">
        <v>1115</v>
      </c>
      <c r="G36" s="22">
        <f t="shared" si="1"/>
        <v>61.910049972237644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13" customFormat="1" ht="18.75" customHeight="1">
      <c r="A37" s="16" t="s">
        <v>46</v>
      </c>
      <c r="B37" s="18"/>
      <c r="C37" s="18">
        <v>14</v>
      </c>
      <c r="D37" s="18"/>
      <c r="E37" s="18">
        <f t="shared" si="0"/>
        <v>14</v>
      </c>
      <c r="F37" s="18">
        <v>14</v>
      </c>
      <c r="G37" s="18">
        <f t="shared" si="1"/>
        <v>100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13" customFormat="1" ht="18.75" customHeight="1">
      <c r="A38" s="14" t="s">
        <v>20</v>
      </c>
      <c r="B38" s="12"/>
      <c r="C38" s="12">
        <f>SUM(C39)</f>
        <v>25</v>
      </c>
      <c r="D38" s="12"/>
      <c r="E38" s="12">
        <f t="shared" si="0"/>
        <v>25</v>
      </c>
      <c r="F38" s="12">
        <f>SUM(F39)</f>
        <v>24</v>
      </c>
      <c r="G38" s="12">
        <f t="shared" si="1"/>
        <v>96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13" customFormat="1" ht="18.75" customHeight="1">
      <c r="A39" s="16" t="s">
        <v>47</v>
      </c>
      <c r="B39" s="18"/>
      <c r="C39" s="18">
        <v>25</v>
      </c>
      <c r="D39" s="18"/>
      <c r="E39" s="18">
        <f t="shared" si="0"/>
        <v>25</v>
      </c>
      <c r="F39" s="18">
        <v>24</v>
      </c>
      <c r="G39" s="18">
        <f t="shared" si="1"/>
        <v>96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7" s="13" customFormat="1" ht="18.75" customHeight="1">
      <c r="A40" s="29" t="s">
        <v>48</v>
      </c>
      <c r="B40" s="30">
        <f>B41+B43+B46+B48+B51+B53+B55+B57</f>
        <v>5588</v>
      </c>
      <c r="C40" s="30">
        <f>C41+C43+C46+C48+C51+C53+C55+C57</f>
        <v>521</v>
      </c>
      <c r="D40" s="30">
        <f>D41+D43+D46+D48+D51+D53+D55+D57</f>
        <v>288</v>
      </c>
      <c r="E40" s="30">
        <f>E41+E43+E46+E48+E51+E53+E55+E57</f>
        <v>6397</v>
      </c>
      <c r="F40" s="30">
        <f>F41+F43+F46+F48+F51+F53+F55+F57</f>
        <v>4211</v>
      </c>
      <c r="G40" s="31">
        <f t="shared" si="1"/>
        <v>65.82773174925747</v>
      </c>
    </row>
    <row r="41" spans="1:7" s="13" customFormat="1" ht="18.75" customHeight="1">
      <c r="A41" s="32" t="s">
        <v>49</v>
      </c>
      <c r="B41" s="30">
        <f>B42</f>
        <v>5450</v>
      </c>
      <c r="C41" s="30">
        <f>C42</f>
        <v>0</v>
      </c>
      <c r="D41" s="30">
        <f>D42</f>
        <v>174</v>
      </c>
      <c r="E41" s="30">
        <f>SUM(B41:D41)</f>
        <v>5624</v>
      </c>
      <c r="F41" s="30">
        <f>F42</f>
        <v>3725</v>
      </c>
      <c r="G41" s="31">
        <f t="shared" si="1"/>
        <v>66.23399715504978</v>
      </c>
    </row>
    <row r="42" spans="1:7" s="13" customFormat="1" ht="18.75" customHeight="1">
      <c r="A42" s="16" t="s">
        <v>50</v>
      </c>
      <c r="B42" s="33">
        <v>5450</v>
      </c>
      <c r="C42" s="33"/>
      <c r="D42" s="18">
        <v>174</v>
      </c>
      <c r="E42" s="33">
        <f>SUM(B42:D42)</f>
        <v>5624</v>
      </c>
      <c r="F42" s="33">
        <v>3725</v>
      </c>
      <c r="G42" s="34">
        <f t="shared" si="1"/>
        <v>66.23399715504978</v>
      </c>
    </row>
    <row r="43" spans="1:7" s="13" customFormat="1" ht="18.75" customHeight="1">
      <c r="A43" s="32" t="s">
        <v>9</v>
      </c>
      <c r="B43" s="35">
        <f>B44</f>
        <v>10</v>
      </c>
      <c r="C43" s="35">
        <f>C44</f>
        <v>43</v>
      </c>
      <c r="D43" s="35">
        <f>D44</f>
        <v>3</v>
      </c>
      <c r="E43" s="30">
        <f>SUM(B43:D43)</f>
        <v>56</v>
      </c>
      <c r="F43" s="30">
        <f>F44</f>
        <v>48</v>
      </c>
      <c r="G43" s="31">
        <f t="shared" si="1"/>
        <v>85.71428571428571</v>
      </c>
    </row>
    <row r="44" spans="1:7" s="13" customFormat="1" ht="18.75" customHeight="1">
      <c r="A44" s="16" t="s">
        <v>51</v>
      </c>
      <c r="B44" s="18">
        <v>10</v>
      </c>
      <c r="C44" s="33">
        <v>43</v>
      </c>
      <c r="D44" s="18">
        <v>3</v>
      </c>
      <c r="E44" s="33">
        <f>SUM(B44:D44)</f>
        <v>56</v>
      </c>
      <c r="F44" s="33">
        <v>48</v>
      </c>
      <c r="G44" s="34">
        <f t="shared" si="1"/>
        <v>85.71428571428571</v>
      </c>
    </row>
    <row r="45" spans="1:7" s="13" customFormat="1" ht="18.75" customHeight="1">
      <c r="A45" s="16" t="s">
        <v>52</v>
      </c>
      <c r="B45" s="18"/>
      <c r="C45" s="36" t="s">
        <v>30</v>
      </c>
      <c r="D45" s="18"/>
      <c r="E45" s="36" t="s">
        <v>30</v>
      </c>
      <c r="F45" s="36" t="s">
        <v>30</v>
      </c>
      <c r="G45" s="34">
        <v>72</v>
      </c>
    </row>
    <row r="46" spans="1:7" s="13" customFormat="1" ht="18.75" customHeight="1">
      <c r="A46" s="32" t="s">
        <v>12</v>
      </c>
      <c r="B46" s="37">
        <f>B47</f>
        <v>33</v>
      </c>
      <c r="C46" s="35">
        <f>C47</f>
        <v>81</v>
      </c>
      <c r="D46" s="30">
        <v>0</v>
      </c>
      <c r="E46" s="30">
        <f>SUM(B46:D46)</f>
        <v>114</v>
      </c>
      <c r="F46" s="30">
        <f>F47</f>
        <v>6</v>
      </c>
      <c r="G46" s="31">
        <f aca="true" t="shared" si="2" ref="G46:G59">F46/E46*100</f>
        <v>5.263157894736842</v>
      </c>
    </row>
    <row r="47" spans="1:7" s="13" customFormat="1" ht="18.75" customHeight="1">
      <c r="A47" s="16" t="s">
        <v>53</v>
      </c>
      <c r="B47" s="19">
        <v>33</v>
      </c>
      <c r="C47" s="18">
        <v>81</v>
      </c>
      <c r="D47" s="33">
        <v>0</v>
      </c>
      <c r="E47" s="33">
        <f>SUM(B47:D47)</f>
        <v>114</v>
      </c>
      <c r="F47" s="33">
        <v>6</v>
      </c>
      <c r="G47" s="34">
        <f t="shared" si="2"/>
        <v>5.263157894736842</v>
      </c>
    </row>
    <row r="48" spans="1:7" s="13" customFormat="1" ht="18.75" customHeight="1">
      <c r="A48" s="32" t="s">
        <v>14</v>
      </c>
      <c r="B48" s="37">
        <f>B49+B50</f>
        <v>63</v>
      </c>
      <c r="C48" s="37">
        <f>C49+C50</f>
        <v>13</v>
      </c>
      <c r="D48" s="37">
        <f>D49+D50</f>
        <v>76</v>
      </c>
      <c r="E48" s="37">
        <f>E49+E50</f>
        <v>152</v>
      </c>
      <c r="F48" s="37">
        <f>F49+F50</f>
        <v>96</v>
      </c>
      <c r="G48" s="31">
        <f t="shared" si="2"/>
        <v>63.1578947368421</v>
      </c>
    </row>
    <row r="49" spans="1:7" s="13" customFormat="1" ht="18.75" customHeight="1">
      <c r="A49" s="16" t="s">
        <v>54</v>
      </c>
      <c r="B49" s="18">
        <v>1</v>
      </c>
      <c r="C49" s="18">
        <v>6</v>
      </c>
      <c r="D49" s="33">
        <v>0</v>
      </c>
      <c r="E49" s="33">
        <f aca="true" t="shared" si="3" ref="E49:E58">SUM(B49:D49)</f>
        <v>7</v>
      </c>
      <c r="F49" s="33">
        <v>4</v>
      </c>
      <c r="G49" s="34">
        <f t="shared" si="2"/>
        <v>57.14285714285714</v>
      </c>
    </row>
    <row r="50" spans="1:7" s="13" customFormat="1" ht="18.75" customHeight="1">
      <c r="A50" s="16" t="s">
        <v>55</v>
      </c>
      <c r="B50" s="18">
        <v>62</v>
      </c>
      <c r="C50" s="18">
        <v>7</v>
      </c>
      <c r="D50" s="33">
        <v>76</v>
      </c>
      <c r="E50" s="33">
        <f t="shared" si="3"/>
        <v>145</v>
      </c>
      <c r="F50" s="33">
        <v>92</v>
      </c>
      <c r="G50" s="34">
        <f t="shared" si="2"/>
        <v>63.44827586206897</v>
      </c>
    </row>
    <row r="51" spans="1:7" s="13" customFormat="1" ht="18.75" customHeight="1">
      <c r="A51" s="32" t="s">
        <v>56</v>
      </c>
      <c r="B51" s="35">
        <f>B52</f>
        <v>23</v>
      </c>
      <c r="C51" s="35">
        <f>C52</f>
        <v>201</v>
      </c>
      <c r="D51" s="35">
        <f>D52</f>
        <v>1</v>
      </c>
      <c r="E51" s="30">
        <f t="shared" si="3"/>
        <v>225</v>
      </c>
      <c r="F51" s="30">
        <f>F52</f>
        <v>131</v>
      </c>
      <c r="G51" s="31">
        <f t="shared" si="2"/>
        <v>58.22222222222222</v>
      </c>
    </row>
    <row r="52" spans="1:7" s="13" customFormat="1" ht="18.75" customHeight="1">
      <c r="A52" s="38" t="s">
        <v>57</v>
      </c>
      <c r="B52" s="18">
        <v>23</v>
      </c>
      <c r="C52" s="18">
        <v>201</v>
      </c>
      <c r="D52" s="33">
        <v>1</v>
      </c>
      <c r="E52" s="33">
        <f t="shared" si="3"/>
        <v>225</v>
      </c>
      <c r="F52" s="33">
        <v>131</v>
      </c>
      <c r="G52" s="34">
        <f t="shared" si="2"/>
        <v>58.22222222222222</v>
      </c>
    </row>
    <row r="53" spans="1:7" s="13" customFormat="1" ht="18.75" customHeight="1">
      <c r="A53" s="32" t="s">
        <v>58</v>
      </c>
      <c r="B53" s="35">
        <f>B54</f>
        <v>2</v>
      </c>
      <c r="C53" s="35">
        <f>C54</f>
        <v>95</v>
      </c>
      <c r="D53" s="35"/>
      <c r="E53" s="30">
        <f t="shared" si="3"/>
        <v>97</v>
      </c>
      <c r="F53" s="30">
        <f>F54</f>
        <v>96</v>
      </c>
      <c r="G53" s="31">
        <f t="shared" si="2"/>
        <v>98.96907216494846</v>
      </c>
    </row>
    <row r="54" spans="1:7" s="13" customFormat="1" ht="18.75" customHeight="1">
      <c r="A54" s="38" t="s">
        <v>59</v>
      </c>
      <c r="B54" s="18">
        <v>2</v>
      </c>
      <c r="C54" s="18">
        <v>95</v>
      </c>
      <c r="D54" s="18"/>
      <c r="E54" s="33">
        <f t="shared" si="3"/>
        <v>97</v>
      </c>
      <c r="F54" s="33">
        <v>96</v>
      </c>
      <c r="G54" s="34">
        <f t="shared" si="2"/>
        <v>98.96907216494846</v>
      </c>
    </row>
    <row r="55" spans="1:7" s="13" customFormat="1" ht="18.75" customHeight="1">
      <c r="A55" s="32" t="s">
        <v>60</v>
      </c>
      <c r="B55" s="35">
        <f>B56</f>
        <v>7</v>
      </c>
      <c r="C55" s="35">
        <f>C56</f>
        <v>76</v>
      </c>
      <c r="D55" s="35"/>
      <c r="E55" s="30">
        <f t="shared" si="3"/>
        <v>83</v>
      </c>
      <c r="F55" s="39">
        <f>F56</f>
        <v>80</v>
      </c>
      <c r="G55" s="31">
        <f t="shared" si="2"/>
        <v>96.3855421686747</v>
      </c>
    </row>
    <row r="56" spans="1:7" s="13" customFormat="1" ht="18.75" customHeight="1">
      <c r="A56" s="38" t="s">
        <v>61</v>
      </c>
      <c r="B56" s="18">
        <v>7</v>
      </c>
      <c r="C56" s="18">
        <v>76</v>
      </c>
      <c r="D56" s="33">
        <v>0</v>
      </c>
      <c r="E56" s="33">
        <f t="shared" si="3"/>
        <v>83</v>
      </c>
      <c r="F56" s="33">
        <v>80</v>
      </c>
      <c r="G56" s="34">
        <f t="shared" si="2"/>
        <v>96.3855421686747</v>
      </c>
    </row>
    <row r="57" spans="1:7" s="13" customFormat="1" ht="18.75" customHeight="1">
      <c r="A57" s="40" t="s">
        <v>21</v>
      </c>
      <c r="B57" s="30">
        <f>B58</f>
        <v>0</v>
      </c>
      <c r="C57" s="30">
        <f>C58</f>
        <v>12</v>
      </c>
      <c r="D57" s="30">
        <f>D58</f>
        <v>34</v>
      </c>
      <c r="E57" s="30">
        <f t="shared" si="3"/>
        <v>46</v>
      </c>
      <c r="F57" s="30">
        <f>F58</f>
        <v>29</v>
      </c>
      <c r="G57" s="31">
        <f t="shared" si="2"/>
        <v>63.04347826086957</v>
      </c>
    </row>
    <row r="58" spans="1:7" s="13" customFormat="1" ht="18.75" customHeight="1">
      <c r="A58" s="41" t="s">
        <v>62</v>
      </c>
      <c r="B58" s="33"/>
      <c r="C58" s="18">
        <v>12</v>
      </c>
      <c r="D58" s="18">
        <v>34</v>
      </c>
      <c r="E58" s="33">
        <f t="shared" si="3"/>
        <v>46</v>
      </c>
      <c r="F58" s="33">
        <v>29</v>
      </c>
      <c r="G58" s="34">
        <f t="shared" si="2"/>
        <v>63.04347826086957</v>
      </c>
    </row>
    <row r="59" spans="1:7" s="13" customFormat="1" ht="18.75" customHeight="1">
      <c r="A59" s="42" t="s">
        <v>22</v>
      </c>
      <c r="B59" s="30">
        <f>B40+B7</f>
        <v>18123</v>
      </c>
      <c r="C59" s="30">
        <f>C40+C7</f>
        <v>72329</v>
      </c>
      <c r="D59" s="30">
        <f>D40+D7</f>
        <v>13056</v>
      </c>
      <c r="E59" s="30">
        <f>E40+E7</f>
        <v>103508</v>
      </c>
      <c r="F59" s="30">
        <f>F40+F7</f>
        <v>73546</v>
      </c>
      <c r="G59" s="31">
        <f t="shared" si="2"/>
        <v>71.05344514433666</v>
      </c>
    </row>
    <row r="60" spans="1:10" ht="16.5">
      <c r="A60" s="44" t="s">
        <v>63</v>
      </c>
      <c r="B60" s="45"/>
      <c r="C60" s="45"/>
      <c r="D60" s="45"/>
      <c r="E60" s="45"/>
      <c r="F60" s="45"/>
      <c r="G60" s="45"/>
      <c r="H60" s="45"/>
      <c r="I60" s="45"/>
      <c r="J60" s="46"/>
    </row>
  </sheetData>
  <mergeCells count="9">
    <mergeCell ref="A60:J60"/>
    <mergeCell ref="A2:G2"/>
    <mergeCell ref="A4:A6"/>
    <mergeCell ref="F4:F6"/>
    <mergeCell ref="G4:G6"/>
    <mergeCell ref="B5:B6"/>
    <mergeCell ref="C5:C6"/>
    <mergeCell ref="D5:D6"/>
    <mergeCell ref="E5:E6"/>
  </mergeCells>
  <printOptions horizontalCentered="1"/>
  <pageMargins left="0.5905511811023623" right="0.5118110236220472" top="0.5905511811023623" bottom="0.8661417322834646" header="0.5118110236220472" footer="0.3937007874015748"/>
  <pageSetup horizontalDpi="600" verticalDpi="600" orientation="landscape" paperSize="9" scale="90" r:id="rId2"/>
  <headerFooter alignWithMargins="0">
    <oddFooter>&amp;C&amp;"Times New Roman,標準"&amp;P+20</oddFooter>
  </headerFooter>
  <rowBreaks count="2" manualBreakCount="2">
    <brk id="27" max="6" man="1"/>
    <brk id="4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非營執行</dc:title>
  <dc:subject>非營執行</dc:subject>
  <dc:creator>行政院主計處</dc:creator>
  <cp:keywords/>
  <dc:description> </dc:description>
  <cp:lastModifiedBy>Administrator</cp:lastModifiedBy>
  <dcterms:created xsi:type="dcterms:W3CDTF">2006-07-07T06:44:22Z</dcterms:created>
  <dcterms:modified xsi:type="dcterms:W3CDTF">2008-11-14T05:50:50Z</dcterms:modified>
  <cp:category>I14</cp:category>
  <cp:version/>
  <cp:contentType/>
  <cp:contentStatus/>
</cp:coreProperties>
</file>