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4國營資產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'4國營資產'!$A$1:$I$43</definedName>
    <definedName name="Print_Area_MI">#REF!</definedName>
    <definedName name="_xlnm.Print_Titles" localSheetId="0">'4國營資產'!$1:$4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<sst xmlns="http://schemas.openxmlformats.org/spreadsheetml/2006/main" count="55" uniqueCount="54">
  <si>
    <t>單位：百萬元</t>
  </si>
  <si>
    <t>可  支  用  預  算  數</t>
  </si>
  <si>
    <t>附屬單位預算</t>
  </si>
  <si>
    <t>行政院主管</t>
  </si>
  <si>
    <t xml:space="preserve">  1.中央銀行</t>
  </si>
  <si>
    <t>經濟部主管</t>
  </si>
  <si>
    <t xml:space="preserve">  2.臺灣糖業股份有限公司</t>
  </si>
  <si>
    <t xml:space="preserve">  3.中國造船股份有限公司</t>
  </si>
  <si>
    <t xml:space="preserve">  4.中國石油股份有限公司</t>
  </si>
  <si>
    <t xml:space="preserve">  5.臺灣電力股份有限公司</t>
  </si>
  <si>
    <t xml:space="preserve">  6.漢翔航空工業股份有限公司</t>
  </si>
  <si>
    <t xml:space="preserve">  7.唐榮鐵工廠股份有限公司</t>
  </si>
  <si>
    <t xml:space="preserve">  8.臺灣省自來水股份有限公司</t>
  </si>
  <si>
    <t>財政部主管</t>
  </si>
  <si>
    <t xml:space="preserve">  9.中國輸出入銀行</t>
  </si>
  <si>
    <t xml:space="preserve"> </t>
  </si>
  <si>
    <t>交通部主管</t>
  </si>
  <si>
    <t>國軍退除役官兵輔導委員會主管</t>
  </si>
  <si>
    <t>勞工委員會主管</t>
  </si>
  <si>
    <t>衛生署主管</t>
  </si>
  <si>
    <t>附屬單位預算分預算</t>
  </si>
  <si>
    <t>合           計</t>
  </si>
  <si>
    <t>95年度營業基金（國營事業）固定資產投資計畫預算截至95年3月底執行情形表</t>
  </si>
  <si>
    <r>
      <t>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管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關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稱</t>
    </r>
  </si>
  <si>
    <r>
      <t xml:space="preserve">累計分配數
</t>
    </r>
    <r>
      <rPr>
        <sz val="12"/>
        <color indexed="8"/>
        <rFont val="標楷體"/>
        <family val="4"/>
      </rPr>
      <t>(5)</t>
    </r>
  </si>
  <si>
    <r>
      <t xml:space="preserve">累計執行數
</t>
    </r>
    <r>
      <rPr>
        <sz val="12"/>
        <color indexed="8"/>
        <rFont val="標楷體"/>
        <family val="4"/>
      </rPr>
      <t>(6)</t>
    </r>
  </si>
  <si>
    <r>
      <t xml:space="preserve">占可支用
預算數％
</t>
    </r>
    <r>
      <rPr>
        <sz val="12"/>
        <color indexed="8"/>
        <rFont val="標楷體"/>
        <family val="4"/>
      </rPr>
      <t>(7)=(6)/(4)</t>
    </r>
  </si>
  <si>
    <r>
      <t xml:space="preserve">占累計
分配數％
</t>
    </r>
    <r>
      <rPr>
        <sz val="12"/>
        <color indexed="8"/>
        <rFont val="標楷體"/>
        <family val="4"/>
      </rPr>
      <t>(8)=(6)/(5)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</si>
  <si>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</si>
  <si>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</si>
  <si>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</si>
  <si>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</si>
  <si>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>-</t>
  </si>
  <si>
    <t xml:space="preserve">  10.中央信託局股份有限公司</t>
  </si>
  <si>
    <t xml:space="preserve">  11.中央存款保險股份有限公司</t>
  </si>
  <si>
    <t xml:space="preserve">  12.臺灣銀行股份有限公司</t>
  </si>
  <si>
    <t xml:space="preserve">  13.臺灣土地銀行股份有限公司</t>
  </si>
  <si>
    <t xml:space="preserve">  14.財政部印刷廠</t>
  </si>
  <si>
    <t xml:space="preserve">  15.臺灣菸酒股份有限公司</t>
  </si>
  <si>
    <t xml:space="preserve">  16.中華郵政股份有限公司</t>
  </si>
  <si>
    <t xml:space="preserve">  17.交通部臺灣鐵路管理局</t>
  </si>
  <si>
    <t xml:space="preserve">  18.交通部基隆港務局</t>
  </si>
  <si>
    <t xml:space="preserve">  19.交通部臺中港務局</t>
  </si>
  <si>
    <t xml:space="preserve">  20.交通部高雄港務局</t>
  </si>
  <si>
    <t xml:space="preserve">  21.交通部花蓮港務局</t>
  </si>
  <si>
    <t xml:space="preserve">  22.榮民工程股份有限公司</t>
  </si>
  <si>
    <t xml:space="preserve">  23.勞工保險局</t>
  </si>
  <si>
    <t xml:space="preserve">  24.中央健康保險局</t>
  </si>
  <si>
    <t xml:space="preserve">  25.中央造幣廠</t>
  </si>
  <si>
    <t xml:space="preserve">  26.中央印製廠</t>
  </si>
  <si>
    <r>
      <t>註：</t>
    </r>
    <r>
      <rPr>
        <sz val="13"/>
        <rFont val="Times New Roman"/>
        <family val="1"/>
      </rPr>
      <t>1.</t>
    </r>
    <r>
      <rPr>
        <sz val="13"/>
        <rFont val="標楷體"/>
        <family val="4"/>
      </rPr>
      <t>本表不含台電核四計畫(原計畫投資總額1,080億元，75-82年度追加704億元，83年度計畫變更減列87億元，93年度增加投資191億元，合計為1,888億元；截至94年度決算，已編列預</t>
    </r>
  </si>
  <si>
    <t xml:space="preserve">      算1,436億元，累計支用數1,396億元，保留數40億元；95年度可用預算數234億元，截至3月底止累計分配數27億元，累計實支數32億元，占可用預算數14%）。      </t>
  </si>
  <si>
    <t xml:space="preserve">    2.本表數據係以新臺幣百萬元為列計單位，若有數據但未達百萬元者，則以"-"符號表示。</t>
  </si>
  <si>
    <t xml:space="preserve">     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</si>
</sst>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8"/>
      <color indexed="8"/>
      <name val="標楷體"/>
      <family val="4"/>
    </font>
    <font>
      <b/>
      <sz val="1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8" fillId="0" borderId="1" xfId="19" applyFont="1" applyBorder="1" applyAlignment="1">
      <alignment vertical="top" wrapText="1"/>
      <protection/>
    </xf>
    <xf numFmtId="41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41" fontId="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3" fillId="0" borderId="1" xfId="19" applyFont="1" applyBorder="1" applyAlignment="1">
      <alignment vertical="center" wrapText="1"/>
      <protection/>
    </xf>
    <xf numFmtId="0" fontId="23" fillId="0" borderId="0" xfId="19" applyFont="1" applyBorder="1" applyAlignment="1">
      <alignment vertical="center"/>
      <protection/>
    </xf>
    <xf numFmtId="0" fontId="23" fillId="0" borderId="0" xfId="19" applyFont="1" applyAlignment="1">
      <alignment vertical="center"/>
      <protection/>
    </xf>
    <xf numFmtId="41" fontId="22" fillId="0" borderId="1" xfId="2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19" applyFont="1" applyProtection="1">
      <alignment vertical="top"/>
      <protection locked="0"/>
    </xf>
    <xf numFmtId="0" fontId="26" fillId="0" borderId="0" xfId="19" applyFont="1" applyFill="1" applyProtection="1">
      <alignment vertical="top"/>
      <protection locked="0"/>
    </xf>
    <xf numFmtId="0" fontId="27" fillId="0" borderId="0" xfId="19" applyFont="1">
      <alignment vertical="top"/>
      <protection/>
    </xf>
    <xf numFmtId="0" fontId="28" fillId="0" borderId="0" xfId="19" applyFont="1">
      <alignment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showOutlineSymbols="0" zoomScale="50" zoomScaleNormal="50" zoomScaleSheetLayoutView="75" workbookViewId="0" topLeftCell="A1">
      <selection activeCell="I17" sqref="I17"/>
    </sheetView>
  </sheetViews>
  <sheetFormatPr defaultColWidth="9.00390625" defaultRowHeight="12.75" customHeight="1"/>
  <cols>
    <col min="1" max="1" width="50.25390625" style="1" customWidth="1"/>
    <col min="2" max="3" width="19.75390625" style="1" customWidth="1"/>
    <col min="4" max="4" width="18.25390625" style="1" customWidth="1"/>
    <col min="5" max="5" width="20.00390625" style="1" customWidth="1"/>
    <col min="6" max="6" width="17.25390625" style="1" customWidth="1"/>
    <col min="7" max="7" width="17.00390625" style="1" customWidth="1"/>
    <col min="8" max="8" width="16.125" style="1" customWidth="1"/>
    <col min="9" max="9" width="15.375" style="1" customWidth="1"/>
    <col min="10" max="16384" width="5.875" style="1" customWidth="1"/>
  </cols>
  <sheetData>
    <row r="1" spans="1:9" ht="36.75" customHeight="1">
      <c r="A1" s="29" t="s">
        <v>22</v>
      </c>
      <c r="B1" s="30"/>
      <c r="C1" s="30"/>
      <c r="D1" s="30"/>
      <c r="E1" s="30"/>
      <c r="F1" s="30"/>
      <c r="G1" s="30"/>
      <c r="H1" s="30"/>
      <c r="I1" s="31"/>
    </row>
    <row r="2" ht="20.25" customHeight="1">
      <c r="I2" s="2" t="s">
        <v>0</v>
      </c>
    </row>
    <row r="3" spans="1:10" s="5" customFormat="1" ht="28.5" customHeight="1">
      <c r="A3" s="38" t="s">
        <v>23</v>
      </c>
      <c r="B3" s="36" t="s">
        <v>1</v>
      </c>
      <c r="C3" s="36"/>
      <c r="D3" s="36"/>
      <c r="E3" s="36"/>
      <c r="F3" s="37" t="s">
        <v>24</v>
      </c>
      <c r="G3" s="32" t="s">
        <v>25</v>
      </c>
      <c r="H3" s="32" t="s">
        <v>26</v>
      </c>
      <c r="I3" s="32" t="s">
        <v>27</v>
      </c>
      <c r="J3" s="4"/>
    </row>
    <row r="4" spans="1:10" s="5" customFormat="1" ht="67.5" customHeight="1">
      <c r="A4" s="38"/>
      <c r="B4" s="3" t="s">
        <v>28</v>
      </c>
      <c r="C4" s="3" t="s">
        <v>29</v>
      </c>
      <c r="D4" s="3" t="s">
        <v>30</v>
      </c>
      <c r="E4" s="3" t="s">
        <v>31</v>
      </c>
      <c r="F4" s="37"/>
      <c r="G4" s="33"/>
      <c r="H4" s="33"/>
      <c r="I4" s="33"/>
      <c r="J4" s="4"/>
    </row>
    <row r="5" spans="1:10" s="9" customFormat="1" ht="28.5" customHeight="1">
      <c r="A5" s="6" t="s">
        <v>2</v>
      </c>
      <c r="B5" s="7">
        <f>B6+B8+B16+B24+B31+B33+B35</f>
        <v>22186</v>
      </c>
      <c r="C5" s="7">
        <f>C6+C8+C16+C24+C31+C33+C35</f>
        <v>173374</v>
      </c>
      <c r="D5" s="7">
        <f>D6+D8+D16+D24+D31+D33+D35</f>
        <v>108</v>
      </c>
      <c r="E5" s="7">
        <f aca="true" t="shared" si="0" ref="E5:E37">SUM(B5:D5)</f>
        <v>195668</v>
      </c>
      <c r="F5" s="7">
        <f>F6+F8+F16+F24+F31+F33+F35</f>
        <v>30942</v>
      </c>
      <c r="G5" s="7">
        <f>G6+G8+G16+G24+G31+G33+G35</f>
        <v>34485</v>
      </c>
      <c r="H5" s="7">
        <f aca="true" t="shared" si="1" ref="H5:H16">IF(E5&gt;0,ROUND(G5/E5*100,4),0)</f>
        <v>17.6242</v>
      </c>
      <c r="I5" s="7">
        <f aca="true" t="shared" si="2" ref="I5:I16">IF(F5&gt;0,ROUND(G5/F5*100,4),0)</f>
        <v>111.4505</v>
      </c>
      <c r="J5" s="8"/>
    </row>
    <row r="6" spans="1:10" s="11" customFormat="1" ht="28.5" customHeight="1">
      <c r="A6" s="6" t="s">
        <v>3</v>
      </c>
      <c r="B6" s="7"/>
      <c r="C6" s="7">
        <f>C7</f>
        <v>26</v>
      </c>
      <c r="D6" s="7"/>
      <c r="E6" s="7">
        <f t="shared" si="0"/>
        <v>26</v>
      </c>
      <c r="F6" s="7">
        <f>F7</f>
        <v>5</v>
      </c>
      <c r="G6" s="7">
        <f>G7</f>
        <v>4</v>
      </c>
      <c r="H6" s="7">
        <f t="shared" si="1"/>
        <v>15.3846</v>
      </c>
      <c r="I6" s="7">
        <f t="shared" si="2"/>
        <v>80</v>
      </c>
      <c r="J6" s="10"/>
    </row>
    <row r="7" spans="1:10" s="16" customFormat="1" ht="28.5" customHeight="1">
      <c r="A7" s="12" t="s">
        <v>4</v>
      </c>
      <c r="B7" s="13"/>
      <c r="C7" s="14">
        <v>26</v>
      </c>
      <c r="D7" s="13"/>
      <c r="E7" s="14">
        <f t="shared" si="0"/>
        <v>26</v>
      </c>
      <c r="F7" s="14">
        <v>5</v>
      </c>
      <c r="G7" s="14">
        <v>4</v>
      </c>
      <c r="H7" s="14">
        <f t="shared" si="1"/>
        <v>15.3846</v>
      </c>
      <c r="I7" s="14">
        <f t="shared" si="2"/>
        <v>80</v>
      </c>
      <c r="J7" s="15"/>
    </row>
    <row r="8" spans="1:10" s="11" customFormat="1" ht="28.5" customHeight="1">
      <c r="A8" s="6" t="s">
        <v>5</v>
      </c>
      <c r="B8" s="7">
        <f>SUM(B9:B15)</f>
        <v>8446</v>
      </c>
      <c r="C8" s="7">
        <f>SUM(C9:C15)</f>
        <v>148256</v>
      </c>
      <c r="D8" s="7">
        <f>SUM(D9:D15)</f>
        <v>72</v>
      </c>
      <c r="E8" s="7">
        <f t="shared" si="0"/>
        <v>156774</v>
      </c>
      <c r="F8" s="7">
        <f>SUM(F9:F15)</f>
        <v>21273</v>
      </c>
      <c r="G8" s="7">
        <f>SUM(G9:G15)</f>
        <v>27015</v>
      </c>
      <c r="H8" s="7">
        <f t="shared" si="1"/>
        <v>17.2318</v>
      </c>
      <c r="I8" s="7">
        <f t="shared" si="2"/>
        <v>126.992</v>
      </c>
      <c r="J8" s="10"/>
    </row>
    <row r="9" spans="1:10" s="16" customFormat="1" ht="28.5" customHeight="1">
      <c r="A9" s="12" t="s">
        <v>6</v>
      </c>
      <c r="B9" s="14">
        <v>387</v>
      </c>
      <c r="C9" s="14">
        <v>901</v>
      </c>
      <c r="D9" s="14"/>
      <c r="E9" s="14">
        <f t="shared" si="0"/>
        <v>1288</v>
      </c>
      <c r="F9" s="14">
        <v>73</v>
      </c>
      <c r="G9" s="14">
        <v>68</v>
      </c>
      <c r="H9" s="14">
        <f t="shared" si="1"/>
        <v>5.2795</v>
      </c>
      <c r="I9" s="14">
        <f t="shared" si="2"/>
        <v>93.1507</v>
      </c>
      <c r="J9" s="15"/>
    </row>
    <row r="10" spans="1:10" s="16" customFormat="1" ht="28.5" customHeight="1">
      <c r="A10" s="12" t="s">
        <v>7</v>
      </c>
      <c r="B10" s="14">
        <v>12</v>
      </c>
      <c r="C10" s="14">
        <v>410</v>
      </c>
      <c r="D10" s="14"/>
      <c r="E10" s="14">
        <f t="shared" si="0"/>
        <v>422</v>
      </c>
      <c r="F10" s="14">
        <v>19</v>
      </c>
      <c r="G10" s="14">
        <v>25</v>
      </c>
      <c r="H10" s="14">
        <f t="shared" si="1"/>
        <v>5.9242</v>
      </c>
      <c r="I10" s="14">
        <f t="shared" si="2"/>
        <v>131.5789</v>
      </c>
      <c r="J10" s="15"/>
    </row>
    <row r="11" spans="1:10" s="16" customFormat="1" ht="28.5" customHeight="1">
      <c r="A11" s="12" t="s">
        <v>8</v>
      </c>
      <c r="B11" s="14">
        <v>435</v>
      </c>
      <c r="C11" s="14">
        <v>15705</v>
      </c>
      <c r="D11" s="14"/>
      <c r="E11" s="14">
        <f t="shared" si="0"/>
        <v>16140</v>
      </c>
      <c r="F11" s="14">
        <v>1544</v>
      </c>
      <c r="G11" s="14">
        <v>2257</v>
      </c>
      <c r="H11" s="14">
        <f t="shared" si="1"/>
        <v>13.9839</v>
      </c>
      <c r="I11" s="14">
        <f t="shared" si="2"/>
        <v>146.1788</v>
      </c>
      <c r="J11" s="15"/>
    </row>
    <row r="12" spans="1:10" s="16" customFormat="1" ht="28.5" customHeight="1">
      <c r="A12" s="12" t="s">
        <v>9</v>
      </c>
      <c r="B12" s="14">
        <v>4365</v>
      </c>
      <c r="C12" s="14">
        <v>120556</v>
      </c>
      <c r="D12" s="14"/>
      <c r="E12" s="14">
        <f t="shared" si="0"/>
        <v>124921</v>
      </c>
      <c r="F12" s="14">
        <v>18420</v>
      </c>
      <c r="G12" s="14">
        <v>23790</v>
      </c>
      <c r="H12" s="14">
        <f t="shared" si="1"/>
        <v>19.044</v>
      </c>
      <c r="I12" s="14">
        <f t="shared" si="2"/>
        <v>129.1531</v>
      </c>
      <c r="J12" s="15"/>
    </row>
    <row r="13" spans="1:10" s="16" customFormat="1" ht="28.5" customHeight="1">
      <c r="A13" s="12" t="s">
        <v>10</v>
      </c>
      <c r="B13" s="14">
        <v>76</v>
      </c>
      <c r="C13" s="14">
        <v>309</v>
      </c>
      <c r="D13" s="14">
        <v>72</v>
      </c>
      <c r="E13" s="14">
        <f t="shared" si="0"/>
        <v>457</v>
      </c>
      <c r="F13" s="14">
        <v>14</v>
      </c>
      <c r="G13" s="14">
        <v>21</v>
      </c>
      <c r="H13" s="14">
        <f t="shared" si="1"/>
        <v>4.5952</v>
      </c>
      <c r="I13" s="14">
        <f t="shared" si="2"/>
        <v>150</v>
      </c>
      <c r="J13" s="15"/>
    </row>
    <row r="14" spans="1:10" s="19" customFormat="1" ht="28.5" customHeight="1">
      <c r="A14" s="17" t="s">
        <v>11</v>
      </c>
      <c r="B14" s="14">
        <v>227</v>
      </c>
      <c r="C14" s="14">
        <v>301</v>
      </c>
      <c r="D14" s="14"/>
      <c r="E14" s="14">
        <f t="shared" si="0"/>
        <v>528</v>
      </c>
      <c r="F14" s="14">
        <v>12</v>
      </c>
      <c r="G14" s="14">
        <v>108</v>
      </c>
      <c r="H14" s="14">
        <f t="shared" si="1"/>
        <v>20.4545</v>
      </c>
      <c r="I14" s="14">
        <f t="shared" si="2"/>
        <v>900</v>
      </c>
      <c r="J14" s="18"/>
    </row>
    <row r="15" spans="1:10" s="16" customFormat="1" ht="28.5" customHeight="1">
      <c r="A15" s="12" t="s">
        <v>12</v>
      </c>
      <c r="B15" s="14">
        <v>2944</v>
      </c>
      <c r="C15" s="14">
        <v>10074</v>
      </c>
      <c r="D15" s="14"/>
      <c r="E15" s="14">
        <f t="shared" si="0"/>
        <v>13018</v>
      </c>
      <c r="F15" s="14">
        <v>1191</v>
      </c>
      <c r="G15" s="14">
        <v>746</v>
      </c>
      <c r="H15" s="14">
        <f t="shared" si="1"/>
        <v>5.7305</v>
      </c>
      <c r="I15" s="14">
        <f t="shared" si="2"/>
        <v>62.6364</v>
      </c>
      <c r="J15" s="15"/>
    </row>
    <row r="16" spans="1:10" s="11" customFormat="1" ht="28.5" customHeight="1">
      <c r="A16" s="6" t="s">
        <v>13</v>
      </c>
      <c r="B16" s="7">
        <f>SUM(B17:B23)</f>
        <v>335</v>
      </c>
      <c r="C16" s="7">
        <f>SUM(C17:C23)</f>
        <v>3899</v>
      </c>
      <c r="D16" s="7"/>
      <c r="E16" s="7">
        <f t="shared" si="0"/>
        <v>4234</v>
      </c>
      <c r="F16" s="7">
        <f>SUM(F17:F23)</f>
        <v>539</v>
      </c>
      <c r="G16" s="7">
        <f>SUM(G17:G23)</f>
        <v>784</v>
      </c>
      <c r="H16" s="7">
        <f t="shared" si="1"/>
        <v>18.5168</v>
      </c>
      <c r="I16" s="7">
        <f t="shared" si="2"/>
        <v>145.4545</v>
      </c>
      <c r="J16" s="10"/>
    </row>
    <row r="17" spans="1:10" s="16" customFormat="1" ht="28.5" customHeight="1">
      <c r="A17" s="12" t="s">
        <v>14</v>
      </c>
      <c r="B17" s="14"/>
      <c r="C17" s="14">
        <v>10</v>
      </c>
      <c r="D17" s="14"/>
      <c r="E17" s="14">
        <f t="shared" si="0"/>
        <v>10</v>
      </c>
      <c r="F17" s="20" t="s">
        <v>32</v>
      </c>
      <c r="G17" s="20" t="s">
        <v>32</v>
      </c>
      <c r="H17" s="14">
        <v>0</v>
      </c>
      <c r="I17" s="14">
        <v>6</v>
      </c>
      <c r="J17" s="15"/>
    </row>
    <row r="18" spans="1:10" s="16" customFormat="1" ht="28.5" customHeight="1">
      <c r="A18" s="12" t="s">
        <v>33</v>
      </c>
      <c r="B18" s="14"/>
      <c r="C18" s="14">
        <v>117</v>
      </c>
      <c r="D18" s="14"/>
      <c r="E18" s="14">
        <f t="shared" si="0"/>
        <v>117</v>
      </c>
      <c r="F18" s="14">
        <v>5</v>
      </c>
      <c r="G18" s="14">
        <v>5</v>
      </c>
      <c r="H18" s="14">
        <f aca="true" t="shared" si="3" ref="H18:H37">IF(E18&gt;0,ROUND(G18/E18*100,4),0)</f>
        <v>4.2735</v>
      </c>
      <c r="I18" s="14">
        <f aca="true" t="shared" si="4" ref="I18:I37">IF(F18&gt;0,ROUND(G18/F18*100,4),0)</f>
        <v>100</v>
      </c>
      <c r="J18" s="15"/>
    </row>
    <row r="19" spans="1:10" s="16" customFormat="1" ht="28.5" customHeight="1">
      <c r="A19" s="12" t="s">
        <v>34</v>
      </c>
      <c r="B19" s="14"/>
      <c r="C19" s="14">
        <v>11</v>
      </c>
      <c r="D19" s="14"/>
      <c r="E19" s="14">
        <f t="shared" si="0"/>
        <v>11</v>
      </c>
      <c r="F19" s="14">
        <v>3</v>
      </c>
      <c r="G19" s="14">
        <v>1</v>
      </c>
      <c r="H19" s="14">
        <f t="shared" si="3"/>
        <v>9.0909</v>
      </c>
      <c r="I19" s="14">
        <f t="shared" si="4"/>
        <v>33.3333</v>
      </c>
      <c r="J19" s="15"/>
    </row>
    <row r="20" spans="1:10" s="16" customFormat="1" ht="28.5" customHeight="1">
      <c r="A20" s="12" t="s">
        <v>35</v>
      </c>
      <c r="B20" s="14">
        <v>177</v>
      </c>
      <c r="C20" s="14">
        <v>868</v>
      </c>
      <c r="D20" s="14"/>
      <c r="E20" s="14">
        <f t="shared" si="0"/>
        <v>1045</v>
      </c>
      <c r="F20" s="14">
        <v>190</v>
      </c>
      <c r="G20" s="14">
        <v>382</v>
      </c>
      <c r="H20" s="14">
        <f t="shared" si="3"/>
        <v>36.555</v>
      </c>
      <c r="I20" s="14">
        <f t="shared" si="4"/>
        <v>201.0526</v>
      </c>
      <c r="J20" s="15"/>
    </row>
    <row r="21" spans="1:10" s="16" customFormat="1" ht="28.5" customHeight="1">
      <c r="A21" s="12" t="s">
        <v>36</v>
      </c>
      <c r="B21" s="14">
        <v>110</v>
      </c>
      <c r="C21" s="14">
        <v>1754</v>
      </c>
      <c r="D21" s="14"/>
      <c r="E21" s="14">
        <f t="shared" si="0"/>
        <v>1864</v>
      </c>
      <c r="F21" s="14">
        <v>142</v>
      </c>
      <c r="G21" s="14">
        <v>162</v>
      </c>
      <c r="H21" s="14">
        <f t="shared" si="3"/>
        <v>8.691</v>
      </c>
      <c r="I21" s="14">
        <f t="shared" si="4"/>
        <v>114.0845</v>
      </c>
      <c r="J21" s="15"/>
    </row>
    <row r="22" spans="1:10" s="16" customFormat="1" ht="28.5" customHeight="1">
      <c r="A22" s="12" t="s">
        <v>37</v>
      </c>
      <c r="B22" s="14"/>
      <c r="C22" s="14">
        <v>23</v>
      </c>
      <c r="D22" s="14"/>
      <c r="E22" s="14">
        <f t="shared" si="0"/>
        <v>23</v>
      </c>
      <c r="F22" s="14"/>
      <c r="G22" s="14">
        <v>1</v>
      </c>
      <c r="H22" s="14">
        <f t="shared" si="3"/>
        <v>4.3478</v>
      </c>
      <c r="I22" s="14">
        <f t="shared" si="4"/>
        <v>0</v>
      </c>
      <c r="J22" s="15" t="s">
        <v>15</v>
      </c>
    </row>
    <row r="23" spans="1:10" s="16" customFormat="1" ht="28.5" customHeight="1">
      <c r="A23" s="12" t="s">
        <v>38</v>
      </c>
      <c r="B23" s="14">
        <v>48</v>
      </c>
      <c r="C23" s="14">
        <v>1116</v>
      </c>
      <c r="D23" s="14"/>
      <c r="E23" s="14">
        <f t="shared" si="0"/>
        <v>1164</v>
      </c>
      <c r="F23" s="14">
        <v>199</v>
      </c>
      <c r="G23" s="14">
        <v>233</v>
      </c>
      <c r="H23" s="14">
        <f t="shared" si="3"/>
        <v>20.0172</v>
      </c>
      <c r="I23" s="14">
        <f t="shared" si="4"/>
        <v>117.0854</v>
      </c>
      <c r="J23" s="15"/>
    </row>
    <row r="24" spans="1:10" s="11" customFormat="1" ht="26.25" customHeight="1">
      <c r="A24" s="6" t="s">
        <v>16</v>
      </c>
      <c r="B24" s="7">
        <f>SUM(B25:B30)</f>
        <v>13203</v>
      </c>
      <c r="C24" s="7">
        <f>SUM(C25:C30)</f>
        <v>20833</v>
      </c>
      <c r="D24" s="7">
        <f>SUM(D25:D30)</f>
        <v>36</v>
      </c>
      <c r="E24" s="7">
        <f t="shared" si="0"/>
        <v>34072</v>
      </c>
      <c r="F24" s="7">
        <f>SUM(F25:F30)</f>
        <v>9015</v>
      </c>
      <c r="G24" s="7">
        <f>SUM(G25:G30)</f>
        <v>6670</v>
      </c>
      <c r="H24" s="7">
        <f t="shared" si="3"/>
        <v>19.5762</v>
      </c>
      <c r="I24" s="7">
        <f t="shared" si="4"/>
        <v>73.9878</v>
      </c>
      <c r="J24" s="10"/>
    </row>
    <row r="25" spans="1:10" s="16" customFormat="1" ht="26.25" customHeight="1">
      <c r="A25" s="12" t="s">
        <v>39</v>
      </c>
      <c r="B25" s="14">
        <v>7</v>
      </c>
      <c r="C25" s="14">
        <v>2048</v>
      </c>
      <c r="D25" s="14"/>
      <c r="E25" s="14">
        <f t="shared" si="0"/>
        <v>2055</v>
      </c>
      <c r="F25" s="14">
        <v>86</v>
      </c>
      <c r="G25" s="14">
        <v>94</v>
      </c>
      <c r="H25" s="14">
        <f t="shared" si="3"/>
        <v>4.5742</v>
      </c>
      <c r="I25" s="14">
        <f t="shared" si="4"/>
        <v>109.3023</v>
      </c>
      <c r="J25" s="15"/>
    </row>
    <row r="26" spans="1:10" s="16" customFormat="1" ht="26.25" customHeight="1">
      <c r="A26" s="12" t="s">
        <v>40</v>
      </c>
      <c r="B26" s="14">
        <v>2538</v>
      </c>
      <c r="C26" s="14">
        <v>6529</v>
      </c>
      <c r="D26" s="14"/>
      <c r="E26" s="14">
        <f t="shared" si="0"/>
        <v>9067</v>
      </c>
      <c r="F26" s="14">
        <v>946</v>
      </c>
      <c r="G26" s="14">
        <v>592</v>
      </c>
      <c r="H26" s="14">
        <f t="shared" si="3"/>
        <v>6.5292</v>
      </c>
      <c r="I26" s="14">
        <f t="shared" si="4"/>
        <v>62.5793</v>
      </c>
      <c r="J26" s="15"/>
    </row>
    <row r="27" spans="1:10" s="16" customFormat="1" ht="26.25" customHeight="1">
      <c r="A27" s="12" t="s">
        <v>41</v>
      </c>
      <c r="B27" s="14">
        <v>401</v>
      </c>
      <c r="C27" s="14">
        <v>2714</v>
      </c>
      <c r="D27" s="14">
        <v>36</v>
      </c>
      <c r="E27" s="14">
        <f t="shared" si="0"/>
        <v>3151</v>
      </c>
      <c r="F27" s="14">
        <v>336</v>
      </c>
      <c r="G27" s="14">
        <v>340</v>
      </c>
      <c r="H27" s="14">
        <f t="shared" si="3"/>
        <v>10.7902</v>
      </c>
      <c r="I27" s="14">
        <f t="shared" si="4"/>
        <v>101.1905</v>
      </c>
      <c r="J27" s="15"/>
    </row>
    <row r="28" spans="1:10" s="16" customFormat="1" ht="26.25" customHeight="1">
      <c r="A28" s="12" t="s">
        <v>42</v>
      </c>
      <c r="B28" s="14">
        <v>335</v>
      </c>
      <c r="C28" s="14">
        <v>853</v>
      </c>
      <c r="D28" s="14"/>
      <c r="E28" s="14">
        <f t="shared" si="0"/>
        <v>1188</v>
      </c>
      <c r="F28" s="14">
        <v>208</v>
      </c>
      <c r="G28" s="14">
        <v>183</v>
      </c>
      <c r="H28" s="14">
        <f t="shared" si="3"/>
        <v>15.404</v>
      </c>
      <c r="I28" s="14">
        <f t="shared" si="4"/>
        <v>87.9808</v>
      </c>
      <c r="J28" s="15"/>
    </row>
    <row r="29" spans="1:10" s="16" customFormat="1" ht="26.25" customHeight="1">
      <c r="A29" s="12" t="s">
        <v>43</v>
      </c>
      <c r="B29" s="14">
        <v>9922</v>
      </c>
      <c r="C29" s="14">
        <v>8618</v>
      </c>
      <c r="D29" s="14"/>
      <c r="E29" s="14">
        <f t="shared" si="0"/>
        <v>18540</v>
      </c>
      <c r="F29" s="14">
        <v>7438</v>
      </c>
      <c r="G29" s="14">
        <v>5460</v>
      </c>
      <c r="H29" s="14">
        <f t="shared" si="3"/>
        <v>29.4498</v>
      </c>
      <c r="I29" s="14">
        <f t="shared" si="4"/>
        <v>73.4068</v>
      </c>
      <c r="J29" s="15"/>
    </row>
    <row r="30" spans="1:10" s="16" customFormat="1" ht="26.25" customHeight="1">
      <c r="A30" s="12" t="s">
        <v>44</v>
      </c>
      <c r="B30" s="14"/>
      <c r="C30" s="14">
        <v>71</v>
      </c>
      <c r="D30" s="14"/>
      <c r="E30" s="14">
        <f t="shared" si="0"/>
        <v>71</v>
      </c>
      <c r="F30" s="14">
        <v>1</v>
      </c>
      <c r="G30" s="14">
        <v>1</v>
      </c>
      <c r="H30" s="14">
        <f t="shared" si="3"/>
        <v>1.4085</v>
      </c>
      <c r="I30" s="14">
        <f t="shared" si="4"/>
        <v>100</v>
      </c>
      <c r="J30" s="15"/>
    </row>
    <row r="31" spans="1:10" s="11" customFormat="1" ht="26.25" customHeight="1">
      <c r="A31" s="6" t="s">
        <v>17</v>
      </c>
      <c r="B31" s="7">
        <f>B32</f>
        <v>50</v>
      </c>
      <c r="C31" s="7">
        <f>C32</f>
        <v>18</v>
      </c>
      <c r="D31" s="7"/>
      <c r="E31" s="7">
        <f t="shared" si="0"/>
        <v>68</v>
      </c>
      <c r="F31" s="7">
        <f>F32</f>
        <v>42</v>
      </c>
      <c r="G31" s="7">
        <f>G32</f>
        <v>6</v>
      </c>
      <c r="H31" s="7">
        <f t="shared" si="3"/>
        <v>8.8235</v>
      </c>
      <c r="I31" s="7">
        <f t="shared" si="4"/>
        <v>14.2857</v>
      </c>
      <c r="J31" s="10"/>
    </row>
    <row r="32" spans="1:10" s="16" customFormat="1" ht="26.25" customHeight="1">
      <c r="A32" s="12" t="s">
        <v>45</v>
      </c>
      <c r="B32" s="14">
        <v>50</v>
      </c>
      <c r="C32" s="14">
        <v>18</v>
      </c>
      <c r="D32" s="14"/>
      <c r="E32" s="14">
        <f t="shared" si="0"/>
        <v>68</v>
      </c>
      <c r="F32" s="14">
        <v>42</v>
      </c>
      <c r="G32" s="14">
        <v>6</v>
      </c>
      <c r="H32" s="14">
        <f t="shared" si="3"/>
        <v>8.8235</v>
      </c>
      <c r="I32" s="14">
        <f t="shared" si="4"/>
        <v>14.2857</v>
      </c>
      <c r="J32" s="15"/>
    </row>
    <row r="33" spans="1:10" s="11" customFormat="1" ht="26.25" customHeight="1">
      <c r="A33" s="6" t="s">
        <v>18</v>
      </c>
      <c r="B33" s="7">
        <f>B34</f>
        <v>6</v>
      </c>
      <c r="C33" s="7">
        <f>C34</f>
        <v>28</v>
      </c>
      <c r="D33" s="7"/>
      <c r="E33" s="7">
        <f t="shared" si="0"/>
        <v>34</v>
      </c>
      <c r="F33" s="7">
        <f>F34</f>
        <v>2</v>
      </c>
      <c r="G33" s="7">
        <f>G34</f>
        <v>1</v>
      </c>
      <c r="H33" s="7">
        <f t="shared" si="3"/>
        <v>2.9412</v>
      </c>
      <c r="I33" s="7">
        <f t="shared" si="4"/>
        <v>50</v>
      </c>
      <c r="J33" s="10"/>
    </row>
    <row r="34" spans="1:10" s="16" customFormat="1" ht="26.25" customHeight="1">
      <c r="A34" s="12" t="s">
        <v>46</v>
      </c>
      <c r="B34" s="14">
        <v>6</v>
      </c>
      <c r="C34" s="14">
        <v>28</v>
      </c>
      <c r="D34" s="14"/>
      <c r="E34" s="14">
        <f t="shared" si="0"/>
        <v>34</v>
      </c>
      <c r="F34" s="14">
        <v>2</v>
      </c>
      <c r="G34" s="14">
        <v>1</v>
      </c>
      <c r="H34" s="14">
        <f t="shared" si="3"/>
        <v>2.9412</v>
      </c>
      <c r="I34" s="14">
        <f t="shared" si="4"/>
        <v>50</v>
      </c>
      <c r="J34" s="15"/>
    </row>
    <row r="35" spans="1:10" s="11" customFormat="1" ht="26.25" customHeight="1">
      <c r="A35" s="6" t="s">
        <v>19</v>
      </c>
      <c r="B35" s="7">
        <f>SUM(B36:B36)</f>
        <v>146</v>
      </c>
      <c r="C35" s="7">
        <f>SUM(C36:C36)</f>
        <v>314</v>
      </c>
      <c r="D35" s="7"/>
      <c r="E35" s="7">
        <f t="shared" si="0"/>
        <v>460</v>
      </c>
      <c r="F35" s="7">
        <f>F36</f>
        <v>66</v>
      </c>
      <c r="G35" s="7">
        <f>G36</f>
        <v>5</v>
      </c>
      <c r="H35" s="7">
        <f t="shared" si="3"/>
        <v>1.087</v>
      </c>
      <c r="I35" s="7">
        <f t="shared" si="4"/>
        <v>7.5758</v>
      </c>
      <c r="J35" s="10"/>
    </row>
    <row r="36" spans="1:10" s="16" customFormat="1" ht="26.25" customHeight="1">
      <c r="A36" s="12" t="s">
        <v>47</v>
      </c>
      <c r="B36" s="14">
        <v>146</v>
      </c>
      <c r="C36" s="14">
        <v>314</v>
      </c>
      <c r="D36" s="14"/>
      <c r="E36" s="14">
        <f t="shared" si="0"/>
        <v>460</v>
      </c>
      <c r="F36" s="14">
        <v>66</v>
      </c>
      <c r="G36" s="14">
        <v>5</v>
      </c>
      <c r="H36" s="14">
        <f t="shared" si="3"/>
        <v>1.087</v>
      </c>
      <c r="I36" s="14">
        <f t="shared" si="4"/>
        <v>7.5758</v>
      </c>
      <c r="J36" s="15"/>
    </row>
    <row r="37" spans="1:10" s="11" customFormat="1" ht="26.25" customHeight="1">
      <c r="A37" s="6" t="s">
        <v>20</v>
      </c>
      <c r="B37" s="7"/>
      <c r="C37" s="7">
        <f>C38+C39</f>
        <v>296</v>
      </c>
      <c r="D37" s="7"/>
      <c r="E37" s="7">
        <f t="shared" si="0"/>
        <v>296</v>
      </c>
      <c r="F37" s="7">
        <f>F38+F39</f>
        <v>31</v>
      </c>
      <c r="G37" s="7">
        <f>G38+G39</f>
        <v>93</v>
      </c>
      <c r="H37" s="7">
        <f t="shared" si="3"/>
        <v>31.4189</v>
      </c>
      <c r="I37" s="7">
        <f t="shared" si="4"/>
        <v>300</v>
      </c>
      <c r="J37" s="10"/>
    </row>
    <row r="38" spans="1:10" s="16" customFormat="1" ht="26.25" customHeight="1">
      <c r="A38" s="12" t="s">
        <v>48</v>
      </c>
      <c r="B38" s="14"/>
      <c r="C38" s="14">
        <v>22</v>
      </c>
      <c r="D38" s="14"/>
      <c r="E38" s="14">
        <v>22</v>
      </c>
      <c r="F38" s="20">
        <v>0</v>
      </c>
      <c r="G38" s="14">
        <v>0</v>
      </c>
      <c r="H38" s="14">
        <v>2</v>
      </c>
      <c r="I38" s="14">
        <v>116</v>
      </c>
      <c r="J38" s="15"/>
    </row>
    <row r="39" spans="1:10" s="16" customFormat="1" ht="26.25" customHeight="1">
      <c r="A39" s="12" t="s">
        <v>49</v>
      </c>
      <c r="B39" s="14"/>
      <c r="C39" s="14">
        <v>274</v>
      </c>
      <c r="D39" s="14"/>
      <c r="E39" s="14">
        <f>SUM(B39:D39)</f>
        <v>274</v>
      </c>
      <c r="F39" s="14">
        <v>31</v>
      </c>
      <c r="G39" s="14">
        <v>93</v>
      </c>
      <c r="H39" s="14">
        <f>IF(E39&gt;0,ROUND(G39/E39*100,4),0)</f>
        <v>33.9416</v>
      </c>
      <c r="I39" s="14">
        <f>IF(F39&gt;0,ROUND(G39/F39*100,4),0)</f>
        <v>300</v>
      </c>
      <c r="J39" s="15"/>
    </row>
    <row r="40" spans="1:10" s="11" customFormat="1" ht="26.25" customHeight="1">
      <c r="A40" s="6" t="s">
        <v>21</v>
      </c>
      <c r="B40" s="7">
        <f aca="true" t="shared" si="5" ref="B40:G40">B6+B8+B16+B24+B31+B33+B35+B37</f>
        <v>22186</v>
      </c>
      <c r="C40" s="7">
        <f t="shared" si="5"/>
        <v>173670</v>
      </c>
      <c r="D40" s="7">
        <f t="shared" si="5"/>
        <v>108</v>
      </c>
      <c r="E40" s="7">
        <f t="shared" si="5"/>
        <v>195964</v>
      </c>
      <c r="F40" s="7">
        <f t="shared" si="5"/>
        <v>30973</v>
      </c>
      <c r="G40" s="7">
        <f t="shared" si="5"/>
        <v>34578</v>
      </c>
      <c r="H40" s="7">
        <f>IF(E40&gt;0,ROUND(G40/E40*100,4),0)</f>
        <v>17.6451</v>
      </c>
      <c r="I40" s="7">
        <f>IF(F40&gt;0,ROUND(G40/F40*100,4),0)</f>
        <v>111.6392</v>
      </c>
      <c r="J40" s="10"/>
    </row>
    <row r="41" spans="1:9" ht="18.75" customHeight="1">
      <c r="A41" s="21" t="s">
        <v>50</v>
      </c>
      <c r="B41" s="22"/>
      <c r="C41" s="22"/>
      <c r="D41" s="22"/>
      <c r="E41" s="22"/>
      <c r="F41" s="22"/>
      <c r="G41" s="22"/>
      <c r="H41" s="22"/>
      <c r="I41" s="23"/>
    </row>
    <row r="42" spans="1:9" ht="18.75" customHeight="1">
      <c r="A42" s="34" t="s">
        <v>51</v>
      </c>
      <c r="B42" s="34"/>
      <c r="C42" s="34"/>
      <c r="D42" s="34"/>
      <c r="E42" s="34"/>
      <c r="F42" s="34"/>
      <c r="G42" s="34"/>
      <c r="H42" s="34"/>
      <c r="I42" s="35"/>
    </row>
    <row r="43" spans="1:9" s="27" customFormat="1" ht="18.75" customHeight="1">
      <c r="A43" s="24" t="s">
        <v>52</v>
      </c>
      <c r="B43" s="25"/>
      <c r="C43" s="25"/>
      <c r="D43" s="25"/>
      <c r="E43" s="25"/>
      <c r="F43" s="25"/>
      <c r="G43" s="25"/>
      <c r="H43" s="25"/>
      <c r="I43" s="26"/>
    </row>
    <row r="44" ht="12.75" customHeight="1" hidden="1">
      <c r="A44" s="28"/>
    </row>
    <row r="45" ht="22.5" customHeight="1">
      <c r="A45" s="28" t="s">
        <v>53</v>
      </c>
    </row>
  </sheetData>
  <mergeCells count="8">
    <mergeCell ref="A42:I42"/>
    <mergeCell ref="B3:E3"/>
    <mergeCell ref="F3:F4"/>
    <mergeCell ref="A3:A4"/>
    <mergeCell ref="A1:I1"/>
    <mergeCell ref="G3:G4"/>
    <mergeCell ref="H3:H4"/>
    <mergeCell ref="I3:I4"/>
  </mergeCells>
  <printOptions horizontalCentered="1"/>
  <pageMargins left="0.35433070866141736" right="0.35433070866141736" top="0.7874015748031497" bottom="0.31496062992125984" header="0.5905511811023623" footer="0.31496062992125984"/>
  <pageSetup fitToHeight="0" fitToWidth="0" horizontalDpi="600" verticalDpi="600" orientation="landscape" paperSize="9" scale="68" r:id="rId1"/>
  <headerFooter alignWithMargins="0">
    <oddHeader>&amp;L&amp;"標楷體,標準"&amp;24附表&amp;"Times New Roman,標準"4</oddHeader>
    <oddFooter>&amp;C&amp;"Times New Roman,標準"&amp;18&amp;P+11</oddFoot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國行第一</dc:title>
  <dc:subject>國行第一</dc:subject>
  <dc:creator>行政院主計處</dc:creator>
  <cp:keywords/>
  <dc:description> </dc:description>
  <cp:lastModifiedBy>Administrator</cp:lastModifiedBy>
  <dcterms:created xsi:type="dcterms:W3CDTF">2006-07-07T06:47:48Z</dcterms:created>
  <dcterms:modified xsi:type="dcterms:W3CDTF">2008-11-14T05:45:37Z</dcterms:modified>
  <cp:category>I14</cp:category>
  <cp:version/>
  <cp:contentType/>
  <cp:contentStatus/>
</cp:coreProperties>
</file>