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6135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<sst xmlns="http://schemas.openxmlformats.org/spreadsheetml/2006/main" count="42" uniqueCount="35">
  <si>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％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</si>
  <si>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</si>
  <si>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</si>
  <si>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收支餘絀結算表</t>
  </si>
  <si>
    <t>單位：新臺幣元</t>
  </si>
  <si>
    <t>科　　　　目</t>
  </si>
  <si>
    <t>勞工退休基金</t>
  </si>
  <si>
    <t>總收入</t>
  </si>
  <si>
    <t>總支出</t>
  </si>
  <si>
    <t>勞工退休基金</t>
  </si>
  <si>
    <t>金　　　　額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</si>
  <si>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</si>
  <si>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</si>
  <si>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</si>
  <si>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</si>
  <si>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</si>
  <si>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</si>
  <si>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</si>
  <si>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</si>
  <si>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合　　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</si>
  <si>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</si>
  <si>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</si>
  <si>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</si>
  <si>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分配預算暫列數</t>
  </si>
  <si>
    <t xml:space="preserve">    流動資產</t>
  </si>
  <si>
    <t xml:space="preserve">    買匯貼現及放款</t>
  </si>
  <si>
    <t xml:space="preserve">    其他資產</t>
  </si>
  <si>
    <t xml:space="preserve">    流動負債</t>
  </si>
  <si>
    <t xml:space="preserve">    長期負債</t>
  </si>
  <si>
    <t xml:space="preserve">    其他負債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</si>
  <si>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</si>
  <si>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公積及餘絀</t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</si>
  <si>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</si>
  <si>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</si>
  <si>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168,774,000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</si>
</sst>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 "/>
  </numFmts>
  <fonts count="13">
    <font>
      <sz val="12"/>
      <name val="新細明體"/>
      <family val="1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細明體"/>
      <family val="3"/>
    </font>
    <font>
      <b/>
      <sz val="20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/>
      <protection/>
    </xf>
    <xf numFmtId="176" fontId="6" fillId="0" borderId="6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5" xfId="0" applyNumberFormat="1" applyFont="1" applyBorder="1" applyAlignment="1" applyProtection="1">
      <alignment/>
      <protection/>
    </xf>
    <xf numFmtId="176" fontId="8" fillId="0" borderId="6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/>
      <protection/>
    </xf>
    <xf numFmtId="176" fontId="6" fillId="0" borderId="8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/>
    </xf>
    <xf numFmtId="178" fontId="6" fillId="0" borderId="12" xfId="0" applyNumberFormat="1" applyFont="1" applyBorder="1" applyAlignment="1" applyProtection="1">
      <alignment vertical="center"/>
      <protection/>
    </xf>
    <xf numFmtId="177" fontId="6" fillId="0" borderId="8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176" fontId="8" fillId="0" borderId="4" xfId="0" applyNumberFormat="1" applyFont="1" applyBorder="1" applyAlignment="1" applyProtection="1">
      <alignment vertical="center"/>
      <protection locked="0"/>
    </xf>
    <xf numFmtId="177" fontId="8" fillId="0" borderId="4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 indent="2"/>
      <protection/>
    </xf>
    <xf numFmtId="176" fontId="6" fillId="0" borderId="7" xfId="0" applyNumberFormat="1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176" fontId="8" fillId="0" borderId="4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179" fontId="8" fillId="0" borderId="13" xfId="0" applyNumberFormat="1" applyFon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6.5"/>
  <cols>
    <col min="1" max="1" width="21.50390625" style="22" customWidth="1"/>
    <col min="2" max="4" width="18.50390625" style="22" customWidth="1"/>
    <col min="5" max="5" width="10.875" style="22" customWidth="1"/>
    <col min="6" max="16384" width="9.00390625" style="22" customWidth="1"/>
  </cols>
  <sheetData>
    <row r="1" spans="1:5" s="8" customFormat="1" ht="27.75">
      <c r="A1" s="56" t="s">
        <v>6</v>
      </c>
      <c r="B1" s="56"/>
      <c r="C1" s="56"/>
      <c r="D1" s="56"/>
      <c r="E1" s="56"/>
    </row>
    <row r="2" spans="1:5" s="8" customFormat="1" ht="27.75">
      <c r="A2" s="56" t="s">
        <v>3</v>
      </c>
      <c r="B2" s="56"/>
      <c r="C2" s="56"/>
      <c r="D2" s="56"/>
      <c r="E2" s="56"/>
    </row>
    <row r="3" spans="1:5" s="8" customFormat="1" ht="16.5">
      <c r="A3" s="62"/>
      <c r="B3" s="62"/>
      <c r="C3" s="62"/>
      <c r="D3" s="62"/>
      <c r="E3" s="62"/>
    </row>
    <row r="4" spans="1:5" s="8" customFormat="1" ht="17.25" thickBot="1">
      <c r="A4" s="2"/>
      <c r="B4" s="49" t="s">
        <v>32</v>
      </c>
      <c r="C4" s="49"/>
      <c r="D4" s="2"/>
      <c r="E4" s="3" t="s">
        <v>4</v>
      </c>
    </row>
    <row r="5" spans="1:5" s="8" customFormat="1" ht="16.5">
      <c r="A5" s="59" t="s">
        <v>5</v>
      </c>
      <c r="B5" s="57" t="s">
        <v>21</v>
      </c>
      <c r="C5" s="57" t="s">
        <v>23</v>
      </c>
      <c r="D5" s="57" t="s">
        <v>1</v>
      </c>
      <c r="E5" s="58"/>
    </row>
    <row r="6" spans="1:5" s="8" customFormat="1" ht="16.5">
      <c r="A6" s="60"/>
      <c r="B6" s="61"/>
      <c r="C6" s="61"/>
      <c r="D6" s="23" t="s">
        <v>22</v>
      </c>
      <c r="E6" s="24" t="s">
        <v>0</v>
      </c>
    </row>
    <row r="7" spans="1:5" s="25" customFormat="1" ht="30" customHeight="1">
      <c r="A7" s="41" t="s">
        <v>7</v>
      </c>
      <c r="B7" s="38">
        <v>18066287009</v>
      </c>
      <c r="C7" s="38">
        <v>5556709000</v>
      </c>
      <c r="D7" s="39">
        <f>B7-C7</f>
        <v>12509578009</v>
      </c>
      <c r="E7" s="40">
        <f>IF(C7=0,0,(D7/C7)*100)</f>
        <v>225.12566357172923</v>
      </c>
    </row>
    <row r="8" spans="1:5" s="26" customFormat="1" ht="30" customHeight="1">
      <c r="A8" s="42" t="s">
        <v>8</v>
      </c>
      <c r="B8" s="38">
        <v>1630463060</v>
      </c>
      <c r="C8" s="38">
        <v>395016000</v>
      </c>
      <c r="D8" s="39">
        <f>B8-C8</f>
        <v>1235447060</v>
      </c>
      <c r="E8" s="40">
        <f>IF(C8=0,0,(D8/C8)*100)</f>
        <v>312.7587388865261</v>
      </c>
    </row>
    <row r="9" spans="1:5" s="26" customFormat="1" ht="32.25" customHeight="1" thickBot="1">
      <c r="A9" s="28" t="s">
        <v>2</v>
      </c>
      <c r="B9" s="46">
        <f>B7-B8</f>
        <v>16435823949</v>
      </c>
      <c r="C9" s="47">
        <f>C7-C8</f>
        <v>5161693000</v>
      </c>
      <c r="D9" s="30">
        <f>B9-C9</f>
        <v>11274130949</v>
      </c>
      <c r="E9" s="29">
        <f>IF(C9=0,0,(D9/C9)*100)</f>
        <v>218.4192463402996</v>
      </c>
    </row>
    <row r="10" spans="1:5" s="16" customFormat="1" ht="14.25">
      <c r="A10" s="31"/>
      <c r="B10" s="32"/>
      <c r="C10" s="33"/>
      <c r="D10" s="34"/>
      <c r="E10" s="27"/>
    </row>
    <row r="11" s="16" customFormat="1" ht="14.25"/>
    <row r="12" s="16" customFormat="1" ht="14.25"/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</sheetData>
  <sheetProtection/>
  <mergeCells count="7">
    <mergeCell ref="A1:E1"/>
    <mergeCell ref="A2:E2"/>
    <mergeCell ref="D5:E5"/>
    <mergeCell ref="A5:A6"/>
    <mergeCell ref="B5:B6"/>
    <mergeCell ref="C5:C6"/>
    <mergeCell ref="A3:E3"/>
  </mergeCells>
  <printOptions horizontalCentered="1"/>
  <pageMargins left="0.6299212598425197" right="0.62992125984251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6" sqref="A16"/>
    </sheetView>
  </sheetViews>
  <sheetFormatPr defaultColWidth="9.00390625" defaultRowHeight="16.5"/>
  <cols>
    <col min="1" max="1" width="20.25390625" style="22" customWidth="1"/>
    <col min="2" max="2" width="16.00390625" style="22" customWidth="1"/>
    <col min="3" max="3" width="7.375" style="22" customWidth="1"/>
    <col min="4" max="4" width="21.50390625" style="22" customWidth="1"/>
    <col min="5" max="5" width="16.375" style="22" customWidth="1"/>
    <col min="6" max="6" width="7.25390625" style="22" customWidth="1"/>
    <col min="7" max="16384" width="9.00390625" style="22" customWidth="1"/>
  </cols>
  <sheetData>
    <row r="1" spans="1:6" s="1" customFormat="1" ht="27.75">
      <c r="A1" s="56" t="s">
        <v>9</v>
      </c>
      <c r="B1" s="56"/>
      <c r="C1" s="56"/>
      <c r="D1" s="56"/>
      <c r="E1" s="56"/>
      <c r="F1" s="56"/>
    </row>
    <row r="2" spans="1:6" s="1" customFormat="1" ht="27.75">
      <c r="A2" s="56" t="s">
        <v>20</v>
      </c>
      <c r="B2" s="56"/>
      <c r="C2" s="56"/>
      <c r="D2" s="56"/>
      <c r="E2" s="56"/>
      <c r="F2" s="56"/>
    </row>
    <row r="3" spans="1:5" s="1" customFormat="1" ht="16.5">
      <c r="A3" s="62"/>
      <c r="B3" s="62"/>
      <c r="C3" s="62"/>
      <c r="D3" s="62"/>
      <c r="E3" s="62"/>
    </row>
    <row r="4" spans="1:6" s="1" customFormat="1" ht="21" customHeight="1" thickBot="1">
      <c r="A4" s="2"/>
      <c r="B4" s="49" t="s">
        <v>33</v>
      </c>
      <c r="C4" s="49"/>
      <c r="D4" s="49"/>
      <c r="F4" s="3" t="s">
        <v>4</v>
      </c>
    </row>
    <row r="5" spans="1:6" s="8" customFormat="1" ht="33.75" customHeight="1">
      <c r="A5" s="4" t="s">
        <v>5</v>
      </c>
      <c r="B5" s="5" t="s">
        <v>10</v>
      </c>
      <c r="C5" s="6" t="s">
        <v>0</v>
      </c>
      <c r="D5" s="5" t="s">
        <v>5</v>
      </c>
      <c r="E5" s="5" t="s">
        <v>10</v>
      </c>
      <c r="F5" s="7" t="s">
        <v>0</v>
      </c>
    </row>
    <row r="6" spans="1:6" s="10" customFormat="1" ht="21" customHeight="1">
      <c r="A6" s="35" t="s">
        <v>11</v>
      </c>
      <c r="B6" s="9">
        <f>SUM(B7:B14)</f>
        <v>464476200226</v>
      </c>
      <c r="C6" s="11">
        <f aca="true" t="shared" si="0" ref="C6:C15">IF(B$6&gt;0,(B6/B$15)*100,0)</f>
        <v>100</v>
      </c>
      <c r="D6" s="36" t="s">
        <v>12</v>
      </c>
      <c r="E6" s="9">
        <f>SUM(E7:E9)</f>
        <v>8763571243</v>
      </c>
      <c r="F6" s="12">
        <f aca="true" t="shared" si="1" ref="F6:F15">IF(E$15&gt;0,(E6/E$15)*100,0)</f>
        <v>1.8867643247890662</v>
      </c>
    </row>
    <row r="7" spans="1:6" s="10" customFormat="1" ht="22.5" customHeight="1">
      <c r="A7" s="44" t="s">
        <v>24</v>
      </c>
      <c r="B7" s="13">
        <v>398235671199</v>
      </c>
      <c r="C7" s="14">
        <f t="shared" si="0"/>
        <v>85.73866023818456</v>
      </c>
      <c r="D7" s="50" t="s">
        <v>27</v>
      </c>
      <c r="E7" s="13">
        <v>5774139974</v>
      </c>
      <c r="F7" s="15">
        <f t="shared" si="1"/>
        <v>1.2431508807535196</v>
      </c>
    </row>
    <row r="8" spans="1:6" s="16" customFormat="1" ht="20.25" customHeight="1">
      <c r="A8" s="44" t="s">
        <v>25</v>
      </c>
      <c r="B8" s="13">
        <v>12067723684</v>
      </c>
      <c r="C8" s="14">
        <f t="shared" si="0"/>
        <v>2.598136067709866</v>
      </c>
      <c r="D8" s="50" t="s">
        <v>28</v>
      </c>
      <c r="E8" s="13">
        <v>0</v>
      </c>
      <c r="F8" s="15">
        <f t="shared" si="1"/>
        <v>0</v>
      </c>
    </row>
    <row r="9" spans="1:6" s="16" customFormat="1" ht="18" customHeight="1">
      <c r="A9" s="44" t="s">
        <v>13</v>
      </c>
      <c r="B9" s="13">
        <v>54167838433</v>
      </c>
      <c r="C9" s="14">
        <f t="shared" si="0"/>
        <v>11.662134336838696</v>
      </c>
      <c r="D9" s="50" t="s">
        <v>29</v>
      </c>
      <c r="E9" s="13">
        <v>2989431269</v>
      </c>
      <c r="F9" s="15">
        <f t="shared" si="1"/>
        <v>0.6436134440355467</v>
      </c>
    </row>
    <row r="10" spans="1:6" s="16" customFormat="1" ht="14.25" customHeight="1">
      <c r="A10" s="44" t="s">
        <v>14</v>
      </c>
      <c r="B10" s="48"/>
      <c r="C10" s="14">
        <f t="shared" si="0"/>
        <v>0</v>
      </c>
      <c r="D10" s="37"/>
      <c r="E10" s="48"/>
      <c r="F10" s="15">
        <f t="shared" si="1"/>
        <v>0</v>
      </c>
    </row>
    <row r="11" spans="1:6" s="16" customFormat="1" ht="22.5" customHeight="1">
      <c r="A11" s="44" t="s">
        <v>15</v>
      </c>
      <c r="B11" s="13"/>
      <c r="C11" s="14">
        <f t="shared" si="0"/>
        <v>0</v>
      </c>
      <c r="D11" s="37" t="s">
        <v>16</v>
      </c>
      <c r="E11" s="9">
        <f>SUM(E12:E13)</f>
        <v>455712628983</v>
      </c>
      <c r="F11" s="12">
        <f t="shared" si="1"/>
        <v>98.11323567521093</v>
      </c>
    </row>
    <row r="12" spans="1:6" s="16" customFormat="1" ht="18.75" customHeight="1">
      <c r="A12" s="44" t="s">
        <v>17</v>
      </c>
      <c r="B12" s="17">
        <f>SUM(B13)</f>
        <v>0</v>
      </c>
      <c r="C12" s="14">
        <f t="shared" si="0"/>
        <v>0</v>
      </c>
      <c r="D12" s="51" t="s">
        <v>30</v>
      </c>
      <c r="E12" s="13">
        <v>426410900764</v>
      </c>
      <c r="F12" s="15">
        <f t="shared" si="1"/>
        <v>91.80468246952618</v>
      </c>
    </row>
    <row r="13" spans="1:6" s="16" customFormat="1" ht="21.75" customHeight="1">
      <c r="A13" s="44" t="s">
        <v>18</v>
      </c>
      <c r="B13" s="13"/>
      <c r="C13" s="14">
        <f t="shared" si="0"/>
        <v>0</v>
      </c>
      <c r="D13" s="50" t="s">
        <v>31</v>
      </c>
      <c r="E13" s="13">
        <v>29301728219</v>
      </c>
      <c r="F13" s="15">
        <f t="shared" si="1"/>
        <v>6.308553205684742</v>
      </c>
    </row>
    <row r="14" spans="1:6" s="16" customFormat="1" ht="23.25" customHeight="1">
      <c r="A14" s="44" t="s">
        <v>26</v>
      </c>
      <c r="B14" s="13">
        <v>4966910</v>
      </c>
      <c r="C14" s="14">
        <f t="shared" si="0"/>
        <v>0.0010693572668703482</v>
      </c>
      <c r="D14" s="45"/>
      <c r="E14" s="48"/>
      <c r="F14" s="15">
        <f t="shared" si="1"/>
        <v>0</v>
      </c>
    </row>
    <row r="15" spans="1:6" s="16" customFormat="1" ht="25.5" customHeight="1" thickBot="1">
      <c r="A15" s="43" t="s">
        <v>19</v>
      </c>
      <c r="B15" s="18">
        <f>B6</f>
        <v>464476200226</v>
      </c>
      <c r="C15" s="18">
        <f t="shared" si="0"/>
        <v>100</v>
      </c>
      <c r="D15" s="19" t="s">
        <v>19</v>
      </c>
      <c r="E15" s="20">
        <f>E6+E11</f>
        <v>464476200226</v>
      </c>
      <c r="F15" s="21">
        <f t="shared" si="1"/>
        <v>100</v>
      </c>
    </row>
    <row r="16" spans="1:5" s="16" customFormat="1" ht="18" customHeight="1">
      <c r="A16" s="52" t="s">
        <v>34</v>
      </c>
      <c r="B16" s="53"/>
      <c r="C16" s="54"/>
      <c r="D16" s="55"/>
      <c r="E16" s="10"/>
    </row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/>
  </sheetData>
  <sheetProtection password="CC06" sheet="1" objects="1" scenarios="1"/>
  <mergeCells count="3">
    <mergeCell ref="A1:F1"/>
    <mergeCell ref="A2:F2"/>
    <mergeCell ref="A3:E3"/>
  </mergeCells>
  <printOptions/>
  <pageMargins left="0.6299212598425197" right="0.62992125984251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勞退基金</dc:title>
  <dc:subject>勞退基金</dc:subject>
  <dc:creator>行政院主計處</dc:creator>
  <cp:keywords/>
  <dc:description> </dc:description>
  <cp:lastModifiedBy>Administrator</cp:lastModifiedBy>
  <cp:lastPrinted>2007-07-20T09:19:39Z</cp:lastPrinted>
  <dcterms:created xsi:type="dcterms:W3CDTF">2004-05-31T08:14:14Z</dcterms:created>
  <dcterms:modified xsi:type="dcterms:W3CDTF">2008-11-13T11:00:19Z</dcterms:modified>
  <cp:category>I14</cp:category>
  <cp:version/>
  <cp:contentType/>
  <cp:contentStatus/>
</cp:coreProperties>
</file>