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480" windowHeight="11016" tabRatio="805" activeTab="5"/>
  </bookViews>
  <sheets>
    <sheet name="歲入總併" sheetId="1" r:id="rId1"/>
    <sheet name="歲入總資" sheetId="2" r:id="rId2"/>
    <sheet name="歲入明細" sheetId="3" r:id="rId3"/>
    <sheet name="歲出總併" sheetId="4" r:id="rId4"/>
    <sheet name="歲出總經" sheetId="5" r:id="rId5"/>
    <sheet name="歲出總資" sheetId="6" r:id="rId6"/>
    <sheet name="國軍眷村出(資本)" sheetId="7" state="hidden" r:id="rId7"/>
    <sheet name="國軍眷村出(經常)" sheetId="8" state="hidden" r:id="rId8"/>
    <sheet name="歲出明細" sheetId="9" r:id="rId9"/>
  </sheets>
  <definedNames>
    <definedName name="_xlnm.Print_Area" localSheetId="7">'國軍眷村出(經常)'!$A:$IV</definedName>
    <definedName name="_xlnm.Print_Area" localSheetId="6">'國軍眷村出(資本)'!$A:$IV</definedName>
    <definedName name="_xlnm.Print_Area" localSheetId="8">'歲出明細'!$A$1:$P$37</definedName>
  </definedNames>
  <calcPr fullCalcOnLoad="1"/>
</workbook>
</file>

<file path=xl/comments9.xml><?xml version="1.0" encoding="utf-8"?>
<comments xmlns="http://schemas.openxmlformats.org/spreadsheetml/2006/main">
  <authors>
    <author>z00sp</author>
  </authors>
  <commentList>
    <comment ref="H15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經常門
</t>
        </r>
      </text>
    </comment>
  </commentList>
</comments>
</file>

<file path=xl/sharedStrings.xml><?xml version="1.0" encoding="utf-8"?>
<sst xmlns="http://schemas.openxmlformats.org/spreadsheetml/2006/main" count="344" uniqueCount="120">
  <si>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</si>
  <si>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</si>
  <si>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</si>
  <si>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</si>
  <si>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</si>
  <si>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</si>
  <si>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</si>
  <si>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</si>
  <si>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</si>
  <si>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</si>
  <si>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國軍不適用營地週轉金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</si>
  <si>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</si>
  <si>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</si>
  <si>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</si>
  <si>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</si>
  <si>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</si>
  <si>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</si>
  <si>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</si>
  <si>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</si>
  <si>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</si>
  <si>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</si>
  <si>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</si>
  <si>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</si>
  <si>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</si>
  <si>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</si>
  <si>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</si>
  <si>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</si>
  <si>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</si>
  <si>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</si>
  <si>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</si>
  <si>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</si>
  <si>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</si>
  <si>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</si>
  <si>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</si>
  <si>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</si>
  <si>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</si>
  <si>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</si>
  <si>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</si>
  <si>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</si>
  <si>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</si>
  <si>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</si>
  <si>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</si>
  <si>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</si>
  <si>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</si>
  <si>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</si>
  <si>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</si>
  <si>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</si>
  <si>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</si>
  <si>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</si>
  <si>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</si>
  <si>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</si>
  <si>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</si>
  <si>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</si>
  <si>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</si>
  <si>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</si>
  <si>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</si>
  <si>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</si>
  <si>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</si>
  <si>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</si>
  <si>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</si>
  <si>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</si>
  <si>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</si>
  <si>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</si>
  <si>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</si>
  <si>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</si>
  <si>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</si>
  <si>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應收數</t>
  </si>
  <si>
    <t>保留數</t>
  </si>
  <si>
    <t>以前年度歲入保</t>
  </si>
  <si>
    <t xml:space="preserve">留轉入數決算表 </t>
  </si>
  <si>
    <t xml:space="preserve">中  華  民  國 </t>
  </si>
  <si>
    <t>資本門</t>
  </si>
  <si>
    <t>經常門</t>
  </si>
  <si>
    <t>國防部主管</t>
  </si>
  <si>
    <t xml:space="preserve">中  華  民  國 </t>
  </si>
  <si>
    <t>中 央 政 府</t>
  </si>
  <si>
    <t>總 決 算</t>
  </si>
  <si>
    <t>以前年度歲入保留</t>
  </si>
  <si>
    <t xml:space="preserve">轉入數決算總表 </t>
  </si>
  <si>
    <t xml:space="preserve">中  華  民  國 </t>
  </si>
  <si>
    <t>以前年度歲入保留</t>
  </si>
  <si>
    <t>中 央 政 府</t>
  </si>
  <si>
    <t>總 決 算</t>
  </si>
  <si>
    <t>經資小計</t>
  </si>
  <si>
    <t>輔助原眷戶購宅</t>
  </si>
  <si>
    <t>國軍老舊眷村土地處理作業費</t>
  </si>
  <si>
    <t>國軍不適用營地處理作業費</t>
  </si>
  <si>
    <t>應付數</t>
  </si>
  <si>
    <t>應付數</t>
  </si>
  <si>
    <t>國防部所屬</t>
  </si>
  <si>
    <t>以前年度歲出保留</t>
  </si>
  <si>
    <t>經資門併計</t>
  </si>
  <si>
    <t>資本門</t>
  </si>
  <si>
    <t>經資門併計</t>
  </si>
  <si>
    <t>國防部主管</t>
  </si>
  <si>
    <t>國防部主管</t>
  </si>
  <si>
    <t>財產收入</t>
  </si>
  <si>
    <t>國防部所屬</t>
  </si>
  <si>
    <t>財產售價</t>
  </si>
  <si>
    <t>老舊眷村土地處理收入</t>
  </si>
  <si>
    <t>國軍不適用營地處理收入</t>
  </si>
  <si>
    <t>合                 計</t>
  </si>
  <si>
    <t>名　　　稱</t>
  </si>
  <si>
    <t>合                     計</t>
  </si>
  <si>
    <t>名　　　　稱</t>
  </si>
  <si>
    <t>中央政府國軍老舊</t>
  </si>
  <si>
    <t>土地處理作業費</t>
  </si>
  <si>
    <t>以前年度歲出保</t>
  </si>
  <si>
    <t xml:space="preserve">留轉入數決算表 </t>
  </si>
  <si>
    <t xml:space="preserve">眷村改建特別決算 </t>
  </si>
  <si>
    <t xml:space="preserve">  105  年  度</t>
  </si>
  <si>
    <t>本年度減免(註銷)數</t>
  </si>
  <si>
    <r>
      <rPr>
        <sz val="12"/>
        <rFont val="新細明體"/>
        <family val="1"/>
      </rPr>
      <t>│</t>
    </r>
  </si>
  <si>
    <t xml:space="preserve">  105 年  度</t>
  </si>
  <si>
    <t xml:space="preserve">眷村改建特別決算 </t>
  </si>
  <si>
    <t xml:space="preserve">  105 年  度</t>
  </si>
  <si>
    <t xml:space="preserve">  105  年  度</t>
  </si>
  <si>
    <t>科               目</t>
  </si>
  <si>
    <t>科              目</t>
  </si>
  <si>
    <t>科                目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</si>
</sst>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  <numFmt numFmtId="193" formatCode="_-* #,##0_-;\-* #,##0_-;_-* &quot;-&quot;??_-;_-@_-"/>
  </numFmts>
  <fonts count="7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i/>
      <sz val="9"/>
      <color indexed="12"/>
      <name val="新細明體"/>
      <family val="1"/>
    </font>
    <font>
      <sz val="12"/>
      <name val="細明體"/>
      <family val="3"/>
    </font>
    <font>
      <sz val="9.5"/>
      <name val="Arial"/>
      <family val="2"/>
    </font>
    <font>
      <i/>
      <sz val="9.5"/>
      <color indexed="12"/>
      <name val="Arial"/>
      <family val="2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i/>
      <sz val="12"/>
      <color indexed="12"/>
      <name val="Arial"/>
      <family val="2"/>
    </font>
    <font>
      <i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  <font>
      <sz val="10"/>
      <name val="Calibri Light"/>
      <family val="1"/>
    </font>
    <font>
      <sz val="9"/>
      <name val="Calibri Light"/>
      <family val="1"/>
    </font>
    <font>
      <sz val="8"/>
      <name val="Calibri Light"/>
      <family val="1"/>
    </font>
    <font>
      <i/>
      <sz val="12"/>
      <color indexed="12"/>
      <name val="Calibri Light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distributed" vertical="center" wrapText="1"/>
    </xf>
    <xf numFmtId="180" fontId="15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vertical="center" wrapText="1"/>
    </xf>
    <xf numFmtId="180" fontId="18" fillId="0" borderId="12" xfId="0" applyNumberFormat="1" applyFont="1" applyBorder="1" applyAlignment="1">
      <alignment horizontal="right" vertical="center"/>
    </xf>
    <xf numFmtId="178" fontId="18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178" fontId="18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180" fontId="18" fillId="0" borderId="15" xfId="0" applyNumberFormat="1" applyFont="1" applyBorder="1" applyAlignment="1">
      <alignment horizontal="right" vertical="center"/>
    </xf>
    <xf numFmtId="178" fontId="18" fillId="0" borderId="15" xfId="0" applyNumberFormat="1" applyFont="1" applyBorder="1" applyAlignment="1">
      <alignment horizontal="right" vertical="center"/>
    </xf>
    <xf numFmtId="178" fontId="18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18" xfId="0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right" vertical="center"/>
    </xf>
    <xf numFmtId="180" fontId="18" fillId="0" borderId="11" xfId="0" applyNumberFormat="1" applyFont="1" applyBorder="1" applyAlignment="1">
      <alignment horizontal="right" vertical="center"/>
    </xf>
    <xf numFmtId="180" fontId="18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180" fontId="15" fillId="0" borderId="13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right" vertical="center"/>
    </xf>
    <xf numFmtId="180" fontId="15" fillId="0" borderId="2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12" xfId="0" applyNumberFormat="1" applyFont="1" applyFill="1" applyBorder="1" applyAlignment="1">
      <alignment horizontal="right" vertical="center"/>
    </xf>
    <xf numFmtId="180" fontId="18" fillId="0" borderId="11" xfId="0" applyNumberFormat="1" applyFont="1" applyFill="1" applyBorder="1" applyAlignment="1">
      <alignment horizontal="right" vertical="center"/>
    </xf>
    <xf numFmtId="180" fontId="18" fillId="0" borderId="13" xfId="0" applyNumberFormat="1" applyFont="1" applyFill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top" wrapText="1"/>
    </xf>
    <xf numFmtId="4" fontId="24" fillId="0" borderId="12" xfId="0" applyNumberFormat="1" applyFont="1" applyBorder="1" applyAlignment="1">
      <alignment horizontal="right" vertical="top"/>
    </xf>
    <xf numFmtId="4" fontId="24" fillId="0" borderId="11" xfId="0" applyNumberFormat="1" applyFont="1" applyBorder="1" applyAlignment="1">
      <alignment horizontal="right" vertical="top"/>
    </xf>
    <xf numFmtId="4" fontId="24" fillId="0" borderId="13" xfId="0" applyNumberFormat="1" applyFont="1" applyBorder="1" applyAlignment="1">
      <alignment horizontal="right" vertical="top"/>
    </xf>
    <xf numFmtId="0" fontId="2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4" fontId="25" fillId="0" borderId="12" xfId="0" applyNumberFormat="1" applyFont="1" applyBorder="1" applyAlignment="1">
      <alignment horizontal="right" vertical="top"/>
    </xf>
    <xf numFmtId="4" fontId="25" fillId="0" borderId="11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78" fontId="28" fillId="0" borderId="12" xfId="0" applyNumberFormat="1" applyFont="1" applyBorder="1" applyAlignment="1">
      <alignment horizontal="right" vertical="top"/>
    </xf>
    <xf numFmtId="178" fontId="28" fillId="0" borderId="11" xfId="0" applyNumberFormat="1" applyFont="1" applyBorder="1" applyAlignment="1">
      <alignment horizontal="right" vertical="top"/>
    </xf>
    <xf numFmtId="189" fontId="28" fillId="0" borderId="12" xfId="0" applyNumberFormat="1" applyFont="1" applyBorder="1" applyAlignment="1">
      <alignment horizontal="right" vertical="top"/>
    </xf>
    <xf numFmtId="178" fontId="28" fillId="0" borderId="13" xfId="0" applyNumberFormat="1" applyFont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/>
    </xf>
    <xf numFmtId="180" fontId="29" fillId="0" borderId="12" xfId="0" applyNumberFormat="1" applyFont="1" applyFill="1" applyBorder="1" applyAlignment="1">
      <alignment horizontal="right" vertical="top"/>
    </xf>
    <xf numFmtId="180" fontId="29" fillId="0" borderId="11" xfId="0" applyNumberFormat="1" applyFont="1" applyFill="1" applyBorder="1" applyAlignment="1">
      <alignment horizontal="right" vertical="top"/>
    </xf>
    <xf numFmtId="180" fontId="29" fillId="0" borderId="13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180" fontId="28" fillId="0" borderId="12" xfId="0" applyNumberFormat="1" applyFont="1" applyFill="1" applyBorder="1" applyAlignment="1">
      <alignment horizontal="right" vertical="top"/>
    </xf>
    <xf numFmtId="180" fontId="28" fillId="0" borderId="11" xfId="0" applyNumberFormat="1" applyFont="1" applyFill="1" applyBorder="1" applyAlignment="1">
      <alignment horizontal="right" vertical="top"/>
    </xf>
    <xf numFmtId="191" fontId="28" fillId="0" borderId="12" xfId="0" applyNumberFormat="1" applyFont="1" applyFill="1" applyBorder="1" applyAlignment="1">
      <alignment horizontal="right" vertical="top"/>
    </xf>
    <xf numFmtId="180" fontId="28" fillId="0" borderId="13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12" xfId="0" applyFont="1" applyFill="1" applyBorder="1" applyAlignment="1">
      <alignment vertical="top" wrapText="1"/>
    </xf>
    <xf numFmtId="180" fontId="18" fillId="0" borderId="12" xfId="0" applyNumberFormat="1" applyFont="1" applyFill="1" applyBorder="1" applyAlignment="1">
      <alignment horizontal="right" vertical="top"/>
    </xf>
    <xf numFmtId="180" fontId="18" fillId="0" borderId="11" xfId="0" applyNumberFormat="1" applyFont="1" applyFill="1" applyBorder="1" applyAlignment="1">
      <alignment horizontal="right" vertical="top"/>
    </xf>
    <xf numFmtId="180" fontId="18" fillId="0" borderId="13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vertical="top" wrapText="1"/>
    </xf>
    <xf numFmtId="178" fontId="18" fillId="0" borderId="12" xfId="0" applyNumberFormat="1" applyFont="1" applyFill="1" applyBorder="1" applyAlignment="1">
      <alignment horizontal="right" vertical="top"/>
    </xf>
    <xf numFmtId="178" fontId="18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3" fontId="1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0" fontId="1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1" fillId="0" borderId="0" xfId="0" applyFont="1" applyAlignment="1">
      <alignment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top"/>
    </xf>
    <xf numFmtId="0" fontId="72" fillId="0" borderId="12" xfId="0" applyFont="1" applyBorder="1" applyAlignment="1">
      <alignment vertical="center" wrapText="1"/>
    </xf>
    <xf numFmtId="178" fontId="73" fillId="0" borderId="12" xfId="0" applyNumberFormat="1" applyFont="1" applyBorder="1" applyAlignment="1">
      <alignment horizontal="right" vertical="center"/>
    </xf>
    <xf numFmtId="178" fontId="73" fillId="0" borderId="11" xfId="0" applyNumberFormat="1" applyFont="1" applyBorder="1" applyAlignment="1">
      <alignment horizontal="right" vertical="center"/>
    </xf>
    <xf numFmtId="178" fontId="73" fillId="0" borderId="13" xfId="0" applyNumberFormat="1" applyFont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11" xfId="0" applyFont="1" applyBorder="1" applyAlignment="1">
      <alignment vertical="top"/>
    </xf>
    <xf numFmtId="0" fontId="71" fillId="0" borderId="12" xfId="0" applyFont="1" applyBorder="1" applyAlignment="1">
      <alignment vertical="top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2" xfId="0" applyFont="1" applyBorder="1" applyAlignment="1">
      <alignment horizontal="left" vertical="top" wrapText="1" indent="1"/>
    </xf>
    <xf numFmtId="0" fontId="73" fillId="0" borderId="0" xfId="0" applyFont="1" applyBorder="1" applyAlignment="1">
      <alignment vertical="top"/>
    </xf>
    <xf numFmtId="0" fontId="73" fillId="0" borderId="0" xfId="0" applyFont="1" applyAlignment="1">
      <alignment vertical="top"/>
    </xf>
    <xf numFmtId="0" fontId="71" fillId="0" borderId="12" xfId="0" applyFont="1" applyBorder="1" applyAlignment="1">
      <alignment horizontal="left" vertical="top" wrapText="1" indent="2"/>
    </xf>
    <xf numFmtId="0" fontId="74" fillId="0" borderId="12" xfId="0" applyFont="1" applyBorder="1" applyAlignment="1">
      <alignment vertical="top" wrapText="1"/>
    </xf>
    <xf numFmtId="4" fontId="74" fillId="0" borderId="12" xfId="0" applyNumberFormat="1" applyFont="1" applyBorder="1" applyAlignment="1">
      <alignment horizontal="right" vertical="top"/>
    </xf>
    <xf numFmtId="4" fontId="74" fillId="0" borderId="11" xfId="0" applyNumberFormat="1" applyFont="1" applyBorder="1" applyAlignment="1">
      <alignment horizontal="right" vertical="top"/>
    </xf>
    <xf numFmtId="4" fontId="74" fillId="0" borderId="13" xfId="0" applyNumberFormat="1" applyFont="1" applyBorder="1" applyAlignment="1">
      <alignment horizontal="right" vertical="top"/>
    </xf>
    <xf numFmtId="0" fontId="72" fillId="0" borderId="12" xfId="0" applyFont="1" applyBorder="1" applyAlignment="1">
      <alignment vertical="top" wrapText="1"/>
    </xf>
    <xf numFmtId="0" fontId="33" fillId="0" borderId="12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33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top"/>
    </xf>
    <xf numFmtId="0" fontId="33" fillId="0" borderId="12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/>
    </xf>
    <xf numFmtId="0" fontId="35" fillId="0" borderId="0" xfId="0" applyFont="1" applyFill="1" applyAlignment="1">
      <alignment vertical="top"/>
    </xf>
    <xf numFmtId="0" fontId="35" fillId="0" borderId="11" xfId="0" applyFont="1" applyFill="1" applyBorder="1" applyAlignment="1">
      <alignment horizontal="center" vertical="top"/>
    </xf>
    <xf numFmtId="0" fontId="35" fillId="0" borderId="12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49" fontId="75" fillId="0" borderId="12" xfId="33" applyNumberFormat="1" applyFont="1" applyFill="1" applyBorder="1" applyAlignment="1">
      <alignment horizontal="left" vertical="top" wrapText="1"/>
    </xf>
    <xf numFmtId="0" fontId="71" fillId="0" borderId="12" xfId="0" applyFont="1" applyFill="1" applyBorder="1" applyAlignment="1">
      <alignment horizontal="left" vertical="top" wrapText="1" indent="1"/>
    </xf>
    <xf numFmtId="0" fontId="71" fillId="0" borderId="12" xfId="0" applyFont="1" applyFill="1" applyBorder="1" applyAlignment="1">
      <alignment horizontal="left" vertical="top" wrapText="1" indent="2"/>
    </xf>
    <xf numFmtId="0" fontId="33" fillId="0" borderId="12" xfId="0" applyFont="1" applyBorder="1" applyAlignment="1">
      <alignment vertical="center"/>
    </xf>
    <xf numFmtId="49" fontId="71" fillId="0" borderId="21" xfId="0" applyNumberFormat="1" applyFont="1" applyFill="1" applyBorder="1" applyAlignment="1">
      <alignment horizontal="center" vertical="center"/>
    </xf>
    <xf numFmtId="178" fontId="28" fillId="0" borderId="12" xfId="0" applyNumberFormat="1" applyFont="1" applyBorder="1" applyAlignment="1">
      <alignment horizontal="right" vertical="center"/>
    </xf>
    <xf numFmtId="180" fontId="28" fillId="0" borderId="12" xfId="0" applyNumberFormat="1" applyFont="1" applyBorder="1" applyAlignment="1">
      <alignment horizontal="right" vertical="center"/>
    </xf>
    <xf numFmtId="178" fontId="28" fillId="0" borderId="19" xfId="0" applyNumberFormat="1" applyFont="1" applyBorder="1" applyAlignment="1">
      <alignment horizontal="right" vertical="center"/>
    </xf>
    <xf numFmtId="189" fontId="28" fillId="0" borderId="12" xfId="0" applyNumberFormat="1" applyFont="1" applyBorder="1" applyAlignment="1">
      <alignment horizontal="right" vertical="center"/>
    </xf>
    <xf numFmtId="178" fontId="28" fillId="0" borderId="2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1" fillId="0" borderId="12" xfId="0" applyFont="1" applyBorder="1" applyAlignment="1">
      <alignment horizontal="left" vertical="center" wrapText="1"/>
    </xf>
    <xf numFmtId="178" fontId="28" fillId="0" borderId="11" xfId="0" applyNumberFormat="1" applyFont="1" applyBorder="1" applyAlignment="1">
      <alignment horizontal="right" vertical="center"/>
    </xf>
    <xf numFmtId="178" fontId="28" fillId="0" borderId="13" xfId="0" applyNumberFormat="1" applyFont="1" applyBorder="1" applyAlignment="1">
      <alignment horizontal="right" vertical="center"/>
    </xf>
    <xf numFmtId="0" fontId="71" fillId="0" borderId="12" xfId="0" applyFont="1" applyBorder="1" applyAlignment="1">
      <alignment vertical="center" wrapText="1"/>
    </xf>
    <xf numFmtId="0" fontId="34" fillId="0" borderId="22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 wrapText="1"/>
    </xf>
    <xf numFmtId="0" fontId="30" fillId="0" borderId="23" xfId="0" applyFont="1" applyBorder="1" applyAlignment="1">
      <alignment horizontal="distributed" vertical="center"/>
    </xf>
    <xf numFmtId="0" fontId="30" fillId="0" borderId="24" xfId="0" applyFont="1" applyBorder="1" applyAlignment="1">
      <alignment horizontal="distributed" vertical="center"/>
    </xf>
    <xf numFmtId="0" fontId="71" fillId="0" borderId="12" xfId="0" applyFont="1" applyBorder="1" applyAlignment="1">
      <alignment vertical="center"/>
    </xf>
    <xf numFmtId="178" fontId="28" fillId="0" borderId="21" xfId="0" applyNumberFormat="1" applyFont="1" applyBorder="1" applyAlignment="1">
      <alignment horizontal="right" vertic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22" xfId="0" applyFont="1" applyFill="1" applyBorder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30" fillId="0" borderId="23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180" fontId="28" fillId="0" borderId="21" xfId="0" applyNumberFormat="1" applyFont="1" applyBorder="1" applyAlignment="1">
      <alignment horizontal="right" vertical="center"/>
    </xf>
    <xf numFmtId="180" fontId="28" fillId="0" borderId="19" xfId="0" applyNumberFormat="1" applyFont="1" applyBorder="1" applyAlignment="1">
      <alignment horizontal="right" vertical="center"/>
    </xf>
    <xf numFmtId="180" fontId="28" fillId="0" borderId="13" xfId="0" applyNumberFormat="1" applyFont="1" applyBorder="1" applyAlignment="1">
      <alignment horizontal="right" vertical="center"/>
    </xf>
    <xf numFmtId="180" fontId="2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0" fontId="28" fillId="0" borderId="11" xfId="0" applyNumberFormat="1" applyFont="1" applyBorder="1" applyAlignment="1">
      <alignment horizontal="right" vertical="center"/>
    </xf>
    <xf numFmtId="180" fontId="28" fillId="0" borderId="20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center"/>
    </xf>
    <xf numFmtId="180" fontId="28" fillId="0" borderId="12" xfId="0" applyNumberFormat="1" applyFont="1" applyFill="1" applyBorder="1" applyAlignment="1">
      <alignment horizontal="right" vertical="center"/>
    </xf>
    <xf numFmtId="180" fontId="28" fillId="0" borderId="21" xfId="0" applyNumberFormat="1" applyFont="1" applyFill="1" applyBorder="1" applyAlignment="1">
      <alignment horizontal="right" vertical="center"/>
    </xf>
    <xf numFmtId="180" fontId="28" fillId="0" borderId="19" xfId="0" applyNumberFormat="1" applyFont="1" applyFill="1" applyBorder="1" applyAlignment="1">
      <alignment horizontal="right" vertical="center"/>
    </xf>
    <xf numFmtId="180" fontId="28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1" fillId="0" borderId="12" xfId="0" applyFont="1" applyFill="1" applyBorder="1" applyAlignment="1">
      <alignment vertical="top" wrapText="1"/>
    </xf>
    <xf numFmtId="0" fontId="3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4" fillId="0" borderId="2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0" fillId="0" borderId="25" xfId="0" applyFont="1" applyBorder="1" applyAlignment="1">
      <alignment/>
    </xf>
    <xf numFmtId="0" fontId="30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right"/>
    </xf>
    <xf numFmtId="0" fontId="30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4" fontId="24" fillId="0" borderId="26" xfId="0" applyNumberFormat="1" applyFont="1" applyBorder="1" applyAlignment="1">
      <alignment horizontal="right" vertical="top"/>
    </xf>
    <xf numFmtId="4" fontId="24" fillId="0" borderId="18" xfId="0" applyNumberFormat="1" applyFont="1" applyBorder="1" applyAlignment="1">
      <alignment horizontal="right" vertical="top"/>
    </xf>
    <xf numFmtId="4" fontId="24" fillId="0" borderId="27" xfId="0" applyNumberFormat="1" applyFont="1" applyBorder="1" applyAlignment="1">
      <alignment horizontal="right" vertical="top"/>
    </xf>
    <xf numFmtId="0" fontId="30" fillId="0" borderId="25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vertical="center" wrapText="1"/>
    </xf>
    <xf numFmtId="180" fontId="18" fillId="0" borderId="26" xfId="0" applyNumberFormat="1" applyFont="1" applyBorder="1" applyAlignment="1">
      <alignment horizontal="right" vertical="center"/>
    </xf>
    <xf numFmtId="178" fontId="18" fillId="0" borderId="26" xfId="0" applyNumberFormat="1" applyFont="1" applyBorder="1" applyAlignment="1">
      <alignment horizontal="right" vertical="center"/>
    </xf>
    <xf numFmtId="180" fontId="18" fillId="0" borderId="18" xfId="0" applyNumberFormat="1" applyFont="1" applyBorder="1" applyAlignment="1">
      <alignment horizontal="right" vertical="center"/>
    </xf>
    <xf numFmtId="178" fontId="18" fillId="0" borderId="27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right"/>
    </xf>
    <xf numFmtId="0" fontId="30" fillId="0" borderId="2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vertical="top" wrapText="1"/>
    </xf>
    <xf numFmtId="180" fontId="18" fillId="0" borderId="26" xfId="0" applyNumberFormat="1" applyFont="1" applyFill="1" applyBorder="1" applyAlignment="1">
      <alignment horizontal="right" vertical="top"/>
    </xf>
    <xf numFmtId="178" fontId="18" fillId="0" borderId="26" xfId="0" applyNumberFormat="1" applyFont="1" applyFill="1" applyBorder="1" applyAlignment="1">
      <alignment horizontal="right" vertical="top"/>
    </xf>
    <xf numFmtId="180" fontId="18" fillId="0" borderId="18" xfId="0" applyNumberFormat="1" applyFont="1" applyFill="1" applyBorder="1" applyAlignment="1">
      <alignment horizontal="right" vertical="top"/>
    </xf>
    <xf numFmtId="178" fontId="18" fillId="0" borderId="27" xfId="0" applyNumberFormat="1" applyFont="1" applyFill="1" applyBorder="1" applyAlignment="1">
      <alignment horizontal="right" vertical="top"/>
    </xf>
    <xf numFmtId="49" fontId="71" fillId="0" borderId="12" xfId="33" applyNumberFormat="1" applyFont="1" applyFill="1" applyBorder="1" applyAlignment="1">
      <alignment horizontal="left" vertical="top" wrapText="1"/>
    </xf>
    <xf numFmtId="0" fontId="30" fillId="0" borderId="25" xfId="0" applyFont="1" applyBorder="1" applyAlignment="1">
      <alignment/>
    </xf>
    <xf numFmtId="0" fontId="30" fillId="0" borderId="25" xfId="0" applyFont="1" applyBorder="1" applyAlignment="1">
      <alignment horizontal="distributed" vertical="center" wrapText="1"/>
    </xf>
    <xf numFmtId="0" fontId="30" fillId="0" borderId="18" xfId="0" applyFont="1" applyBorder="1" applyAlignment="1">
      <alignment horizontal="distributed" vertical="center" wrapText="1"/>
    </xf>
    <xf numFmtId="0" fontId="30" fillId="0" borderId="27" xfId="0" applyFont="1" applyBorder="1" applyAlignment="1">
      <alignment horizontal="distributed" vertical="center" wrapText="1"/>
    </xf>
    <xf numFmtId="0" fontId="34" fillId="0" borderId="11" xfId="0" applyNumberFormat="1" applyFont="1" applyFill="1" applyBorder="1" applyAlignment="1">
      <alignment horizontal="distributed" vertical="center"/>
    </xf>
    <xf numFmtId="0" fontId="34" fillId="0" borderId="18" xfId="0" applyFont="1" applyFill="1" applyBorder="1" applyAlignment="1">
      <alignment horizontal="distributed" vertical="center"/>
    </xf>
    <xf numFmtId="0" fontId="30" fillId="0" borderId="2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5" xfId="0" applyFont="1" applyFill="1" applyBorder="1" applyAlignment="1">
      <alignment/>
    </xf>
    <xf numFmtId="0" fontId="30" fillId="0" borderId="27" xfId="0" applyFont="1" applyFill="1" applyBorder="1" applyAlignment="1">
      <alignment horizontal="distributed" vertical="center" wrapText="1"/>
    </xf>
    <xf numFmtId="0" fontId="30" fillId="0" borderId="25" xfId="0" applyFont="1" applyFill="1" applyBorder="1" applyAlignment="1">
      <alignment horizontal="distributed" vertical="center" wrapText="1"/>
    </xf>
    <xf numFmtId="0" fontId="30" fillId="0" borderId="18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21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4" fillId="0" borderId="18" xfId="0" applyNumberFormat="1" applyFont="1" applyFill="1" applyBorder="1" applyAlignment="1">
      <alignment horizontal="distributed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75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7" sqref="F7"/>
    </sheetView>
  </sheetViews>
  <sheetFormatPr defaultColWidth="9.00390625" defaultRowHeight="16.5"/>
  <cols>
    <col min="1" max="1" width="3.375" style="80" customWidth="1"/>
    <col min="2" max="5" width="2.625" style="80" customWidth="1"/>
    <col min="6" max="6" width="19.625" style="42" customWidth="1"/>
    <col min="7" max="7" width="16.50390625" style="0" customWidth="1"/>
    <col min="8" max="8" width="18.25390625" style="0" customWidth="1"/>
    <col min="9" max="9" width="16.125" style="0" bestFit="1" customWidth="1"/>
    <col min="10" max="10" width="11.625" style="0" customWidth="1"/>
    <col min="11" max="11" width="16.875" style="0" customWidth="1"/>
    <col min="12" max="12" width="7.375" style="0" customWidth="1"/>
    <col min="13" max="14" width="17.50390625" style="0" customWidth="1"/>
    <col min="15" max="15" width="15.875" style="0" customWidth="1"/>
    <col min="16" max="16" width="18.00390625" style="0" customWidth="1"/>
  </cols>
  <sheetData>
    <row r="1" spans="1:11" s="123" customFormat="1" ht="15.75" customHeight="1">
      <c r="A1" s="121"/>
      <c r="B1" s="121"/>
      <c r="C1" s="121"/>
      <c r="D1" s="121"/>
      <c r="E1" s="121"/>
      <c r="F1" s="122"/>
      <c r="G1" s="122"/>
      <c r="H1" s="122"/>
      <c r="I1" s="122"/>
      <c r="J1" s="125" t="s">
        <v>75</v>
      </c>
      <c r="K1" s="126" t="s">
        <v>76</v>
      </c>
    </row>
    <row r="2" spans="1:11" s="124" customFormat="1" ht="25.5" customHeight="1">
      <c r="A2" s="121"/>
      <c r="B2" s="121"/>
      <c r="C2" s="121"/>
      <c r="D2" s="121"/>
      <c r="E2" s="121"/>
      <c r="F2" s="127"/>
      <c r="G2" s="127"/>
      <c r="H2" s="127"/>
      <c r="I2" s="127"/>
      <c r="J2" s="128" t="s">
        <v>105</v>
      </c>
      <c r="K2" s="129" t="s">
        <v>109</v>
      </c>
    </row>
    <row r="3" spans="1:16" s="124" customFormat="1" ht="25.5" customHeight="1">
      <c r="A3" s="120"/>
      <c r="B3" s="167"/>
      <c r="C3" s="120"/>
      <c r="D3" s="120"/>
      <c r="E3" s="120"/>
      <c r="F3" s="236"/>
      <c r="G3" s="236"/>
      <c r="H3" s="236"/>
      <c r="I3" s="236"/>
      <c r="J3" s="237" t="s">
        <v>77</v>
      </c>
      <c r="K3" s="238" t="s">
        <v>78</v>
      </c>
      <c r="L3" s="148"/>
      <c r="M3" s="148"/>
      <c r="N3" s="148"/>
      <c r="O3" s="148"/>
      <c r="P3" s="148"/>
    </row>
    <row r="4" spans="1:16" s="119" customFormat="1" ht="16.5" customHeight="1">
      <c r="A4" s="277" t="s">
        <v>93</v>
      </c>
      <c r="B4" s="277"/>
      <c r="C4" s="277"/>
      <c r="D4" s="277"/>
      <c r="E4" s="277"/>
      <c r="F4" s="239"/>
      <c r="G4" s="240"/>
      <c r="H4" s="240"/>
      <c r="I4" s="240"/>
      <c r="J4" s="241" t="s">
        <v>79</v>
      </c>
      <c r="K4" s="242" t="s">
        <v>110</v>
      </c>
      <c r="L4" s="239"/>
      <c r="M4" s="239"/>
      <c r="N4" s="239"/>
      <c r="O4" s="239"/>
      <c r="P4" s="241" t="s">
        <v>0</v>
      </c>
    </row>
    <row r="5" spans="1:16" s="119" customFormat="1" ht="24" customHeight="1">
      <c r="A5" s="281" t="s">
        <v>65</v>
      </c>
      <c r="B5" s="283" t="s">
        <v>117</v>
      </c>
      <c r="C5" s="284"/>
      <c r="D5" s="284"/>
      <c r="E5" s="284"/>
      <c r="F5" s="285"/>
      <c r="G5" s="280" t="s">
        <v>1</v>
      </c>
      <c r="H5" s="279"/>
      <c r="I5" s="280" t="s">
        <v>111</v>
      </c>
      <c r="J5" s="279"/>
      <c r="K5" s="278" t="s">
        <v>2</v>
      </c>
      <c r="L5" s="279"/>
      <c r="M5" s="280" t="s">
        <v>3</v>
      </c>
      <c r="N5" s="279"/>
      <c r="O5" s="280" t="s">
        <v>4</v>
      </c>
      <c r="P5" s="278"/>
    </row>
    <row r="6" spans="1:16" s="119" customFormat="1" ht="24" customHeight="1">
      <c r="A6" s="282"/>
      <c r="B6" s="201" t="s">
        <v>5</v>
      </c>
      <c r="C6" s="201" t="s">
        <v>6</v>
      </c>
      <c r="D6" s="201" t="s">
        <v>7</v>
      </c>
      <c r="E6" s="201" t="s">
        <v>8</v>
      </c>
      <c r="F6" s="202" t="s">
        <v>102</v>
      </c>
      <c r="G6" s="202" t="s">
        <v>66</v>
      </c>
      <c r="H6" s="202" t="s">
        <v>67</v>
      </c>
      <c r="I6" s="202" t="s">
        <v>66</v>
      </c>
      <c r="J6" s="203" t="s">
        <v>67</v>
      </c>
      <c r="K6" s="204" t="s">
        <v>66</v>
      </c>
      <c r="L6" s="202" t="s">
        <v>67</v>
      </c>
      <c r="M6" s="202" t="s">
        <v>66</v>
      </c>
      <c r="N6" s="202" t="s">
        <v>67</v>
      </c>
      <c r="O6" s="202" t="s">
        <v>66</v>
      </c>
      <c r="P6" s="205" t="s">
        <v>67</v>
      </c>
    </row>
    <row r="7" spans="1:16" s="196" customFormat="1" ht="23.25" customHeight="1">
      <c r="A7" s="143">
        <v>86</v>
      </c>
      <c r="B7" s="189"/>
      <c r="C7" s="189"/>
      <c r="D7" s="189"/>
      <c r="E7" s="189"/>
      <c r="F7" s="190" t="s">
        <v>101</v>
      </c>
      <c r="G7" s="191">
        <f aca="true" t="shared" si="0" ref="G7:P7">G8</f>
        <v>6508752344</v>
      </c>
      <c r="H7" s="191">
        <f t="shared" si="0"/>
        <v>87732593321</v>
      </c>
      <c r="I7" s="191">
        <f t="shared" si="0"/>
        <v>210223574</v>
      </c>
      <c r="J7" s="191">
        <f t="shared" si="0"/>
        <v>0</v>
      </c>
      <c r="K7" s="193">
        <f t="shared" si="0"/>
        <v>12561164234</v>
      </c>
      <c r="L7" s="191">
        <f t="shared" si="0"/>
        <v>0</v>
      </c>
      <c r="M7" s="194">
        <f t="shared" si="0"/>
        <v>12361582941</v>
      </c>
      <c r="N7" s="191">
        <f t="shared" si="0"/>
        <v>-12361582941</v>
      </c>
      <c r="O7" s="191">
        <f t="shared" si="0"/>
        <v>6098947477</v>
      </c>
      <c r="P7" s="195">
        <f t="shared" si="0"/>
        <v>75371010380</v>
      </c>
    </row>
    <row r="8" spans="1:16" s="139" customFormat="1" ht="23.25" customHeight="1">
      <c r="A8" s="143" t="s">
        <v>112</v>
      </c>
      <c r="B8" s="144">
        <v>1</v>
      </c>
      <c r="C8" s="144"/>
      <c r="D8" s="144"/>
      <c r="E8" s="144"/>
      <c r="F8" s="197" t="s">
        <v>94</v>
      </c>
      <c r="G8" s="191">
        <f>'歲入明細'!G9</f>
        <v>6508752344</v>
      </c>
      <c r="H8" s="191">
        <f>'歲入明細'!H9</f>
        <v>87732593321</v>
      </c>
      <c r="I8" s="191">
        <f>'歲入明細'!I9</f>
        <v>210223574</v>
      </c>
      <c r="J8" s="191">
        <f>'歲入明細'!J9</f>
        <v>0</v>
      </c>
      <c r="K8" s="198">
        <f>'歲入明細'!K9</f>
        <v>12561164234</v>
      </c>
      <c r="L8" s="191">
        <f>'歲入明細'!L9</f>
        <v>0</v>
      </c>
      <c r="M8" s="194">
        <f>'歲入明細'!M9</f>
        <v>12361582941</v>
      </c>
      <c r="N8" s="191">
        <f>'歲入明細'!N9</f>
        <v>-12361582941</v>
      </c>
      <c r="O8" s="191">
        <f>G8-I8-K8+M8</f>
        <v>6098947477</v>
      </c>
      <c r="P8" s="199">
        <f>H8-J8-L8+N8</f>
        <v>75371010380</v>
      </c>
    </row>
    <row r="9" spans="1:16" s="139" customFormat="1" ht="23.25" customHeight="1">
      <c r="A9" s="145">
        <v>94</v>
      </c>
      <c r="B9" s="144"/>
      <c r="C9" s="144"/>
      <c r="D9" s="144"/>
      <c r="E9" s="144"/>
      <c r="F9" s="200"/>
      <c r="G9" s="32"/>
      <c r="H9" s="32"/>
      <c r="I9" s="32"/>
      <c r="J9" s="32"/>
      <c r="K9" s="62"/>
      <c r="L9" s="32"/>
      <c r="M9" s="32"/>
      <c r="N9" s="32"/>
      <c r="O9" s="32"/>
      <c r="P9" s="29"/>
    </row>
    <row r="10" spans="1:16" s="139" customFormat="1" ht="23.25" customHeight="1">
      <c r="A10" s="134"/>
      <c r="B10" s="132"/>
      <c r="C10" s="132"/>
      <c r="D10" s="132"/>
      <c r="E10" s="132"/>
      <c r="F10" s="135"/>
      <c r="G10" s="32"/>
      <c r="H10" s="32"/>
      <c r="I10" s="32"/>
      <c r="J10" s="32"/>
      <c r="K10" s="62"/>
      <c r="L10" s="32"/>
      <c r="M10" s="32"/>
      <c r="N10" s="32"/>
      <c r="O10" s="32"/>
      <c r="P10" s="29"/>
    </row>
    <row r="11" spans="1:16" s="139" customFormat="1" ht="23.25" customHeight="1">
      <c r="A11" s="133"/>
      <c r="B11" s="132"/>
      <c r="C11" s="132"/>
      <c r="D11" s="132"/>
      <c r="E11" s="132"/>
      <c r="F11" s="135"/>
      <c r="G11" s="32"/>
      <c r="H11" s="32"/>
      <c r="I11" s="32"/>
      <c r="J11" s="32"/>
      <c r="K11" s="62"/>
      <c r="L11" s="32"/>
      <c r="M11" s="32"/>
      <c r="N11" s="32"/>
      <c r="O11" s="32"/>
      <c r="P11" s="29"/>
    </row>
    <row r="12" spans="1:16" s="139" customFormat="1" ht="23.25" customHeight="1">
      <c r="A12" s="133"/>
      <c r="B12" s="132"/>
      <c r="C12" s="132"/>
      <c r="D12" s="132"/>
      <c r="E12" s="132"/>
      <c r="F12" s="135"/>
      <c r="G12" s="136"/>
      <c r="H12" s="136"/>
      <c r="I12" s="136"/>
      <c r="J12" s="136"/>
      <c r="K12" s="137"/>
      <c r="L12" s="136"/>
      <c r="M12" s="136"/>
      <c r="N12" s="136"/>
      <c r="O12" s="136"/>
      <c r="P12" s="138"/>
    </row>
    <row r="13" spans="1:16" s="139" customFormat="1" ht="23.25" customHeight="1">
      <c r="A13" s="133"/>
      <c r="B13" s="132"/>
      <c r="C13" s="132"/>
      <c r="D13" s="132"/>
      <c r="E13" s="132"/>
      <c r="F13" s="135"/>
      <c r="G13" s="136"/>
      <c r="H13" s="136"/>
      <c r="I13" s="136"/>
      <c r="J13" s="136"/>
      <c r="K13" s="137"/>
      <c r="L13" s="136"/>
      <c r="M13" s="136"/>
      <c r="N13" s="136"/>
      <c r="O13" s="136"/>
      <c r="P13" s="138"/>
    </row>
    <row r="14" spans="1:16" s="140" customFormat="1" ht="23.25" customHeight="1">
      <c r="A14" s="133"/>
      <c r="B14" s="132"/>
      <c r="C14" s="132"/>
      <c r="D14" s="132"/>
      <c r="E14" s="132"/>
      <c r="F14" s="135"/>
      <c r="G14" s="136"/>
      <c r="H14" s="136"/>
      <c r="I14" s="136"/>
      <c r="J14" s="136"/>
      <c r="K14" s="137"/>
      <c r="L14" s="136"/>
      <c r="M14" s="136"/>
      <c r="N14" s="136"/>
      <c r="O14" s="136"/>
      <c r="P14" s="138"/>
    </row>
    <row r="15" spans="1:16" s="131" customFormat="1" ht="23.25" customHeight="1">
      <c r="A15" s="141"/>
      <c r="B15" s="142"/>
      <c r="C15" s="142"/>
      <c r="D15" s="142"/>
      <c r="E15" s="142"/>
      <c r="F15" s="135"/>
      <c r="G15" s="136"/>
      <c r="H15" s="136"/>
      <c r="I15" s="136"/>
      <c r="J15" s="136"/>
      <c r="K15" s="137"/>
      <c r="L15" s="136"/>
      <c r="M15" s="136"/>
      <c r="N15" s="136"/>
      <c r="O15" s="136"/>
      <c r="P15" s="138"/>
    </row>
    <row r="16" spans="1:16" ht="23.25" customHeight="1">
      <c r="A16" s="76"/>
      <c r="B16" s="75"/>
      <c r="C16" s="75"/>
      <c r="D16" s="75"/>
      <c r="E16" s="75"/>
      <c r="F16" s="63"/>
      <c r="G16" s="64"/>
      <c r="H16" s="64"/>
      <c r="I16" s="64"/>
      <c r="J16" s="64"/>
      <c r="K16" s="65"/>
      <c r="L16" s="64"/>
      <c r="M16" s="64"/>
      <c r="N16" s="64"/>
      <c r="O16" s="64"/>
      <c r="P16" s="66"/>
    </row>
    <row r="17" spans="1:16" ht="23.25" customHeight="1">
      <c r="A17" s="76"/>
      <c r="B17" s="75"/>
      <c r="C17" s="75"/>
      <c r="D17" s="75"/>
      <c r="E17" s="75"/>
      <c r="F17" s="67"/>
      <c r="G17" s="64"/>
      <c r="H17" s="64"/>
      <c r="I17" s="64"/>
      <c r="J17" s="64"/>
      <c r="K17" s="65"/>
      <c r="L17" s="64"/>
      <c r="M17" s="64"/>
      <c r="N17" s="64"/>
      <c r="O17" s="64"/>
      <c r="P17" s="66"/>
    </row>
    <row r="18" spans="1:16" ht="23.25" customHeight="1">
      <c r="A18" s="76"/>
      <c r="B18" s="75"/>
      <c r="C18" s="75"/>
      <c r="D18" s="75"/>
      <c r="E18" s="75"/>
      <c r="F18" s="68"/>
      <c r="G18" s="64"/>
      <c r="H18" s="64"/>
      <c r="I18" s="64"/>
      <c r="J18" s="64"/>
      <c r="K18" s="65"/>
      <c r="L18" s="64"/>
      <c r="M18" s="64"/>
      <c r="N18" s="64"/>
      <c r="O18" s="64"/>
      <c r="P18" s="66"/>
    </row>
    <row r="19" spans="1:16" ht="23.25" customHeight="1">
      <c r="A19" s="76"/>
      <c r="B19" s="75"/>
      <c r="C19" s="75"/>
      <c r="D19" s="75"/>
      <c r="E19" s="75"/>
      <c r="F19" s="67"/>
      <c r="G19" s="64"/>
      <c r="H19" s="64"/>
      <c r="I19" s="64"/>
      <c r="J19" s="64"/>
      <c r="K19" s="65"/>
      <c r="L19" s="64"/>
      <c r="M19" s="64"/>
      <c r="N19" s="64"/>
      <c r="O19" s="64"/>
      <c r="P19" s="66"/>
    </row>
    <row r="20" spans="1:16" ht="23.25" customHeight="1">
      <c r="A20" s="76"/>
      <c r="B20" s="75"/>
      <c r="C20" s="75"/>
      <c r="D20" s="75"/>
      <c r="E20" s="75"/>
      <c r="F20" s="67"/>
      <c r="G20" s="64"/>
      <c r="H20" s="64"/>
      <c r="I20" s="64"/>
      <c r="J20" s="64"/>
      <c r="K20" s="65"/>
      <c r="L20" s="64"/>
      <c r="M20" s="64"/>
      <c r="N20" s="64"/>
      <c r="O20" s="64"/>
      <c r="P20" s="66"/>
    </row>
    <row r="21" spans="1:16" ht="23.25" customHeight="1">
      <c r="A21" s="76"/>
      <c r="B21" s="75"/>
      <c r="C21" s="75"/>
      <c r="D21" s="75"/>
      <c r="E21" s="75"/>
      <c r="F21" s="63"/>
      <c r="G21" s="64"/>
      <c r="H21" s="64"/>
      <c r="I21" s="64"/>
      <c r="J21" s="64"/>
      <c r="K21" s="65"/>
      <c r="L21" s="64"/>
      <c r="M21" s="64"/>
      <c r="N21" s="64"/>
      <c r="O21" s="64"/>
      <c r="P21" s="66"/>
    </row>
    <row r="22" spans="1:16" ht="23.25" customHeight="1">
      <c r="A22" s="76"/>
      <c r="B22" s="75"/>
      <c r="C22" s="75"/>
      <c r="D22" s="75"/>
      <c r="E22" s="75"/>
      <c r="F22" s="67"/>
      <c r="G22" s="64"/>
      <c r="H22" s="64"/>
      <c r="I22" s="64"/>
      <c r="J22" s="64"/>
      <c r="K22" s="65"/>
      <c r="L22" s="64"/>
      <c r="M22" s="64"/>
      <c r="N22" s="64"/>
      <c r="O22" s="64"/>
      <c r="P22" s="66"/>
    </row>
    <row r="23" spans="1:16" ht="23.25" customHeight="1">
      <c r="A23" s="76"/>
      <c r="B23" s="75"/>
      <c r="C23" s="75"/>
      <c r="D23" s="75"/>
      <c r="E23" s="75"/>
      <c r="F23" s="63"/>
      <c r="G23" s="64"/>
      <c r="H23" s="64"/>
      <c r="I23" s="64"/>
      <c r="J23" s="64"/>
      <c r="K23" s="65"/>
      <c r="L23" s="64"/>
      <c r="M23" s="64"/>
      <c r="N23" s="64"/>
      <c r="O23" s="64"/>
      <c r="P23" s="66"/>
    </row>
    <row r="24" spans="1:16" ht="23.25" customHeight="1">
      <c r="A24" s="76"/>
      <c r="B24" s="75"/>
      <c r="C24" s="75"/>
      <c r="D24" s="75"/>
      <c r="E24" s="75"/>
      <c r="F24" s="67"/>
      <c r="G24" s="64"/>
      <c r="H24" s="64"/>
      <c r="I24" s="64"/>
      <c r="J24" s="64"/>
      <c r="K24" s="65"/>
      <c r="L24" s="64"/>
      <c r="M24" s="64"/>
      <c r="N24" s="64"/>
      <c r="O24" s="64"/>
      <c r="P24" s="66"/>
    </row>
    <row r="25" spans="1:16" ht="23.25" customHeight="1">
      <c r="A25" s="76"/>
      <c r="B25" s="75"/>
      <c r="C25" s="75"/>
      <c r="D25" s="75"/>
      <c r="E25" s="75"/>
      <c r="F25" s="67"/>
      <c r="G25" s="64"/>
      <c r="H25" s="64"/>
      <c r="I25" s="64"/>
      <c r="J25" s="64"/>
      <c r="K25" s="65"/>
      <c r="L25" s="64"/>
      <c r="M25" s="64"/>
      <c r="N25" s="64"/>
      <c r="O25" s="64"/>
      <c r="P25" s="66"/>
    </row>
    <row r="26" spans="1:16" ht="23.25" customHeight="1">
      <c r="A26" s="76"/>
      <c r="B26" s="75"/>
      <c r="C26" s="75"/>
      <c r="D26" s="75"/>
      <c r="E26" s="75"/>
      <c r="F26" s="69"/>
      <c r="G26" s="70"/>
      <c r="H26" s="70"/>
      <c r="I26" s="70"/>
      <c r="J26" s="70"/>
      <c r="K26" s="71"/>
      <c r="L26" s="70"/>
      <c r="M26" s="70"/>
      <c r="N26" s="70"/>
      <c r="O26" s="70"/>
      <c r="P26" s="72"/>
    </row>
    <row r="27" spans="1:16" ht="23.25" customHeight="1">
      <c r="A27" s="76"/>
      <c r="B27" s="75"/>
      <c r="C27" s="75"/>
      <c r="D27" s="75"/>
      <c r="E27" s="75"/>
      <c r="F27" s="67"/>
      <c r="G27" s="64"/>
      <c r="H27" s="64"/>
      <c r="I27" s="64"/>
      <c r="J27" s="64"/>
      <c r="K27" s="65"/>
      <c r="L27" s="64"/>
      <c r="M27" s="64"/>
      <c r="N27" s="64"/>
      <c r="O27" s="64"/>
      <c r="P27" s="66"/>
    </row>
    <row r="28" spans="1:16" ht="23.25" customHeight="1">
      <c r="A28" s="76"/>
      <c r="B28" s="75"/>
      <c r="C28" s="75"/>
      <c r="D28" s="75"/>
      <c r="E28" s="75"/>
      <c r="F28" s="68"/>
      <c r="G28" s="64"/>
      <c r="H28" s="64"/>
      <c r="I28" s="64"/>
      <c r="J28" s="64"/>
      <c r="K28" s="65"/>
      <c r="L28" s="64"/>
      <c r="M28" s="64"/>
      <c r="N28" s="64"/>
      <c r="O28" s="64"/>
      <c r="P28" s="66"/>
    </row>
    <row r="29" spans="1:16" ht="23.25" customHeight="1">
      <c r="A29" s="76"/>
      <c r="B29" s="75"/>
      <c r="C29" s="75"/>
      <c r="D29" s="75"/>
      <c r="E29" s="75"/>
      <c r="F29" s="67"/>
      <c r="G29" s="64"/>
      <c r="H29" s="64"/>
      <c r="I29" s="64"/>
      <c r="J29" s="64"/>
      <c r="K29" s="65"/>
      <c r="L29" s="64"/>
      <c r="M29" s="64"/>
      <c r="N29" s="64"/>
      <c r="O29" s="64"/>
      <c r="P29" s="66"/>
    </row>
    <row r="30" spans="1:16" ht="23.25" customHeight="1">
      <c r="A30" s="76"/>
      <c r="B30" s="75"/>
      <c r="C30" s="75"/>
      <c r="D30" s="75"/>
      <c r="E30" s="75"/>
      <c r="F30" s="63"/>
      <c r="G30" s="64"/>
      <c r="H30" s="64"/>
      <c r="I30" s="64"/>
      <c r="J30" s="64"/>
      <c r="K30" s="65"/>
      <c r="L30" s="64"/>
      <c r="M30" s="64"/>
      <c r="N30" s="64"/>
      <c r="O30" s="64"/>
      <c r="P30" s="66"/>
    </row>
    <row r="31" spans="1:16" ht="23.25" customHeight="1">
      <c r="A31" s="76"/>
      <c r="B31" s="75"/>
      <c r="C31" s="75"/>
      <c r="D31" s="75"/>
      <c r="E31" s="75"/>
      <c r="F31" s="63"/>
      <c r="G31" s="64"/>
      <c r="H31" s="64"/>
      <c r="I31" s="64"/>
      <c r="J31" s="64"/>
      <c r="K31" s="65"/>
      <c r="L31" s="64"/>
      <c r="M31" s="64"/>
      <c r="N31" s="64"/>
      <c r="O31" s="64"/>
      <c r="P31" s="66"/>
    </row>
    <row r="32" spans="1:16" ht="23.25" customHeight="1">
      <c r="A32" s="76"/>
      <c r="B32" s="75"/>
      <c r="C32" s="75"/>
      <c r="D32" s="75"/>
      <c r="E32" s="75"/>
      <c r="F32" s="67"/>
      <c r="G32" s="64"/>
      <c r="H32" s="64"/>
      <c r="I32" s="64"/>
      <c r="J32" s="64"/>
      <c r="K32" s="65"/>
      <c r="L32" s="64"/>
      <c r="M32" s="64"/>
      <c r="N32" s="64"/>
      <c r="O32" s="64"/>
      <c r="P32" s="66"/>
    </row>
    <row r="33" spans="1:16" ht="23.25" customHeight="1">
      <c r="A33" s="76"/>
      <c r="B33" s="75"/>
      <c r="C33" s="75"/>
      <c r="D33" s="75"/>
      <c r="E33" s="75"/>
      <c r="F33" s="67"/>
      <c r="G33" s="64"/>
      <c r="H33" s="64"/>
      <c r="I33" s="64"/>
      <c r="J33" s="64"/>
      <c r="K33" s="65"/>
      <c r="L33" s="64"/>
      <c r="M33" s="64"/>
      <c r="N33" s="64"/>
      <c r="O33" s="64"/>
      <c r="P33" s="66"/>
    </row>
    <row r="34" spans="1:16" s="73" customFormat="1" ht="24" customHeight="1" thickBot="1">
      <c r="A34" s="243"/>
      <c r="B34" s="244"/>
      <c r="C34" s="244"/>
      <c r="D34" s="244"/>
      <c r="E34" s="244"/>
      <c r="F34" s="245"/>
      <c r="G34" s="246"/>
      <c r="H34" s="246"/>
      <c r="I34" s="246"/>
      <c r="J34" s="246"/>
      <c r="K34" s="247"/>
      <c r="L34" s="246"/>
      <c r="M34" s="246"/>
      <c r="N34" s="246"/>
      <c r="O34" s="246"/>
      <c r="P34" s="248"/>
    </row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75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8" sqref="F8"/>
    </sheetView>
  </sheetViews>
  <sheetFormatPr defaultColWidth="9.00390625" defaultRowHeight="16.5"/>
  <cols>
    <col min="1" max="1" width="3.375" style="80" customWidth="1"/>
    <col min="2" max="5" width="2.625" style="80" customWidth="1"/>
    <col min="6" max="6" width="19.50390625" style="42" customWidth="1"/>
    <col min="7" max="7" width="16.50390625" style="0" customWidth="1"/>
    <col min="8" max="8" width="17.75390625" style="0" customWidth="1"/>
    <col min="9" max="9" width="16.125" style="0" bestFit="1" customWidth="1"/>
    <col min="10" max="10" width="11.75390625" style="0" customWidth="1"/>
    <col min="11" max="11" width="17.00390625" style="0" customWidth="1"/>
    <col min="12" max="12" width="7.125" style="0" customWidth="1"/>
    <col min="13" max="13" width="17.375" style="0" customWidth="1"/>
    <col min="14" max="14" width="17.25390625" style="0" customWidth="1"/>
    <col min="15" max="15" width="16.25390625" style="0" customWidth="1"/>
    <col min="16" max="16" width="18.75390625" style="0" customWidth="1"/>
  </cols>
  <sheetData>
    <row r="1" spans="1:11" s="123" customFormat="1" ht="15.75" customHeight="1">
      <c r="A1" s="121"/>
      <c r="B1" s="121"/>
      <c r="C1" s="121"/>
      <c r="D1" s="121"/>
      <c r="E1" s="121"/>
      <c r="F1" s="122"/>
      <c r="G1" s="122"/>
      <c r="H1" s="122"/>
      <c r="I1" s="122"/>
      <c r="J1" s="125" t="s">
        <v>75</v>
      </c>
      <c r="K1" s="126" t="s">
        <v>76</v>
      </c>
    </row>
    <row r="2" spans="1:11" s="124" customFormat="1" ht="25.5" customHeight="1">
      <c r="A2" s="121"/>
      <c r="B2" s="121"/>
      <c r="C2" s="121"/>
      <c r="D2" s="121"/>
      <c r="E2" s="121"/>
      <c r="F2" s="127"/>
      <c r="G2" s="127"/>
      <c r="H2" s="127"/>
      <c r="I2" s="127"/>
      <c r="J2" s="128" t="s">
        <v>105</v>
      </c>
      <c r="K2" s="129" t="s">
        <v>109</v>
      </c>
    </row>
    <row r="3" spans="1:16" s="124" customFormat="1" ht="25.5" customHeight="1">
      <c r="A3" s="120"/>
      <c r="B3" s="167"/>
      <c r="C3" s="120"/>
      <c r="D3" s="120"/>
      <c r="E3" s="120"/>
      <c r="F3" s="236"/>
      <c r="G3" s="236"/>
      <c r="H3" s="236"/>
      <c r="I3" s="236"/>
      <c r="J3" s="237" t="s">
        <v>80</v>
      </c>
      <c r="K3" s="238" t="s">
        <v>78</v>
      </c>
      <c r="L3" s="148"/>
      <c r="M3" s="148"/>
      <c r="N3" s="148"/>
      <c r="O3" s="148"/>
      <c r="P3" s="148"/>
    </row>
    <row r="4" spans="1:16" s="119" customFormat="1" ht="16.5" customHeight="1">
      <c r="A4" s="277" t="s">
        <v>92</v>
      </c>
      <c r="B4" s="277"/>
      <c r="C4" s="277"/>
      <c r="D4" s="277"/>
      <c r="E4" s="277"/>
      <c r="F4" s="239"/>
      <c r="G4" s="240"/>
      <c r="H4" s="240"/>
      <c r="I4" s="240"/>
      <c r="J4" s="241" t="s">
        <v>74</v>
      </c>
      <c r="K4" s="242" t="s">
        <v>110</v>
      </c>
      <c r="L4" s="239"/>
      <c r="M4" s="239"/>
      <c r="N4" s="239"/>
      <c r="O4" s="239"/>
      <c r="P4" s="241" t="s">
        <v>0</v>
      </c>
    </row>
    <row r="5" spans="1:16" s="119" customFormat="1" ht="24" customHeight="1">
      <c r="A5" s="281" t="s">
        <v>65</v>
      </c>
      <c r="B5" s="283" t="s">
        <v>118</v>
      </c>
      <c r="C5" s="284"/>
      <c r="D5" s="284"/>
      <c r="E5" s="284"/>
      <c r="F5" s="285"/>
      <c r="G5" s="280" t="s">
        <v>1</v>
      </c>
      <c r="H5" s="279"/>
      <c r="I5" s="280" t="s">
        <v>111</v>
      </c>
      <c r="J5" s="279"/>
      <c r="K5" s="278" t="s">
        <v>2</v>
      </c>
      <c r="L5" s="279"/>
      <c r="M5" s="280" t="s">
        <v>3</v>
      </c>
      <c r="N5" s="279"/>
      <c r="O5" s="280" t="s">
        <v>4</v>
      </c>
      <c r="P5" s="278"/>
    </row>
    <row r="6" spans="1:16" s="119" customFormat="1" ht="24" customHeight="1">
      <c r="A6" s="282"/>
      <c r="B6" s="201" t="s">
        <v>5</v>
      </c>
      <c r="C6" s="201" t="s">
        <v>6</v>
      </c>
      <c r="D6" s="201" t="s">
        <v>7</v>
      </c>
      <c r="E6" s="201" t="s">
        <v>8</v>
      </c>
      <c r="F6" s="202" t="s">
        <v>102</v>
      </c>
      <c r="G6" s="202" t="s">
        <v>66</v>
      </c>
      <c r="H6" s="202" t="s">
        <v>67</v>
      </c>
      <c r="I6" s="202" t="s">
        <v>66</v>
      </c>
      <c r="J6" s="203" t="s">
        <v>67</v>
      </c>
      <c r="K6" s="204" t="s">
        <v>66</v>
      </c>
      <c r="L6" s="202" t="s">
        <v>67</v>
      </c>
      <c r="M6" s="202" t="s">
        <v>66</v>
      </c>
      <c r="N6" s="202" t="s">
        <v>67</v>
      </c>
      <c r="O6" s="202" t="s">
        <v>66</v>
      </c>
      <c r="P6" s="205" t="s">
        <v>67</v>
      </c>
    </row>
    <row r="7" spans="1:16" s="196" customFormat="1" ht="24" customHeight="1">
      <c r="A7" s="143">
        <v>86</v>
      </c>
      <c r="B7" s="189"/>
      <c r="C7" s="206"/>
      <c r="D7" s="206"/>
      <c r="E7" s="206"/>
      <c r="F7" s="190" t="s">
        <v>101</v>
      </c>
      <c r="G7" s="191">
        <f aca="true" t="shared" si="0" ref="G7:P7">G8</f>
        <v>6508752344</v>
      </c>
      <c r="H7" s="191">
        <f t="shared" si="0"/>
        <v>87732593321</v>
      </c>
      <c r="I7" s="191">
        <f t="shared" si="0"/>
        <v>210223574</v>
      </c>
      <c r="J7" s="191">
        <f t="shared" si="0"/>
        <v>0</v>
      </c>
      <c r="K7" s="193">
        <f t="shared" si="0"/>
        <v>12561164234</v>
      </c>
      <c r="L7" s="191">
        <f t="shared" si="0"/>
        <v>0</v>
      </c>
      <c r="M7" s="194">
        <f t="shared" si="0"/>
        <v>12361582941</v>
      </c>
      <c r="N7" s="191">
        <f t="shared" si="0"/>
        <v>-12361582941</v>
      </c>
      <c r="O7" s="191">
        <f t="shared" si="0"/>
        <v>6098947477</v>
      </c>
      <c r="P7" s="195">
        <f t="shared" si="0"/>
        <v>75371010380</v>
      </c>
    </row>
    <row r="8" spans="1:16" s="139" customFormat="1" ht="23.25" customHeight="1">
      <c r="A8" s="143" t="s">
        <v>112</v>
      </c>
      <c r="B8" s="144">
        <v>1</v>
      </c>
      <c r="C8" s="132"/>
      <c r="D8" s="132"/>
      <c r="E8" s="132"/>
      <c r="F8" s="197" t="s">
        <v>95</v>
      </c>
      <c r="G8" s="191">
        <f>'歲入明細'!G8</f>
        <v>6508752344</v>
      </c>
      <c r="H8" s="191">
        <f>'歲入明細'!H8</f>
        <v>87732593321</v>
      </c>
      <c r="I8" s="191">
        <f>'歲入明細'!I8</f>
        <v>210223574</v>
      </c>
      <c r="J8" s="191">
        <f>'歲入明細'!J8</f>
        <v>0</v>
      </c>
      <c r="K8" s="198">
        <f>'歲入明細'!K8</f>
        <v>12561164234</v>
      </c>
      <c r="L8" s="191">
        <f>'歲入明細'!L8</f>
        <v>0</v>
      </c>
      <c r="M8" s="191">
        <f>'歲入明細'!M8</f>
        <v>12361582941</v>
      </c>
      <c r="N8" s="191">
        <f>'歲入明細'!N8</f>
        <v>-12361582941</v>
      </c>
      <c r="O8" s="191">
        <f>'歲入明細'!O8</f>
        <v>6098947477</v>
      </c>
      <c r="P8" s="199">
        <f>'歲入明細'!P8</f>
        <v>75371010380</v>
      </c>
    </row>
    <row r="9" spans="1:16" s="139" customFormat="1" ht="23.25" customHeight="1">
      <c r="A9" s="145">
        <v>94</v>
      </c>
      <c r="B9" s="144"/>
      <c r="C9" s="132"/>
      <c r="D9" s="132"/>
      <c r="E9" s="132"/>
      <c r="F9" s="200"/>
      <c r="G9" s="32"/>
      <c r="H9" s="32"/>
      <c r="I9" s="32"/>
      <c r="J9" s="32"/>
      <c r="K9" s="62"/>
      <c r="L9" s="32"/>
      <c r="M9" s="32"/>
      <c r="N9" s="32"/>
      <c r="O9" s="32"/>
      <c r="P9" s="29"/>
    </row>
    <row r="10" spans="1:16" s="139" customFormat="1" ht="23.25" customHeight="1">
      <c r="A10" s="134"/>
      <c r="B10" s="132"/>
      <c r="C10" s="132"/>
      <c r="D10" s="132"/>
      <c r="E10" s="132"/>
      <c r="F10" s="135"/>
      <c r="G10" s="32"/>
      <c r="H10" s="32"/>
      <c r="I10" s="32"/>
      <c r="J10" s="32"/>
      <c r="K10" s="62"/>
      <c r="L10" s="32"/>
      <c r="M10" s="32"/>
      <c r="N10" s="32"/>
      <c r="O10" s="32"/>
      <c r="P10" s="29"/>
    </row>
    <row r="11" spans="1:16" s="139" customFormat="1" ht="23.25" customHeight="1">
      <c r="A11" s="133"/>
      <c r="B11" s="132"/>
      <c r="C11" s="132"/>
      <c r="D11" s="132"/>
      <c r="E11" s="132"/>
      <c r="F11" s="135"/>
      <c r="G11" s="32"/>
      <c r="H11" s="32"/>
      <c r="I11" s="32"/>
      <c r="J11" s="32"/>
      <c r="K11" s="62"/>
      <c r="L11" s="32"/>
      <c r="M11" s="32"/>
      <c r="N11" s="32"/>
      <c r="O11" s="32"/>
      <c r="P11" s="29"/>
    </row>
    <row r="12" spans="1:16" s="139" customFormat="1" ht="23.25" customHeight="1">
      <c r="A12" s="133"/>
      <c r="B12" s="132"/>
      <c r="C12" s="132"/>
      <c r="D12" s="132"/>
      <c r="E12" s="132"/>
      <c r="F12" s="135"/>
      <c r="G12" s="32"/>
      <c r="H12" s="32"/>
      <c r="I12" s="32"/>
      <c r="J12" s="32"/>
      <c r="K12" s="62"/>
      <c r="L12" s="32"/>
      <c r="M12" s="32"/>
      <c r="N12" s="32"/>
      <c r="O12" s="32"/>
      <c r="P12" s="29"/>
    </row>
    <row r="13" spans="1:16" s="26" customFormat="1" ht="23.25" customHeight="1">
      <c r="A13" s="77"/>
      <c r="B13" s="79"/>
      <c r="C13" s="79"/>
      <c r="D13" s="79"/>
      <c r="E13" s="79"/>
      <c r="F13" s="31"/>
      <c r="G13" s="32"/>
      <c r="H13" s="32"/>
      <c r="I13" s="32"/>
      <c r="J13" s="32"/>
      <c r="K13" s="62"/>
      <c r="L13" s="32"/>
      <c r="M13" s="32"/>
      <c r="N13" s="32"/>
      <c r="O13" s="32"/>
      <c r="P13" s="29"/>
    </row>
    <row r="14" spans="1:16" s="33" customFormat="1" ht="21" customHeight="1">
      <c r="A14" s="77"/>
      <c r="B14" s="79"/>
      <c r="C14" s="79"/>
      <c r="D14" s="79"/>
      <c r="E14" s="79"/>
      <c r="F14" s="31"/>
      <c r="G14" s="32"/>
      <c r="H14" s="32"/>
      <c r="I14" s="32"/>
      <c r="J14" s="32"/>
      <c r="K14" s="62"/>
      <c r="L14" s="32"/>
      <c r="M14" s="32"/>
      <c r="N14" s="32"/>
      <c r="O14" s="32"/>
      <c r="P14" s="29"/>
    </row>
    <row r="15" spans="1:16" ht="23.25" customHeight="1">
      <c r="A15" s="76"/>
      <c r="B15" s="75"/>
      <c r="C15" s="75"/>
      <c r="D15" s="75"/>
      <c r="E15" s="75"/>
      <c r="F15" s="31"/>
      <c r="G15" s="32"/>
      <c r="H15" s="32"/>
      <c r="I15" s="32"/>
      <c r="J15" s="32"/>
      <c r="K15" s="62"/>
      <c r="L15" s="32"/>
      <c r="M15" s="32"/>
      <c r="N15" s="32"/>
      <c r="O15" s="32"/>
      <c r="P15" s="29"/>
    </row>
    <row r="16" spans="1:16" ht="23.25" customHeight="1">
      <c r="A16" s="76"/>
      <c r="B16" s="75"/>
      <c r="C16" s="75"/>
      <c r="D16" s="75"/>
      <c r="E16" s="75"/>
      <c r="F16" s="63"/>
      <c r="G16" s="64"/>
      <c r="H16" s="64"/>
      <c r="I16" s="64"/>
      <c r="J16" s="64"/>
      <c r="K16" s="65"/>
      <c r="L16" s="64"/>
      <c r="M16" s="64"/>
      <c r="N16" s="64"/>
      <c r="O16" s="64"/>
      <c r="P16" s="66"/>
    </row>
    <row r="17" spans="1:16" ht="23.25" customHeight="1">
      <c r="A17" s="76"/>
      <c r="B17" s="75"/>
      <c r="C17" s="75"/>
      <c r="D17" s="75"/>
      <c r="E17" s="75"/>
      <c r="F17" s="67"/>
      <c r="G17" s="64"/>
      <c r="H17" s="64"/>
      <c r="I17" s="64"/>
      <c r="J17" s="64"/>
      <c r="K17" s="65"/>
      <c r="L17" s="64"/>
      <c r="M17" s="64"/>
      <c r="N17" s="64"/>
      <c r="O17" s="64"/>
      <c r="P17" s="66"/>
    </row>
    <row r="18" spans="1:16" ht="23.25" customHeight="1">
      <c r="A18" s="76"/>
      <c r="B18" s="75"/>
      <c r="C18" s="75"/>
      <c r="D18" s="75"/>
      <c r="E18" s="75"/>
      <c r="F18" s="68"/>
      <c r="G18" s="64"/>
      <c r="H18" s="64"/>
      <c r="I18" s="64"/>
      <c r="J18" s="64"/>
      <c r="K18" s="65"/>
      <c r="L18" s="64"/>
      <c r="M18" s="64"/>
      <c r="N18" s="64"/>
      <c r="O18" s="64"/>
      <c r="P18" s="66"/>
    </row>
    <row r="19" spans="1:16" ht="23.25" customHeight="1">
      <c r="A19" s="76"/>
      <c r="B19" s="75"/>
      <c r="C19" s="75"/>
      <c r="D19" s="75"/>
      <c r="E19" s="75"/>
      <c r="F19" s="67"/>
      <c r="G19" s="64"/>
      <c r="H19" s="64"/>
      <c r="I19" s="64"/>
      <c r="J19" s="64"/>
      <c r="K19" s="65"/>
      <c r="L19" s="64"/>
      <c r="M19" s="64"/>
      <c r="N19" s="64"/>
      <c r="O19" s="64"/>
      <c r="P19" s="66"/>
    </row>
    <row r="20" spans="1:16" ht="23.25" customHeight="1">
      <c r="A20" s="76"/>
      <c r="B20" s="75"/>
      <c r="C20" s="75"/>
      <c r="D20" s="75"/>
      <c r="E20" s="75"/>
      <c r="F20" s="63"/>
      <c r="G20" s="64"/>
      <c r="H20" s="64"/>
      <c r="I20" s="64"/>
      <c r="J20" s="64"/>
      <c r="K20" s="65"/>
      <c r="L20" s="64"/>
      <c r="M20" s="64"/>
      <c r="N20" s="64"/>
      <c r="O20" s="64"/>
      <c r="P20" s="66"/>
    </row>
    <row r="21" spans="1:16" ht="23.25" customHeight="1">
      <c r="A21" s="76"/>
      <c r="B21" s="75"/>
      <c r="C21" s="75"/>
      <c r="D21" s="75"/>
      <c r="E21" s="75"/>
      <c r="F21" s="67"/>
      <c r="G21" s="64"/>
      <c r="H21" s="64"/>
      <c r="I21" s="64"/>
      <c r="J21" s="64"/>
      <c r="K21" s="65"/>
      <c r="L21" s="64"/>
      <c r="M21" s="64"/>
      <c r="N21" s="64"/>
      <c r="O21" s="64"/>
      <c r="P21" s="66"/>
    </row>
    <row r="22" spans="1:16" ht="23.25" customHeight="1">
      <c r="A22" s="76"/>
      <c r="B22" s="75"/>
      <c r="C22" s="75"/>
      <c r="D22" s="75"/>
      <c r="E22" s="75"/>
      <c r="F22" s="67"/>
      <c r="G22" s="64"/>
      <c r="H22" s="64"/>
      <c r="I22" s="64"/>
      <c r="J22" s="64"/>
      <c r="K22" s="65"/>
      <c r="L22" s="64"/>
      <c r="M22" s="64"/>
      <c r="N22" s="64"/>
      <c r="O22" s="64"/>
      <c r="P22" s="66"/>
    </row>
    <row r="23" spans="1:16" ht="23.25" customHeight="1">
      <c r="A23" s="76"/>
      <c r="B23" s="75"/>
      <c r="C23" s="75"/>
      <c r="D23" s="75"/>
      <c r="E23" s="75"/>
      <c r="F23" s="63"/>
      <c r="G23" s="64"/>
      <c r="H23" s="64"/>
      <c r="I23" s="64"/>
      <c r="J23" s="64"/>
      <c r="K23" s="65"/>
      <c r="L23" s="64"/>
      <c r="M23" s="64"/>
      <c r="N23" s="64"/>
      <c r="O23" s="64"/>
      <c r="P23" s="66"/>
    </row>
    <row r="24" spans="1:16" ht="23.25" customHeight="1">
      <c r="A24" s="76"/>
      <c r="B24" s="75"/>
      <c r="C24" s="75"/>
      <c r="D24" s="75"/>
      <c r="E24" s="75"/>
      <c r="F24" s="67"/>
      <c r="G24" s="64"/>
      <c r="H24" s="64"/>
      <c r="I24" s="64"/>
      <c r="J24" s="64"/>
      <c r="K24" s="65"/>
      <c r="L24" s="64"/>
      <c r="M24" s="64"/>
      <c r="N24" s="64"/>
      <c r="O24" s="64"/>
      <c r="P24" s="66"/>
    </row>
    <row r="25" spans="1:16" ht="23.25" customHeight="1">
      <c r="A25" s="76"/>
      <c r="B25" s="75"/>
      <c r="C25" s="75"/>
      <c r="D25" s="75"/>
      <c r="E25" s="75"/>
      <c r="F25" s="63"/>
      <c r="G25" s="64"/>
      <c r="H25" s="64"/>
      <c r="I25" s="64"/>
      <c r="J25" s="64"/>
      <c r="K25" s="65"/>
      <c r="L25" s="64"/>
      <c r="M25" s="64"/>
      <c r="N25" s="64"/>
      <c r="O25" s="64"/>
      <c r="P25" s="66"/>
    </row>
    <row r="26" spans="1:16" ht="23.25" customHeight="1">
      <c r="A26" s="76"/>
      <c r="B26" s="75"/>
      <c r="C26" s="75"/>
      <c r="D26" s="75"/>
      <c r="E26" s="75"/>
      <c r="F26" s="67"/>
      <c r="G26" s="64"/>
      <c r="H26" s="64"/>
      <c r="I26" s="64"/>
      <c r="J26" s="64"/>
      <c r="K26" s="65"/>
      <c r="L26" s="64"/>
      <c r="M26" s="64"/>
      <c r="N26" s="64"/>
      <c r="O26" s="64"/>
      <c r="P26" s="66"/>
    </row>
    <row r="27" spans="1:16" ht="23.25" customHeight="1">
      <c r="A27" s="76"/>
      <c r="B27" s="75"/>
      <c r="C27" s="75"/>
      <c r="D27" s="75"/>
      <c r="E27" s="75"/>
      <c r="F27" s="69"/>
      <c r="G27" s="70"/>
      <c r="H27" s="70"/>
      <c r="I27" s="70"/>
      <c r="J27" s="70"/>
      <c r="K27" s="71"/>
      <c r="L27" s="70"/>
      <c r="M27" s="70"/>
      <c r="N27" s="70"/>
      <c r="O27" s="70"/>
      <c r="P27" s="72"/>
    </row>
    <row r="28" spans="1:16" ht="21.75" customHeight="1">
      <c r="A28" s="76"/>
      <c r="B28" s="75"/>
      <c r="C28" s="75"/>
      <c r="D28" s="75"/>
      <c r="E28" s="75"/>
      <c r="F28" s="63"/>
      <c r="G28" s="64"/>
      <c r="H28" s="64"/>
      <c r="I28" s="64"/>
      <c r="J28" s="64"/>
      <c r="K28" s="65"/>
      <c r="L28" s="64"/>
      <c r="M28" s="64"/>
      <c r="N28" s="64"/>
      <c r="O28" s="64"/>
      <c r="P28" s="66"/>
    </row>
    <row r="29" spans="1:16" ht="23.25" customHeight="1">
      <c r="A29" s="76"/>
      <c r="B29" s="75"/>
      <c r="C29" s="75"/>
      <c r="D29" s="75"/>
      <c r="E29" s="75"/>
      <c r="F29" s="67"/>
      <c r="G29" s="64"/>
      <c r="H29" s="64"/>
      <c r="I29" s="64"/>
      <c r="J29" s="64"/>
      <c r="K29" s="65"/>
      <c r="L29" s="64"/>
      <c r="M29" s="64"/>
      <c r="N29" s="64"/>
      <c r="O29" s="64"/>
      <c r="P29" s="66"/>
    </row>
    <row r="30" spans="1:16" ht="23.25" customHeight="1">
      <c r="A30" s="76"/>
      <c r="B30" s="75"/>
      <c r="C30" s="75"/>
      <c r="D30" s="75"/>
      <c r="E30" s="75"/>
      <c r="F30" s="67"/>
      <c r="G30" s="64"/>
      <c r="H30" s="64"/>
      <c r="I30" s="64"/>
      <c r="J30" s="64"/>
      <c r="K30" s="65"/>
      <c r="L30" s="64"/>
      <c r="M30" s="64"/>
      <c r="N30" s="64"/>
      <c r="O30" s="64"/>
      <c r="P30" s="66"/>
    </row>
    <row r="31" spans="1:16" ht="23.25" customHeight="1">
      <c r="A31" s="76"/>
      <c r="B31" s="75"/>
      <c r="C31" s="75"/>
      <c r="D31" s="75"/>
      <c r="E31" s="75"/>
      <c r="F31" s="63"/>
      <c r="G31" s="64"/>
      <c r="H31" s="64"/>
      <c r="I31" s="64"/>
      <c r="J31" s="64"/>
      <c r="K31" s="65"/>
      <c r="L31" s="64"/>
      <c r="M31" s="64"/>
      <c r="N31" s="64"/>
      <c r="O31" s="64"/>
      <c r="P31" s="66"/>
    </row>
    <row r="32" spans="1:16" ht="23.25" customHeight="1">
      <c r="A32" s="76"/>
      <c r="B32" s="75"/>
      <c r="C32" s="75"/>
      <c r="D32" s="75"/>
      <c r="E32" s="75"/>
      <c r="F32" s="67"/>
      <c r="G32" s="64"/>
      <c r="H32" s="64"/>
      <c r="I32" s="64"/>
      <c r="J32" s="64"/>
      <c r="K32" s="65"/>
      <c r="L32" s="64"/>
      <c r="M32" s="64"/>
      <c r="N32" s="64"/>
      <c r="O32" s="64"/>
      <c r="P32" s="66"/>
    </row>
    <row r="33" spans="1:16" ht="23.25" customHeight="1">
      <c r="A33" s="76"/>
      <c r="B33" s="75"/>
      <c r="C33" s="75"/>
      <c r="D33" s="75"/>
      <c r="E33" s="75"/>
      <c r="F33" s="67"/>
      <c r="G33" s="64"/>
      <c r="H33" s="64"/>
      <c r="I33" s="64"/>
      <c r="J33" s="64"/>
      <c r="K33" s="65"/>
      <c r="L33" s="64"/>
      <c r="M33" s="64"/>
      <c r="N33" s="64"/>
      <c r="O33" s="64"/>
      <c r="P33" s="66"/>
    </row>
    <row r="34" spans="1:16" s="73" customFormat="1" ht="23.25" customHeight="1" thickBot="1">
      <c r="A34" s="243"/>
      <c r="B34" s="244"/>
      <c r="C34" s="244"/>
      <c r="D34" s="244"/>
      <c r="E34" s="244"/>
      <c r="F34" s="245"/>
      <c r="G34" s="246"/>
      <c r="H34" s="246"/>
      <c r="I34" s="246"/>
      <c r="J34" s="246"/>
      <c r="K34" s="247"/>
      <c r="L34" s="246"/>
      <c r="M34" s="246"/>
      <c r="N34" s="246"/>
      <c r="O34" s="246"/>
      <c r="P34" s="248"/>
    </row>
    <row r="35" ht="24" customHeight="1"/>
    <row r="36" ht="24" customHeight="1"/>
    <row r="37" ht="24" customHeight="1"/>
    <row r="38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75" zoomScalePageLayoutView="0" workbookViewId="0" topLeftCell="A1">
      <pane xSplit="6" ySplit="6" topLeftCell="G2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40" sqref="G40"/>
    </sheetView>
  </sheetViews>
  <sheetFormatPr defaultColWidth="9.00390625" defaultRowHeight="16.5"/>
  <cols>
    <col min="1" max="1" width="3.375" style="80" customWidth="1"/>
    <col min="2" max="5" width="2.625" style="80" customWidth="1"/>
    <col min="6" max="6" width="18.25390625" style="42" customWidth="1"/>
    <col min="7" max="7" width="16.50390625" style="0" customWidth="1"/>
    <col min="8" max="8" width="18.375" style="0" customWidth="1"/>
    <col min="9" max="9" width="16.125" style="0" bestFit="1" customWidth="1"/>
    <col min="10" max="10" width="11.75390625" style="0" customWidth="1"/>
    <col min="11" max="11" width="16.75390625" style="0" customWidth="1"/>
    <col min="12" max="12" width="15.50390625" style="0" bestFit="1" customWidth="1"/>
    <col min="13" max="14" width="17.50390625" style="0" customWidth="1"/>
    <col min="15" max="15" width="16.00390625" style="0" customWidth="1"/>
    <col min="16" max="16" width="17.75390625" style="0" customWidth="1"/>
    <col min="17" max="17" width="9.00390625" style="18" customWidth="1"/>
  </cols>
  <sheetData>
    <row r="1" spans="1:17" s="123" customFormat="1" ht="15.75" customHeight="1">
      <c r="A1" s="121"/>
      <c r="B1" s="121"/>
      <c r="C1" s="121"/>
      <c r="D1" s="121"/>
      <c r="E1" s="121"/>
      <c r="F1" s="122"/>
      <c r="G1" s="122"/>
      <c r="H1" s="122"/>
      <c r="I1" s="122"/>
      <c r="J1" s="125" t="s">
        <v>81</v>
      </c>
      <c r="K1" s="126" t="s">
        <v>82</v>
      </c>
      <c r="Q1" s="147"/>
    </row>
    <row r="2" spans="1:17" s="124" customFormat="1" ht="25.5" customHeight="1">
      <c r="A2" s="121"/>
      <c r="B2" s="121"/>
      <c r="C2" s="121"/>
      <c r="D2" s="121"/>
      <c r="E2" s="121"/>
      <c r="F2" s="127"/>
      <c r="G2" s="127"/>
      <c r="H2" s="127"/>
      <c r="I2" s="127"/>
      <c r="J2" s="128" t="s">
        <v>105</v>
      </c>
      <c r="K2" s="129" t="s">
        <v>109</v>
      </c>
      <c r="Q2" s="148"/>
    </row>
    <row r="3" spans="1:17" s="124" customFormat="1" ht="25.5" customHeight="1">
      <c r="A3" s="120"/>
      <c r="B3" s="167"/>
      <c r="C3" s="120"/>
      <c r="D3" s="120"/>
      <c r="E3" s="120"/>
      <c r="F3" s="236"/>
      <c r="G3" s="236"/>
      <c r="H3" s="236"/>
      <c r="I3" s="236"/>
      <c r="J3" s="237" t="s">
        <v>68</v>
      </c>
      <c r="K3" s="238" t="s">
        <v>69</v>
      </c>
      <c r="L3" s="148"/>
      <c r="M3" s="148"/>
      <c r="N3" s="148"/>
      <c r="O3" s="148"/>
      <c r="P3" s="148"/>
      <c r="Q3" s="148"/>
    </row>
    <row r="4" spans="1:17" s="119" customFormat="1" ht="16.5" customHeight="1">
      <c r="A4" s="239"/>
      <c r="B4" s="239"/>
      <c r="C4" s="239"/>
      <c r="D4" s="239"/>
      <c r="E4" s="249"/>
      <c r="F4" s="239"/>
      <c r="G4" s="240"/>
      <c r="H4" s="240"/>
      <c r="I4" s="240"/>
      <c r="J4" s="241" t="s">
        <v>70</v>
      </c>
      <c r="K4" s="242" t="s">
        <v>113</v>
      </c>
      <c r="L4" s="239"/>
      <c r="M4" s="239"/>
      <c r="N4" s="239"/>
      <c r="O4" s="239"/>
      <c r="P4" s="241" t="s">
        <v>0</v>
      </c>
      <c r="Q4" s="146"/>
    </row>
    <row r="5" spans="1:17" s="119" customFormat="1" ht="24" customHeight="1">
      <c r="A5" s="281" t="s">
        <v>65</v>
      </c>
      <c r="B5" s="283" t="s">
        <v>118</v>
      </c>
      <c r="C5" s="284"/>
      <c r="D5" s="284"/>
      <c r="E5" s="284"/>
      <c r="F5" s="285"/>
      <c r="G5" s="280" t="s">
        <v>1</v>
      </c>
      <c r="H5" s="279"/>
      <c r="I5" s="280" t="s">
        <v>111</v>
      </c>
      <c r="J5" s="279"/>
      <c r="K5" s="278" t="s">
        <v>2</v>
      </c>
      <c r="L5" s="279"/>
      <c r="M5" s="280" t="s">
        <v>3</v>
      </c>
      <c r="N5" s="279"/>
      <c r="O5" s="280" t="s">
        <v>4</v>
      </c>
      <c r="P5" s="278"/>
      <c r="Q5" s="146"/>
    </row>
    <row r="6" spans="1:17" s="119" customFormat="1" ht="24" customHeight="1">
      <c r="A6" s="282"/>
      <c r="B6" s="201" t="s">
        <v>5</v>
      </c>
      <c r="C6" s="201" t="s">
        <v>6</v>
      </c>
      <c r="D6" s="201" t="s">
        <v>7</v>
      </c>
      <c r="E6" s="201" t="s">
        <v>8</v>
      </c>
      <c r="F6" s="202" t="s">
        <v>102</v>
      </c>
      <c r="G6" s="202" t="s">
        <v>66</v>
      </c>
      <c r="H6" s="202" t="s">
        <v>67</v>
      </c>
      <c r="I6" s="202" t="s">
        <v>66</v>
      </c>
      <c r="J6" s="203" t="s">
        <v>67</v>
      </c>
      <c r="K6" s="204" t="s">
        <v>66</v>
      </c>
      <c r="L6" s="202" t="s">
        <v>67</v>
      </c>
      <c r="M6" s="202" t="s">
        <v>66</v>
      </c>
      <c r="N6" s="202" t="s">
        <v>67</v>
      </c>
      <c r="O6" s="202" t="s">
        <v>66</v>
      </c>
      <c r="P6" s="205" t="s">
        <v>67</v>
      </c>
      <c r="Q6" s="146"/>
    </row>
    <row r="7" spans="1:16" s="196" customFormat="1" ht="27" customHeight="1">
      <c r="A7" s="143">
        <v>86</v>
      </c>
      <c r="B7" s="189"/>
      <c r="C7" s="189"/>
      <c r="D7" s="189"/>
      <c r="E7" s="189"/>
      <c r="F7" s="190" t="s">
        <v>101</v>
      </c>
      <c r="G7" s="191">
        <f>G8</f>
        <v>6508752344</v>
      </c>
      <c r="H7" s="191">
        <f aca="true" t="shared" si="0" ref="H7:P7">H8</f>
        <v>87732593321</v>
      </c>
      <c r="I7" s="191">
        <f t="shared" si="0"/>
        <v>210223574</v>
      </c>
      <c r="J7" s="207">
        <f t="shared" si="0"/>
        <v>0</v>
      </c>
      <c r="K7" s="193">
        <f t="shared" si="0"/>
        <v>12561164234</v>
      </c>
      <c r="L7" s="191">
        <f t="shared" si="0"/>
        <v>0</v>
      </c>
      <c r="M7" s="191">
        <f t="shared" si="0"/>
        <v>12361582941</v>
      </c>
      <c r="N7" s="191">
        <f t="shared" si="0"/>
        <v>-12361582941</v>
      </c>
      <c r="O7" s="191">
        <f t="shared" si="0"/>
        <v>6098947477</v>
      </c>
      <c r="P7" s="199">
        <f t="shared" si="0"/>
        <v>75371010380</v>
      </c>
    </row>
    <row r="8" spans="1:17" s="152" customFormat="1" ht="21" customHeight="1">
      <c r="A8" s="143" t="s">
        <v>112</v>
      </c>
      <c r="B8" s="159">
        <v>1</v>
      </c>
      <c r="C8" s="159"/>
      <c r="D8" s="159"/>
      <c r="E8" s="159"/>
      <c r="F8" s="208" t="s">
        <v>96</v>
      </c>
      <c r="G8" s="84">
        <f>G9</f>
        <v>6508752344</v>
      </c>
      <c r="H8" s="84">
        <f>H9</f>
        <v>87732593321</v>
      </c>
      <c r="I8" s="84">
        <f aca="true" t="shared" si="1" ref="I8:P9">I9</f>
        <v>210223574</v>
      </c>
      <c r="J8" s="84">
        <f t="shared" si="1"/>
        <v>0</v>
      </c>
      <c r="K8" s="85">
        <f t="shared" si="1"/>
        <v>12561164234</v>
      </c>
      <c r="L8" s="84">
        <f t="shared" si="1"/>
        <v>0</v>
      </c>
      <c r="M8" s="84">
        <f t="shared" si="1"/>
        <v>12361582941</v>
      </c>
      <c r="N8" s="84">
        <f t="shared" si="1"/>
        <v>-12361582941</v>
      </c>
      <c r="O8" s="84">
        <f t="shared" si="1"/>
        <v>6098947477</v>
      </c>
      <c r="P8" s="87">
        <f t="shared" si="1"/>
        <v>75371010380</v>
      </c>
      <c r="Q8" s="151"/>
    </row>
    <row r="9" spans="1:17" s="152" customFormat="1" ht="21" customHeight="1">
      <c r="A9" s="145">
        <v>94</v>
      </c>
      <c r="B9" s="159"/>
      <c r="C9" s="159">
        <v>1</v>
      </c>
      <c r="D9" s="159"/>
      <c r="E9" s="159"/>
      <c r="F9" s="209" t="s">
        <v>97</v>
      </c>
      <c r="G9" s="84">
        <f>G10</f>
        <v>6508752344</v>
      </c>
      <c r="H9" s="84">
        <f>H10</f>
        <v>87732593321</v>
      </c>
      <c r="I9" s="84">
        <f t="shared" si="1"/>
        <v>210223574</v>
      </c>
      <c r="J9" s="84">
        <f t="shared" si="1"/>
        <v>0</v>
      </c>
      <c r="K9" s="85">
        <f t="shared" si="1"/>
        <v>12561164234</v>
      </c>
      <c r="L9" s="84">
        <f t="shared" si="1"/>
        <v>0</v>
      </c>
      <c r="M9" s="84">
        <f t="shared" si="1"/>
        <v>12361582941</v>
      </c>
      <c r="N9" s="84">
        <f t="shared" si="1"/>
        <v>-12361582941</v>
      </c>
      <c r="O9" s="84">
        <f t="shared" si="1"/>
        <v>6098947477</v>
      </c>
      <c r="P9" s="87">
        <f t="shared" si="1"/>
        <v>75371010380</v>
      </c>
      <c r="Q9" s="151"/>
    </row>
    <row r="10" spans="1:17" s="152" customFormat="1" ht="21" customHeight="1">
      <c r="A10" s="160"/>
      <c r="B10" s="159"/>
      <c r="C10" s="159"/>
      <c r="D10" s="159">
        <v>1</v>
      </c>
      <c r="E10" s="159"/>
      <c r="F10" s="150" t="s">
        <v>98</v>
      </c>
      <c r="G10" s="84">
        <f>G11+G12</f>
        <v>6508752344</v>
      </c>
      <c r="H10" s="84">
        <f aca="true" t="shared" si="2" ref="H10:P10">H11+H12</f>
        <v>87732593321</v>
      </c>
      <c r="I10" s="84">
        <f t="shared" si="2"/>
        <v>210223574</v>
      </c>
      <c r="J10" s="84">
        <f t="shared" si="2"/>
        <v>0</v>
      </c>
      <c r="K10" s="85">
        <f t="shared" si="2"/>
        <v>12561164234</v>
      </c>
      <c r="L10" s="84">
        <f t="shared" si="2"/>
        <v>0</v>
      </c>
      <c r="M10" s="84">
        <f t="shared" si="2"/>
        <v>12361582941</v>
      </c>
      <c r="N10" s="84">
        <f t="shared" si="2"/>
        <v>-12361582941</v>
      </c>
      <c r="O10" s="84">
        <f t="shared" si="2"/>
        <v>6098947477</v>
      </c>
      <c r="P10" s="87">
        <f t="shared" si="2"/>
        <v>75371010380</v>
      </c>
      <c r="Q10" s="151"/>
    </row>
    <row r="11" spans="1:17" s="152" customFormat="1" ht="36.75" customHeight="1">
      <c r="A11" s="160"/>
      <c r="B11" s="159"/>
      <c r="C11" s="159"/>
      <c r="D11" s="159"/>
      <c r="E11" s="159">
        <v>1</v>
      </c>
      <c r="F11" s="153" t="s">
        <v>99</v>
      </c>
      <c r="G11" s="84">
        <v>6145566980</v>
      </c>
      <c r="H11" s="84">
        <v>78339872968</v>
      </c>
      <c r="I11" s="84">
        <v>210223574</v>
      </c>
      <c r="J11" s="84">
        <v>0</v>
      </c>
      <c r="K11" s="85">
        <v>10776012289</v>
      </c>
      <c r="L11" s="84">
        <v>0</v>
      </c>
      <c r="M11" s="86">
        <v>10636430996</v>
      </c>
      <c r="N11" s="84">
        <f>-M11</f>
        <v>-10636430996</v>
      </c>
      <c r="O11" s="84">
        <f>G11-I11-K11+M11</f>
        <v>5795762113</v>
      </c>
      <c r="P11" s="87">
        <f>H11-J11-L11+N11</f>
        <v>67703441972</v>
      </c>
      <c r="Q11" s="151"/>
    </row>
    <row r="12" spans="1:17" s="152" customFormat="1" ht="36.75" customHeight="1">
      <c r="A12" s="160"/>
      <c r="B12" s="159"/>
      <c r="C12" s="159"/>
      <c r="D12" s="159"/>
      <c r="E12" s="159">
        <v>2</v>
      </c>
      <c r="F12" s="153" t="s">
        <v>100</v>
      </c>
      <c r="G12" s="84">
        <v>363185364</v>
      </c>
      <c r="H12" s="84">
        <v>9392720353</v>
      </c>
      <c r="I12" s="84">
        <v>0</v>
      </c>
      <c r="J12" s="84">
        <v>0</v>
      </c>
      <c r="K12" s="85">
        <v>1785151945</v>
      </c>
      <c r="L12" s="84">
        <v>0</v>
      </c>
      <c r="M12" s="86">
        <v>1725151945</v>
      </c>
      <c r="N12" s="84">
        <f>-M12</f>
        <v>-1725151945</v>
      </c>
      <c r="O12" s="84">
        <f>G12-I12-K12+M12</f>
        <v>303185364</v>
      </c>
      <c r="P12" s="87">
        <f>H12-J12-L12+N12</f>
        <v>7667568408</v>
      </c>
      <c r="Q12" s="151"/>
    </row>
    <row r="13" spans="1:17" s="152" customFormat="1" ht="36.75" customHeight="1">
      <c r="A13" s="160"/>
      <c r="B13" s="159"/>
      <c r="C13" s="159"/>
      <c r="D13" s="159"/>
      <c r="E13" s="159"/>
      <c r="F13" s="153"/>
      <c r="G13" s="84"/>
      <c r="H13" s="84"/>
      <c r="I13" s="84"/>
      <c r="J13" s="84"/>
      <c r="K13" s="85"/>
      <c r="L13" s="84"/>
      <c r="M13" s="86"/>
      <c r="N13" s="84"/>
      <c r="O13" s="84"/>
      <c r="P13" s="87"/>
      <c r="Q13" s="151"/>
    </row>
    <row r="14" spans="1:17" s="131" customFormat="1" ht="21" customHeight="1">
      <c r="A14" s="141"/>
      <c r="B14" s="142"/>
      <c r="C14" s="142"/>
      <c r="D14" s="142"/>
      <c r="E14" s="142"/>
      <c r="F14" s="154"/>
      <c r="G14" s="155"/>
      <c r="H14" s="155"/>
      <c r="I14" s="155"/>
      <c r="J14" s="155"/>
      <c r="K14" s="156"/>
      <c r="L14" s="155"/>
      <c r="M14" s="155"/>
      <c r="N14" s="155"/>
      <c r="O14" s="155"/>
      <c r="P14" s="157"/>
      <c r="Q14" s="149"/>
    </row>
    <row r="15" spans="1:17" s="131" customFormat="1" ht="21" customHeight="1">
      <c r="A15" s="141"/>
      <c r="B15" s="142"/>
      <c r="C15" s="142"/>
      <c r="D15" s="142"/>
      <c r="E15" s="142"/>
      <c r="F15" s="158"/>
      <c r="G15" s="155"/>
      <c r="H15" s="155"/>
      <c r="I15" s="155"/>
      <c r="J15" s="155"/>
      <c r="K15" s="156"/>
      <c r="L15" s="155"/>
      <c r="M15" s="155"/>
      <c r="N15" s="155"/>
      <c r="O15" s="155"/>
      <c r="P15" s="157"/>
      <c r="Q15" s="149"/>
    </row>
    <row r="16" spans="1:17" s="131" customFormat="1" ht="21" customHeight="1">
      <c r="A16" s="141"/>
      <c r="B16" s="142"/>
      <c r="C16" s="142"/>
      <c r="D16" s="142"/>
      <c r="E16" s="142"/>
      <c r="F16" s="154"/>
      <c r="G16" s="155"/>
      <c r="H16" s="155"/>
      <c r="I16" s="155"/>
      <c r="J16" s="155"/>
      <c r="K16" s="156"/>
      <c r="L16" s="155"/>
      <c r="M16" s="155"/>
      <c r="N16" s="155"/>
      <c r="O16" s="155"/>
      <c r="P16" s="157"/>
      <c r="Q16" s="149"/>
    </row>
    <row r="17" spans="1:16" ht="21" customHeight="1">
      <c r="A17" s="76"/>
      <c r="B17" s="75"/>
      <c r="C17" s="75"/>
      <c r="D17" s="75"/>
      <c r="E17" s="75"/>
      <c r="F17" s="63"/>
      <c r="G17" s="64"/>
      <c r="H17" s="64"/>
      <c r="I17" s="64"/>
      <c r="J17" s="64"/>
      <c r="K17" s="65"/>
      <c r="L17" s="64"/>
      <c r="M17" s="64"/>
      <c r="N17" s="64"/>
      <c r="O17" s="64"/>
      <c r="P17" s="66"/>
    </row>
    <row r="18" spans="1:16" ht="21" customHeight="1">
      <c r="A18" s="76"/>
      <c r="B18" s="75"/>
      <c r="C18" s="75"/>
      <c r="D18" s="75"/>
      <c r="E18" s="75"/>
      <c r="F18" s="63"/>
      <c r="G18" s="64"/>
      <c r="H18" s="64"/>
      <c r="I18" s="64"/>
      <c r="J18" s="64"/>
      <c r="K18" s="65"/>
      <c r="L18" s="64"/>
      <c r="M18" s="64"/>
      <c r="N18" s="64"/>
      <c r="O18" s="64"/>
      <c r="P18" s="66"/>
    </row>
    <row r="19" spans="1:16" ht="21" customHeight="1">
      <c r="A19" s="76"/>
      <c r="B19" s="75"/>
      <c r="C19" s="75"/>
      <c r="D19" s="75"/>
      <c r="E19" s="75"/>
      <c r="F19" s="67"/>
      <c r="G19" s="64"/>
      <c r="H19" s="64"/>
      <c r="I19" s="64"/>
      <c r="J19" s="64"/>
      <c r="K19" s="65"/>
      <c r="L19" s="64"/>
      <c r="M19" s="64"/>
      <c r="N19" s="64"/>
      <c r="O19" s="64"/>
      <c r="P19" s="66"/>
    </row>
    <row r="20" spans="1:16" ht="21" customHeight="1">
      <c r="A20" s="76"/>
      <c r="B20" s="75"/>
      <c r="C20" s="75"/>
      <c r="D20" s="75"/>
      <c r="E20" s="75"/>
      <c r="F20" s="63"/>
      <c r="G20" s="64"/>
      <c r="H20" s="64"/>
      <c r="I20" s="64"/>
      <c r="J20" s="64"/>
      <c r="K20" s="65"/>
      <c r="L20" s="64"/>
      <c r="M20" s="64"/>
      <c r="N20" s="64"/>
      <c r="O20" s="64"/>
      <c r="P20" s="66"/>
    </row>
    <row r="21" spans="1:16" ht="21" customHeight="1">
      <c r="A21" s="76"/>
      <c r="B21" s="75"/>
      <c r="C21" s="75"/>
      <c r="D21" s="75"/>
      <c r="E21" s="75"/>
      <c r="F21" s="67"/>
      <c r="G21" s="64"/>
      <c r="H21" s="64"/>
      <c r="I21" s="64"/>
      <c r="J21" s="64"/>
      <c r="K21" s="65"/>
      <c r="L21" s="64"/>
      <c r="M21" s="64"/>
      <c r="N21" s="64"/>
      <c r="O21" s="64"/>
      <c r="P21" s="66"/>
    </row>
    <row r="22" spans="1:16" ht="21" customHeight="1">
      <c r="A22" s="76"/>
      <c r="B22" s="75"/>
      <c r="C22" s="75"/>
      <c r="D22" s="75"/>
      <c r="E22" s="75"/>
      <c r="F22" s="69"/>
      <c r="G22" s="70"/>
      <c r="H22" s="70"/>
      <c r="I22" s="70"/>
      <c r="J22" s="70"/>
      <c r="K22" s="71"/>
      <c r="L22" s="70"/>
      <c r="M22" s="70"/>
      <c r="N22" s="70"/>
      <c r="O22" s="70"/>
      <c r="P22" s="72"/>
    </row>
    <row r="23" spans="1:16" ht="21" customHeight="1">
      <c r="A23" s="76"/>
      <c r="B23" s="75"/>
      <c r="C23" s="75"/>
      <c r="D23" s="75"/>
      <c r="E23" s="75"/>
      <c r="F23" s="67"/>
      <c r="G23" s="64"/>
      <c r="H23" s="64"/>
      <c r="I23" s="64"/>
      <c r="J23" s="64"/>
      <c r="K23" s="65"/>
      <c r="L23" s="64"/>
      <c r="M23" s="64"/>
      <c r="N23" s="64"/>
      <c r="O23" s="64"/>
      <c r="P23" s="66"/>
    </row>
    <row r="24" spans="1:16" ht="21" customHeight="1">
      <c r="A24" s="76"/>
      <c r="B24" s="75"/>
      <c r="C24" s="75"/>
      <c r="D24" s="75"/>
      <c r="E24" s="75"/>
      <c r="F24" s="68"/>
      <c r="G24" s="64"/>
      <c r="H24" s="64"/>
      <c r="I24" s="64"/>
      <c r="J24" s="64"/>
      <c r="K24" s="65"/>
      <c r="L24" s="64"/>
      <c r="M24" s="64"/>
      <c r="N24" s="64"/>
      <c r="O24" s="64"/>
      <c r="P24" s="66"/>
    </row>
    <row r="25" spans="1:16" ht="21" customHeight="1">
      <c r="A25" s="76"/>
      <c r="B25" s="75"/>
      <c r="C25" s="75"/>
      <c r="D25" s="75"/>
      <c r="E25" s="75"/>
      <c r="F25" s="67"/>
      <c r="G25" s="64"/>
      <c r="H25" s="64"/>
      <c r="I25" s="64"/>
      <c r="J25" s="64"/>
      <c r="K25" s="65"/>
      <c r="L25" s="64"/>
      <c r="M25" s="64"/>
      <c r="N25" s="64"/>
      <c r="O25" s="64"/>
      <c r="P25" s="66"/>
    </row>
    <row r="26" spans="1:16" ht="21" customHeight="1">
      <c r="A26" s="76"/>
      <c r="B26" s="75"/>
      <c r="C26" s="75"/>
      <c r="D26" s="75"/>
      <c r="E26" s="75"/>
      <c r="F26" s="63"/>
      <c r="G26" s="64"/>
      <c r="H26" s="64"/>
      <c r="I26" s="64"/>
      <c r="J26" s="64"/>
      <c r="K26" s="65"/>
      <c r="L26" s="64"/>
      <c r="M26" s="64"/>
      <c r="N26" s="64"/>
      <c r="O26" s="64"/>
      <c r="P26" s="66"/>
    </row>
    <row r="27" spans="1:16" ht="21" customHeight="1">
      <c r="A27" s="76"/>
      <c r="B27" s="75"/>
      <c r="C27" s="75"/>
      <c r="D27" s="75"/>
      <c r="E27" s="75"/>
      <c r="F27" s="63"/>
      <c r="G27" s="64"/>
      <c r="H27" s="64"/>
      <c r="I27" s="64"/>
      <c r="J27" s="64"/>
      <c r="K27" s="65"/>
      <c r="L27" s="64"/>
      <c r="M27" s="64"/>
      <c r="N27" s="64"/>
      <c r="O27" s="64"/>
      <c r="P27" s="66"/>
    </row>
    <row r="28" spans="1:16" ht="21" customHeight="1">
      <c r="A28" s="76"/>
      <c r="B28" s="75"/>
      <c r="C28" s="75"/>
      <c r="D28" s="75"/>
      <c r="E28" s="75"/>
      <c r="F28" s="67"/>
      <c r="G28" s="64"/>
      <c r="H28" s="64"/>
      <c r="I28" s="64"/>
      <c r="J28" s="64"/>
      <c r="K28" s="65"/>
      <c r="L28" s="64"/>
      <c r="M28" s="64"/>
      <c r="N28" s="64"/>
      <c r="O28" s="64"/>
      <c r="P28" s="66"/>
    </row>
    <row r="29" spans="1:16" ht="21" customHeight="1">
      <c r="A29" s="76"/>
      <c r="B29" s="75"/>
      <c r="C29" s="75"/>
      <c r="D29" s="75"/>
      <c r="E29" s="75"/>
      <c r="F29" s="63"/>
      <c r="G29" s="64"/>
      <c r="H29" s="64"/>
      <c r="I29" s="64"/>
      <c r="J29" s="64"/>
      <c r="K29" s="65"/>
      <c r="L29" s="64"/>
      <c r="M29" s="64"/>
      <c r="N29" s="64"/>
      <c r="O29" s="64"/>
      <c r="P29" s="66"/>
    </row>
    <row r="30" spans="1:16" ht="21" customHeight="1">
      <c r="A30" s="76"/>
      <c r="B30" s="75"/>
      <c r="C30" s="75"/>
      <c r="D30" s="75"/>
      <c r="E30" s="75"/>
      <c r="F30" s="67"/>
      <c r="G30" s="64"/>
      <c r="H30" s="64"/>
      <c r="I30" s="64"/>
      <c r="J30" s="64"/>
      <c r="K30" s="65"/>
      <c r="L30" s="64"/>
      <c r="M30" s="64"/>
      <c r="N30" s="64"/>
      <c r="O30" s="64"/>
      <c r="P30" s="66"/>
    </row>
    <row r="31" spans="1:16" ht="21" customHeight="1">
      <c r="A31" s="76"/>
      <c r="B31" s="75"/>
      <c r="C31" s="75"/>
      <c r="D31" s="75"/>
      <c r="E31" s="75"/>
      <c r="F31" s="67"/>
      <c r="G31" s="64"/>
      <c r="H31" s="64"/>
      <c r="I31" s="64"/>
      <c r="J31" s="64"/>
      <c r="K31" s="65"/>
      <c r="L31" s="64"/>
      <c r="M31" s="64"/>
      <c r="N31" s="64"/>
      <c r="O31" s="64"/>
      <c r="P31" s="66"/>
    </row>
    <row r="32" spans="1:16" ht="21" customHeight="1">
      <c r="A32" s="76"/>
      <c r="B32" s="75"/>
      <c r="C32" s="75"/>
      <c r="D32" s="75"/>
      <c r="E32" s="75"/>
      <c r="F32" s="67"/>
      <c r="G32" s="64"/>
      <c r="H32" s="64"/>
      <c r="I32" s="64"/>
      <c r="J32" s="64"/>
      <c r="K32" s="65"/>
      <c r="L32" s="64"/>
      <c r="M32" s="64"/>
      <c r="N32" s="64"/>
      <c r="O32" s="64"/>
      <c r="P32" s="66"/>
    </row>
    <row r="33" spans="1:16" ht="21" customHeight="1">
      <c r="A33" s="76"/>
      <c r="B33" s="75"/>
      <c r="C33" s="75"/>
      <c r="D33" s="75"/>
      <c r="E33" s="75"/>
      <c r="F33" s="67"/>
      <c r="G33" s="64"/>
      <c r="H33" s="64"/>
      <c r="I33" s="64"/>
      <c r="J33" s="64"/>
      <c r="K33" s="65"/>
      <c r="L33" s="64"/>
      <c r="M33" s="64"/>
      <c r="N33" s="64"/>
      <c r="O33" s="64"/>
      <c r="P33" s="66"/>
    </row>
    <row r="34" spans="1:16" ht="15" customHeight="1">
      <c r="A34" s="76"/>
      <c r="B34" s="75"/>
      <c r="C34" s="75"/>
      <c r="D34" s="75"/>
      <c r="E34" s="75"/>
      <c r="F34" s="67"/>
      <c r="G34" s="64"/>
      <c r="H34" s="64"/>
      <c r="I34" s="64"/>
      <c r="J34" s="64"/>
      <c r="K34" s="65"/>
      <c r="L34" s="64"/>
      <c r="M34" s="64"/>
      <c r="N34" s="64"/>
      <c r="O34" s="64"/>
      <c r="P34" s="66"/>
    </row>
    <row r="35" spans="1:16" ht="21" customHeight="1">
      <c r="A35" s="76"/>
      <c r="B35" s="75"/>
      <c r="C35" s="75"/>
      <c r="D35" s="75"/>
      <c r="E35" s="75"/>
      <c r="F35" s="63"/>
      <c r="G35" s="64"/>
      <c r="H35" s="64"/>
      <c r="I35" s="64"/>
      <c r="J35" s="64"/>
      <c r="K35" s="65"/>
      <c r="L35" s="64"/>
      <c r="M35" s="64"/>
      <c r="N35" s="64"/>
      <c r="O35" s="64"/>
      <c r="P35" s="66"/>
    </row>
    <row r="36" spans="1:17" s="73" customFormat="1" ht="41.25" customHeight="1" thickBot="1">
      <c r="A36" s="243"/>
      <c r="B36" s="244"/>
      <c r="C36" s="244"/>
      <c r="D36" s="244"/>
      <c r="E36" s="244"/>
      <c r="F36" s="245"/>
      <c r="G36" s="246"/>
      <c r="H36" s="246"/>
      <c r="I36" s="246"/>
      <c r="J36" s="246"/>
      <c r="K36" s="247"/>
      <c r="L36" s="246"/>
      <c r="M36" s="246"/>
      <c r="N36" s="246"/>
      <c r="O36" s="246"/>
      <c r="P36" s="248"/>
      <c r="Q36" s="18"/>
    </row>
  </sheetData>
  <sheetProtection/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0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pane xSplit="6" ySplit="6" topLeftCell="G2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0" sqref="A30:IV30"/>
    </sheetView>
  </sheetViews>
  <sheetFormatPr defaultColWidth="9.00390625" defaultRowHeight="16.5"/>
  <cols>
    <col min="1" max="1" width="3.375" style="81" customWidth="1"/>
    <col min="2" max="5" width="2.625" style="80" customWidth="1"/>
    <col min="6" max="6" width="18.25390625" style="42" customWidth="1"/>
    <col min="7" max="7" width="15.125" style="0" customWidth="1"/>
    <col min="8" max="8" width="16.75390625" style="0" customWidth="1"/>
    <col min="9" max="9" width="12.625" style="0" customWidth="1"/>
    <col min="10" max="10" width="12.75390625" style="0" customWidth="1"/>
    <col min="11" max="11" width="14.625" style="0" customWidth="1"/>
    <col min="12" max="12" width="15.75390625" style="0" customWidth="1"/>
    <col min="13" max="15" width="14.625" style="0" customWidth="1"/>
    <col min="16" max="16" width="16.75390625" style="0" customWidth="1"/>
    <col min="17" max="17" width="9.00390625" style="18" hidden="1" customWidth="1"/>
  </cols>
  <sheetData>
    <row r="1" spans="1:17" s="123" customFormat="1" ht="15.75" customHeight="1">
      <c r="A1" s="121"/>
      <c r="B1" s="121"/>
      <c r="C1" s="121"/>
      <c r="D1" s="121"/>
      <c r="E1" s="121"/>
      <c r="F1" s="122"/>
      <c r="G1" s="122"/>
      <c r="J1" s="125" t="s">
        <v>75</v>
      </c>
      <c r="K1" s="126" t="s">
        <v>76</v>
      </c>
      <c r="Q1" s="147"/>
    </row>
    <row r="2" spans="1:17" s="124" customFormat="1" ht="25.5" customHeight="1">
      <c r="A2" s="121"/>
      <c r="B2" s="121"/>
      <c r="C2" s="121"/>
      <c r="D2" s="121"/>
      <c r="E2" s="121"/>
      <c r="F2" s="127"/>
      <c r="H2" s="128"/>
      <c r="I2" s="161"/>
      <c r="J2" s="128" t="s">
        <v>105</v>
      </c>
      <c r="K2" s="129" t="s">
        <v>109</v>
      </c>
      <c r="Q2" s="148"/>
    </row>
    <row r="3" spans="1:17" s="124" customFormat="1" ht="25.5" customHeight="1">
      <c r="A3" s="121"/>
      <c r="B3" s="121"/>
      <c r="C3" s="121"/>
      <c r="D3" s="121"/>
      <c r="E3" s="121"/>
      <c r="F3" s="127"/>
      <c r="G3" s="127"/>
      <c r="J3" s="128" t="s">
        <v>90</v>
      </c>
      <c r="K3" s="129" t="s">
        <v>78</v>
      </c>
      <c r="Q3" s="148"/>
    </row>
    <row r="4" spans="1:17" s="119" customFormat="1" ht="16.5" customHeight="1">
      <c r="A4" s="286" t="s">
        <v>91</v>
      </c>
      <c r="B4" s="286"/>
      <c r="C4" s="286"/>
      <c r="D4" s="286"/>
      <c r="E4" s="286"/>
      <c r="F4" s="239"/>
      <c r="G4" s="240"/>
      <c r="H4" s="239"/>
      <c r="I4" s="239"/>
      <c r="J4" s="241" t="s">
        <v>79</v>
      </c>
      <c r="K4" s="242" t="s">
        <v>113</v>
      </c>
      <c r="L4" s="239"/>
      <c r="M4" s="239"/>
      <c r="N4" s="239"/>
      <c r="O4" s="239"/>
      <c r="P4" s="241" t="s">
        <v>0</v>
      </c>
      <c r="Q4" s="146"/>
    </row>
    <row r="5" spans="1:17" s="166" customFormat="1" ht="24" customHeight="1">
      <c r="A5" s="281" t="s">
        <v>65</v>
      </c>
      <c r="B5" s="283" t="s">
        <v>117</v>
      </c>
      <c r="C5" s="284"/>
      <c r="D5" s="284"/>
      <c r="E5" s="284"/>
      <c r="F5" s="285"/>
      <c r="G5" s="287" t="s">
        <v>1</v>
      </c>
      <c r="H5" s="289"/>
      <c r="I5" s="287" t="s">
        <v>111</v>
      </c>
      <c r="J5" s="289"/>
      <c r="K5" s="288" t="s">
        <v>2</v>
      </c>
      <c r="L5" s="289"/>
      <c r="M5" s="287" t="s">
        <v>3</v>
      </c>
      <c r="N5" s="289"/>
      <c r="O5" s="287" t="s">
        <v>4</v>
      </c>
      <c r="P5" s="288"/>
      <c r="Q5" s="211"/>
    </row>
    <row r="6" spans="1:17" s="166" customFormat="1" ht="24" customHeight="1">
      <c r="A6" s="282"/>
      <c r="B6" s="201" t="s">
        <v>5</v>
      </c>
      <c r="C6" s="201" t="s">
        <v>6</v>
      </c>
      <c r="D6" s="201" t="s">
        <v>7</v>
      </c>
      <c r="E6" s="201" t="s">
        <v>8</v>
      </c>
      <c r="F6" s="202" t="s">
        <v>102</v>
      </c>
      <c r="G6" s="212" t="s">
        <v>87</v>
      </c>
      <c r="H6" s="212" t="s">
        <v>67</v>
      </c>
      <c r="I6" s="212" t="s">
        <v>87</v>
      </c>
      <c r="J6" s="213" t="s">
        <v>67</v>
      </c>
      <c r="K6" s="214" t="s">
        <v>87</v>
      </c>
      <c r="L6" s="212" t="s">
        <v>67</v>
      </c>
      <c r="M6" s="212" t="s">
        <v>87</v>
      </c>
      <c r="N6" s="212" t="s">
        <v>67</v>
      </c>
      <c r="O6" s="212" t="s">
        <v>87</v>
      </c>
      <c r="P6" s="215" t="s">
        <v>67</v>
      </c>
      <c r="Q6" s="211"/>
    </row>
    <row r="7" spans="1:17" s="221" customFormat="1" ht="23.25" customHeight="1">
      <c r="A7" s="143">
        <v>86</v>
      </c>
      <c r="B7" s="189"/>
      <c r="C7" s="216"/>
      <c r="D7" s="216"/>
      <c r="E7" s="216"/>
      <c r="F7" s="190" t="s">
        <v>101</v>
      </c>
      <c r="G7" s="192">
        <f>G8</f>
        <v>0</v>
      </c>
      <c r="H7" s="192">
        <f aca="true" t="shared" si="0" ref="H7:Q7">H8</f>
        <v>129607390063</v>
      </c>
      <c r="I7" s="192">
        <f t="shared" si="0"/>
        <v>0</v>
      </c>
      <c r="J7" s="217">
        <f t="shared" si="0"/>
        <v>0</v>
      </c>
      <c r="K7" s="218">
        <f t="shared" si="0"/>
        <v>0</v>
      </c>
      <c r="L7" s="192">
        <f t="shared" si="0"/>
        <v>10327546431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219">
        <f t="shared" si="0"/>
        <v>119279843632</v>
      </c>
      <c r="Q7" s="220" t="e">
        <f t="shared" si="0"/>
        <v>#REF!</v>
      </c>
    </row>
    <row r="8" spans="1:17" s="221" customFormat="1" ht="23.25" customHeight="1">
      <c r="A8" s="143" t="s">
        <v>112</v>
      </c>
      <c r="B8" s="162">
        <v>1</v>
      </c>
      <c r="C8" s="216"/>
      <c r="D8" s="216"/>
      <c r="E8" s="216"/>
      <c r="F8" s="200" t="s">
        <v>95</v>
      </c>
      <c r="G8" s="192">
        <f>'歲出總經'!G8+'歲出總資'!G8</f>
        <v>0</v>
      </c>
      <c r="H8" s="192">
        <f>'歲出總經'!H8+'歲出總資'!H8</f>
        <v>129607390063</v>
      </c>
      <c r="I8" s="192">
        <f>'歲出總經'!I8+'歲出總資'!I8</f>
        <v>0</v>
      </c>
      <c r="J8" s="192">
        <f>'歲出總經'!J8+'歲出總資'!J8</f>
        <v>0</v>
      </c>
      <c r="K8" s="222">
        <f>'歲出總經'!K8+'歲出總資'!K8</f>
        <v>0</v>
      </c>
      <c r="L8" s="192">
        <f>'歲出總經'!L8+'歲出總資'!L8</f>
        <v>10327546431</v>
      </c>
      <c r="M8" s="192">
        <f>'歲出總經'!M8+'歲出總資'!M8</f>
        <v>0</v>
      </c>
      <c r="N8" s="192">
        <f>'歲出總經'!N8+'歲出總資'!N8</f>
        <v>0</v>
      </c>
      <c r="O8" s="192">
        <f>'歲出總經'!O8+'歲出總資'!O8</f>
        <v>0</v>
      </c>
      <c r="P8" s="219">
        <f>'歲出總經'!P8+'歲出總資'!P8</f>
        <v>119279843632</v>
      </c>
      <c r="Q8" s="117" t="e">
        <f>Q9</f>
        <v>#REF!</v>
      </c>
    </row>
    <row r="9" spans="1:17" s="221" customFormat="1" ht="23.25" customHeight="1">
      <c r="A9" s="145">
        <v>94</v>
      </c>
      <c r="B9" s="189"/>
      <c r="C9" s="210"/>
      <c r="D9" s="216"/>
      <c r="E9" s="216"/>
      <c r="F9" s="82"/>
      <c r="G9" s="28"/>
      <c r="H9" s="28"/>
      <c r="I9" s="28"/>
      <c r="J9" s="28"/>
      <c r="K9" s="46"/>
      <c r="L9" s="28"/>
      <c r="M9" s="28"/>
      <c r="N9" s="28"/>
      <c r="O9" s="28"/>
      <c r="P9" s="51"/>
      <c r="Q9" s="117" t="e">
        <f>Q10+Q11+#REF!+Q12</f>
        <v>#REF!</v>
      </c>
    </row>
    <row r="10" spans="1:17" s="26" customFormat="1" ht="23.25" customHeight="1">
      <c r="A10" s="83"/>
      <c r="B10" s="79"/>
      <c r="C10" s="79"/>
      <c r="D10" s="78"/>
      <c r="E10" s="79"/>
      <c r="F10" s="82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117">
        <v>0</v>
      </c>
    </row>
    <row r="11" spans="1:17" s="48" customFormat="1" ht="23.25" customHeight="1">
      <c r="A11" s="83"/>
      <c r="B11" s="79"/>
      <c r="C11" s="79"/>
      <c r="D11" s="78"/>
      <c r="E11" s="79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117">
        <v>0</v>
      </c>
    </row>
    <row r="12" spans="1:17" s="48" customFormat="1" ht="23.25" customHeight="1">
      <c r="A12" s="83"/>
      <c r="B12" s="79"/>
      <c r="C12" s="79"/>
      <c r="D12" s="79"/>
      <c r="E12" s="79"/>
      <c r="F12" s="27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117">
        <f>Q13+Q14</f>
        <v>0</v>
      </c>
    </row>
    <row r="13" spans="1:17" s="48" customFormat="1" ht="23.25" customHeight="1">
      <c r="A13" s="83"/>
      <c r="B13" s="79"/>
      <c r="C13" s="79"/>
      <c r="D13" s="79"/>
      <c r="E13" s="79"/>
      <c r="F13" s="31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117">
        <v>0</v>
      </c>
    </row>
    <row r="14" spans="1:17" s="48" customFormat="1" ht="23.25" customHeight="1">
      <c r="A14" s="83"/>
      <c r="B14" s="79"/>
      <c r="C14" s="79"/>
      <c r="D14" s="79"/>
      <c r="E14" s="79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117">
        <v>0</v>
      </c>
    </row>
    <row r="15" spans="1:17" s="48" customFormat="1" ht="23.25" customHeight="1">
      <c r="A15" s="83"/>
      <c r="B15" s="79"/>
      <c r="C15" s="79"/>
      <c r="D15" s="79"/>
      <c r="E15" s="79"/>
      <c r="F15" s="27"/>
      <c r="G15" s="28"/>
      <c r="H15" s="28"/>
      <c r="I15" s="28"/>
      <c r="J15" s="28"/>
      <c r="K15" s="46"/>
      <c r="L15" s="28"/>
      <c r="M15" s="28"/>
      <c r="N15" s="28"/>
      <c r="O15" s="28"/>
      <c r="P15" s="51"/>
      <c r="Q15" s="118"/>
    </row>
    <row r="16" spans="1:17" s="48" customFormat="1" ht="23.25" customHeight="1">
      <c r="A16" s="83"/>
      <c r="B16" s="79"/>
      <c r="C16" s="79"/>
      <c r="D16" s="79"/>
      <c r="E16" s="79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  <c r="Q16" s="118"/>
    </row>
    <row r="17" spans="1:17" s="33" customFormat="1" ht="23.25" customHeight="1">
      <c r="A17" s="83"/>
      <c r="B17" s="79"/>
      <c r="C17" s="79"/>
      <c r="D17" s="79"/>
      <c r="E17" s="79"/>
      <c r="F17" s="31"/>
      <c r="G17" s="28"/>
      <c r="H17" s="28"/>
      <c r="I17" s="32"/>
      <c r="J17" s="32"/>
      <c r="K17" s="46"/>
      <c r="L17" s="28"/>
      <c r="M17" s="32"/>
      <c r="N17" s="32"/>
      <c r="O17" s="28"/>
      <c r="P17" s="29"/>
      <c r="Q17" s="41"/>
    </row>
    <row r="18" spans="1:17" s="33" customFormat="1" ht="23.25" customHeight="1">
      <c r="A18" s="83"/>
      <c r="B18" s="79"/>
      <c r="C18" s="79"/>
      <c r="D18" s="79"/>
      <c r="E18" s="79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  <c r="Q18" s="41"/>
    </row>
    <row r="19" spans="1:17" s="33" customFormat="1" ht="23.25" customHeight="1">
      <c r="A19" s="83"/>
      <c r="B19" s="79"/>
      <c r="C19" s="79"/>
      <c r="D19" s="79"/>
      <c r="E19" s="79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  <c r="Q19" s="41"/>
    </row>
    <row r="20" spans="1:17" s="33" customFormat="1" ht="23.25" customHeight="1">
      <c r="A20" s="83"/>
      <c r="B20" s="79"/>
      <c r="C20" s="79"/>
      <c r="D20" s="79"/>
      <c r="E20" s="79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  <c r="Q20" s="41"/>
    </row>
    <row r="21" spans="1:17" s="33" customFormat="1" ht="23.25" customHeight="1">
      <c r="A21" s="83"/>
      <c r="B21" s="79"/>
      <c r="C21" s="79"/>
      <c r="D21" s="79"/>
      <c r="E21" s="79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  <c r="Q21" s="41"/>
    </row>
    <row r="22" spans="1:17" s="33" customFormat="1" ht="23.25" customHeight="1">
      <c r="A22" s="83"/>
      <c r="B22" s="79"/>
      <c r="C22" s="79"/>
      <c r="D22" s="79"/>
      <c r="E22" s="79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  <c r="Q22" s="41"/>
    </row>
    <row r="23" spans="1:17" s="33" customFormat="1" ht="23.25" customHeight="1">
      <c r="A23" s="83"/>
      <c r="B23" s="79"/>
      <c r="C23" s="79"/>
      <c r="D23" s="79"/>
      <c r="E23" s="79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  <c r="Q23" s="41"/>
    </row>
    <row r="24" spans="1:17" s="33" customFormat="1" ht="23.25" customHeight="1">
      <c r="A24" s="83"/>
      <c r="B24" s="79"/>
      <c r="C24" s="79"/>
      <c r="D24" s="79"/>
      <c r="E24" s="79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  <c r="Q24" s="41"/>
    </row>
    <row r="25" spans="1:17" s="33" customFormat="1" ht="23.25" customHeight="1">
      <c r="A25" s="83"/>
      <c r="B25" s="79"/>
      <c r="C25" s="79"/>
      <c r="D25" s="79"/>
      <c r="E25" s="79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  <c r="Q25" s="41"/>
    </row>
    <row r="26" spans="1:17" s="33" customFormat="1" ht="23.25" customHeight="1">
      <c r="A26" s="83"/>
      <c r="B26" s="79"/>
      <c r="C26" s="79"/>
      <c r="D26" s="79"/>
      <c r="E26" s="79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  <c r="Q26" s="41"/>
    </row>
    <row r="27" spans="1:17" s="33" customFormat="1" ht="23.25" customHeight="1">
      <c r="A27" s="83"/>
      <c r="B27" s="79"/>
      <c r="C27" s="79"/>
      <c r="D27" s="79"/>
      <c r="E27" s="79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  <c r="Q27" s="41"/>
    </row>
    <row r="28" spans="1:17" s="33" customFormat="1" ht="23.25" customHeight="1">
      <c r="A28" s="83"/>
      <c r="B28" s="79"/>
      <c r="C28" s="79"/>
      <c r="D28" s="79"/>
      <c r="E28" s="79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  <c r="Q28" s="41"/>
    </row>
    <row r="29" spans="1:17" s="33" customFormat="1" ht="23.25" customHeight="1">
      <c r="A29" s="83"/>
      <c r="B29" s="79"/>
      <c r="C29" s="79"/>
      <c r="D29" s="79"/>
      <c r="E29" s="79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  <c r="Q29" s="41"/>
    </row>
    <row r="30" spans="1:17" s="33" customFormat="1" ht="21.75" customHeight="1">
      <c r="A30" s="83"/>
      <c r="B30" s="79"/>
      <c r="C30" s="79"/>
      <c r="D30" s="79"/>
      <c r="E30" s="79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  <c r="Q30" s="41"/>
    </row>
    <row r="31" spans="1:17" s="33" customFormat="1" ht="23.25" customHeight="1">
      <c r="A31" s="83"/>
      <c r="B31" s="79"/>
      <c r="C31" s="79"/>
      <c r="D31" s="79"/>
      <c r="E31" s="79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  <c r="Q31" s="41"/>
    </row>
    <row r="32" spans="1:17" s="33" customFormat="1" ht="23.25" customHeight="1">
      <c r="A32" s="83"/>
      <c r="B32" s="79"/>
      <c r="C32" s="79"/>
      <c r="D32" s="79"/>
      <c r="E32" s="79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  <c r="Q32" s="41"/>
    </row>
    <row r="33" spans="1:16" s="41" customFormat="1" ht="24" customHeight="1">
      <c r="A33" s="250"/>
      <c r="B33" s="251"/>
      <c r="C33" s="251"/>
      <c r="D33" s="251"/>
      <c r="E33" s="251"/>
      <c r="F33" s="252"/>
      <c r="G33" s="253"/>
      <c r="H33" s="253"/>
      <c r="I33" s="254"/>
      <c r="J33" s="254"/>
      <c r="K33" s="255"/>
      <c r="L33" s="253"/>
      <c r="M33" s="254"/>
      <c r="N33" s="254"/>
      <c r="O33" s="253"/>
      <c r="P33" s="256"/>
    </row>
    <row r="34" spans="8:12" ht="23.25" customHeight="1">
      <c r="H34" s="43"/>
      <c r="K34" s="18"/>
      <c r="L34" s="18"/>
    </row>
    <row r="35" spans="11:12" ht="23.25" customHeight="1">
      <c r="K35" s="18"/>
      <c r="L35" s="18"/>
    </row>
    <row r="36" spans="11:12" ht="23.25" customHeight="1">
      <c r="K36" s="18"/>
      <c r="L36" s="18"/>
    </row>
    <row r="37" ht="23.25" customHeight="1"/>
    <row r="38" ht="23.25" customHeight="1"/>
    <row r="39" ht="23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pane xSplit="6" ySplit="6" topLeftCell="G2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37" sqref="F37"/>
    </sheetView>
  </sheetViews>
  <sheetFormatPr defaultColWidth="9.00390625" defaultRowHeight="16.5"/>
  <cols>
    <col min="1" max="1" width="3.375" style="81" customWidth="1"/>
    <col min="2" max="5" width="2.625" style="80" customWidth="1"/>
    <col min="6" max="6" width="20.625" style="42" customWidth="1"/>
    <col min="7" max="8" width="14.875" style="0" customWidth="1"/>
    <col min="9" max="10" width="13.125" style="0" customWidth="1"/>
    <col min="11" max="15" width="14.875" style="0" customWidth="1"/>
    <col min="16" max="16" width="15.625" style="0" customWidth="1"/>
    <col min="17" max="17" width="9.00390625" style="0" hidden="1" customWidth="1"/>
  </cols>
  <sheetData>
    <row r="1" spans="1:11" s="123" customFormat="1" ht="15.75" customHeight="1">
      <c r="A1" s="121"/>
      <c r="B1" s="121"/>
      <c r="C1" s="121"/>
      <c r="D1" s="121"/>
      <c r="E1" s="121"/>
      <c r="F1" s="122"/>
      <c r="G1" s="122"/>
      <c r="H1" s="163"/>
      <c r="I1" s="163"/>
      <c r="J1" s="125" t="s">
        <v>75</v>
      </c>
      <c r="K1" s="126" t="s">
        <v>76</v>
      </c>
    </row>
    <row r="2" spans="1:11" s="124" customFormat="1" ht="25.5" customHeight="1">
      <c r="A2" s="121"/>
      <c r="B2" s="121"/>
      <c r="C2" s="121"/>
      <c r="D2" s="121"/>
      <c r="E2" s="121"/>
      <c r="F2" s="127"/>
      <c r="H2" s="128"/>
      <c r="I2" s="161"/>
      <c r="J2" s="128" t="s">
        <v>105</v>
      </c>
      <c r="K2" s="129" t="s">
        <v>109</v>
      </c>
    </row>
    <row r="3" spans="1:11" s="124" customFormat="1" ht="25.5" customHeight="1">
      <c r="A3" s="121"/>
      <c r="B3" s="121"/>
      <c r="C3" s="121"/>
      <c r="D3" s="121"/>
      <c r="E3" s="121"/>
      <c r="F3" s="127"/>
      <c r="G3" s="127"/>
      <c r="H3" s="164"/>
      <c r="I3" s="164"/>
      <c r="J3" s="128" t="s">
        <v>90</v>
      </c>
      <c r="K3" s="129" t="s">
        <v>78</v>
      </c>
    </row>
    <row r="4" spans="1:16" s="119" customFormat="1" ht="16.5" customHeight="1">
      <c r="A4" s="277" t="s">
        <v>72</v>
      </c>
      <c r="B4" s="277"/>
      <c r="C4" s="277"/>
      <c r="D4" s="277"/>
      <c r="E4" s="277"/>
      <c r="F4" s="239"/>
      <c r="G4" s="240"/>
      <c r="H4" s="239"/>
      <c r="I4" s="239"/>
      <c r="J4" s="241" t="s">
        <v>79</v>
      </c>
      <c r="K4" s="242" t="s">
        <v>113</v>
      </c>
      <c r="L4" s="239"/>
      <c r="M4" s="239"/>
      <c r="N4" s="239"/>
      <c r="O4" s="239"/>
      <c r="P4" s="241" t="s">
        <v>0</v>
      </c>
    </row>
    <row r="5" spans="1:16" s="166" customFormat="1" ht="24" customHeight="1">
      <c r="A5" s="281" t="s">
        <v>65</v>
      </c>
      <c r="B5" s="283" t="s">
        <v>118</v>
      </c>
      <c r="C5" s="284"/>
      <c r="D5" s="284"/>
      <c r="E5" s="284"/>
      <c r="F5" s="285"/>
      <c r="G5" s="287" t="s">
        <v>1</v>
      </c>
      <c r="H5" s="289"/>
      <c r="I5" s="287" t="s">
        <v>111</v>
      </c>
      <c r="J5" s="289"/>
      <c r="K5" s="288" t="s">
        <v>2</v>
      </c>
      <c r="L5" s="289"/>
      <c r="M5" s="287" t="s">
        <v>3</v>
      </c>
      <c r="N5" s="289"/>
      <c r="O5" s="287" t="s">
        <v>4</v>
      </c>
      <c r="P5" s="288"/>
    </row>
    <row r="6" spans="1:16" s="166" customFormat="1" ht="24" customHeight="1">
      <c r="A6" s="282"/>
      <c r="B6" s="201" t="s">
        <v>5</v>
      </c>
      <c r="C6" s="201" t="s">
        <v>6</v>
      </c>
      <c r="D6" s="201" t="s">
        <v>7</v>
      </c>
      <c r="E6" s="201" t="s">
        <v>8</v>
      </c>
      <c r="F6" s="202" t="s">
        <v>102</v>
      </c>
      <c r="G6" s="212" t="s">
        <v>88</v>
      </c>
      <c r="H6" s="212" t="s">
        <v>67</v>
      </c>
      <c r="I6" s="212" t="s">
        <v>88</v>
      </c>
      <c r="J6" s="213" t="s">
        <v>67</v>
      </c>
      <c r="K6" s="214" t="s">
        <v>88</v>
      </c>
      <c r="L6" s="212" t="s">
        <v>67</v>
      </c>
      <c r="M6" s="212" t="s">
        <v>88</v>
      </c>
      <c r="N6" s="212" t="s">
        <v>67</v>
      </c>
      <c r="O6" s="212" t="s">
        <v>88</v>
      </c>
      <c r="P6" s="215" t="s">
        <v>67</v>
      </c>
    </row>
    <row r="7" spans="1:17" s="221" customFormat="1" ht="22.5" customHeight="1">
      <c r="A7" s="143">
        <v>86</v>
      </c>
      <c r="B7" s="189"/>
      <c r="C7" s="189"/>
      <c r="D7" s="189"/>
      <c r="E7" s="189"/>
      <c r="F7" s="190" t="s">
        <v>101</v>
      </c>
      <c r="G7" s="192">
        <f>G8</f>
        <v>0</v>
      </c>
      <c r="H7" s="192">
        <f aca="true" t="shared" si="0" ref="H7:P7">H8</f>
        <v>677371817</v>
      </c>
      <c r="I7" s="192">
        <f t="shared" si="0"/>
        <v>0</v>
      </c>
      <c r="J7" s="217">
        <f t="shared" si="0"/>
        <v>0</v>
      </c>
      <c r="K7" s="218">
        <f t="shared" si="0"/>
        <v>0</v>
      </c>
      <c r="L7" s="192">
        <f t="shared" si="0"/>
        <v>153401767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223">
        <f t="shared" si="0"/>
        <v>523970050</v>
      </c>
      <c r="Q7" s="46" t="e">
        <f>Q8</f>
        <v>#REF!</v>
      </c>
    </row>
    <row r="8" spans="1:17" s="221" customFormat="1" ht="23.25" customHeight="1">
      <c r="A8" s="143" t="s">
        <v>112</v>
      </c>
      <c r="B8" s="162">
        <v>1</v>
      </c>
      <c r="C8" s="189"/>
      <c r="D8" s="189"/>
      <c r="E8" s="189"/>
      <c r="F8" s="200" t="s">
        <v>95</v>
      </c>
      <c r="G8" s="192">
        <f>'歲出明細'!G15</f>
        <v>0</v>
      </c>
      <c r="H8" s="192">
        <f>'歲出明細'!H15</f>
        <v>677371817</v>
      </c>
      <c r="I8" s="192">
        <f>'歲出明細'!I15</f>
        <v>0</v>
      </c>
      <c r="J8" s="192">
        <f>'歲出明細'!J15</f>
        <v>0</v>
      </c>
      <c r="K8" s="222">
        <f>'歲出明細'!K15</f>
        <v>0</v>
      </c>
      <c r="L8" s="192">
        <f>'歲出明細'!L15</f>
        <v>153401767</v>
      </c>
      <c r="M8" s="192">
        <f>'歲出明細'!M15</f>
        <v>0</v>
      </c>
      <c r="N8" s="192">
        <f>'歲出明細'!N15</f>
        <v>0</v>
      </c>
      <c r="O8" s="192">
        <f>'歲出明細'!O15</f>
        <v>0</v>
      </c>
      <c r="P8" s="219">
        <f>'歲出明細'!P15</f>
        <v>523970050</v>
      </c>
      <c r="Q8" s="46" t="e">
        <f>Q9</f>
        <v>#REF!</v>
      </c>
    </row>
    <row r="9" spans="1:17" s="221" customFormat="1" ht="23.25" customHeight="1">
      <c r="A9" s="145">
        <v>94</v>
      </c>
      <c r="B9" s="189"/>
      <c r="C9" s="162"/>
      <c r="D9" s="189"/>
      <c r="E9" s="189"/>
      <c r="F9" s="82"/>
      <c r="G9" s="28"/>
      <c r="H9" s="28"/>
      <c r="I9" s="28"/>
      <c r="J9" s="28"/>
      <c r="K9" s="46"/>
      <c r="L9" s="28"/>
      <c r="M9" s="28"/>
      <c r="N9" s="28"/>
      <c r="O9" s="28"/>
      <c r="P9" s="51"/>
      <c r="Q9" s="46" t="e">
        <f>Q10+Q11+Q12+Q13</f>
        <v>#REF!</v>
      </c>
    </row>
    <row r="10" spans="1:17" s="26" customFormat="1" ht="23.25" customHeight="1">
      <c r="A10" s="83"/>
      <c r="B10" s="79"/>
      <c r="C10" s="79"/>
      <c r="D10" s="78"/>
      <c r="E10" s="79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83"/>
      <c r="B11" s="79"/>
      <c r="C11" s="79"/>
      <c r="D11" s="78"/>
      <c r="E11" s="79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83"/>
      <c r="B12" s="79"/>
      <c r="C12" s="79"/>
      <c r="D12" s="79"/>
      <c r="E12" s="79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83"/>
      <c r="B13" s="79"/>
      <c r="C13" s="79"/>
      <c r="D13" s="79"/>
      <c r="E13" s="79"/>
      <c r="F13" s="27"/>
      <c r="G13" s="59"/>
      <c r="H13" s="59"/>
      <c r="I13" s="59"/>
      <c r="J13" s="59"/>
      <c r="K13" s="60"/>
      <c r="L13" s="60"/>
      <c r="M13" s="59"/>
      <c r="N13" s="59"/>
      <c r="O13" s="59"/>
      <c r="P13" s="61"/>
      <c r="Q13" s="46" t="e">
        <f>#REF!+Q15</f>
        <v>#REF!</v>
      </c>
    </row>
    <row r="14" spans="1:17" s="48" customFormat="1" ht="23.25" customHeight="1">
      <c r="A14" s="83"/>
      <c r="B14" s="79"/>
      <c r="C14" s="79"/>
      <c r="D14" s="79"/>
      <c r="E14" s="79"/>
      <c r="F14" s="27"/>
      <c r="G14" s="59"/>
      <c r="H14" s="59"/>
      <c r="I14" s="59"/>
      <c r="J14" s="59"/>
      <c r="K14" s="60"/>
      <c r="L14" s="60"/>
      <c r="M14" s="59"/>
      <c r="N14" s="59"/>
      <c r="O14" s="59"/>
      <c r="P14" s="61"/>
      <c r="Q14" s="46"/>
    </row>
    <row r="15" spans="1:17" s="48" customFormat="1" ht="23.25" customHeight="1">
      <c r="A15" s="83"/>
      <c r="B15" s="79"/>
      <c r="C15" s="79"/>
      <c r="D15" s="79"/>
      <c r="E15" s="79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83"/>
      <c r="B16" s="79"/>
      <c r="C16" s="79"/>
      <c r="D16" s="79"/>
      <c r="E16" s="79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83"/>
      <c r="B17" s="79"/>
      <c r="C17" s="79"/>
      <c r="D17" s="79"/>
      <c r="E17" s="79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48" customFormat="1" ht="23.25" customHeight="1">
      <c r="A18" s="83"/>
      <c r="B18" s="79"/>
      <c r="C18" s="79"/>
      <c r="D18" s="79"/>
      <c r="E18" s="79"/>
      <c r="F18" s="27"/>
      <c r="G18" s="28"/>
      <c r="H18" s="28"/>
      <c r="I18" s="28"/>
      <c r="J18" s="28"/>
      <c r="K18" s="46"/>
      <c r="L18" s="28"/>
      <c r="M18" s="28"/>
      <c r="N18" s="28"/>
      <c r="O18" s="28"/>
      <c r="P18" s="51"/>
    </row>
    <row r="19" spans="1:16" s="33" customFormat="1" ht="23.25" customHeight="1">
      <c r="A19" s="83"/>
      <c r="B19" s="79"/>
      <c r="C19" s="79"/>
      <c r="D19" s="79"/>
      <c r="E19" s="79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83"/>
      <c r="B20" s="79"/>
      <c r="C20" s="79"/>
      <c r="D20" s="79"/>
      <c r="E20" s="79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83"/>
      <c r="B21" s="79"/>
      <c r="C21" s="79"/>
      <c r="D21" s="79"/>
      <c r="E21" s="79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83"/>
      <c r="B22" s="79"/>
      <c r="C22" s="79"/>
      <c r="D22" s="79"/>
      <c r="E22" s="79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83"/>
      <c r="B23" s="79"/>
      <c r="C23" s="79"/>
      <c r="D23" s="79"/>
      <c r="E23" s="79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83"/>
      <c r="B24" s="79"/>
      <c r="C24" s="79"/>
      <c r="D24" s="79"/>
      <c r="E24" s="79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83"/>
      <c r="B25" s="79"/>
      <c r="C25" s="79"/>
      <c r="D25" s="79"/>
      <c r="E25" s="79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83"/>
      <c r="B26" s="79"/>
      <c r="C26" s="79"/>
      <c r="D26" s="79"/>
      <c r="E26" s="79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83"/>
      <c r="B27" s="79"/>
      <c r="C27" s="79"/>
      <c r="D27" s="79"/>
      <c r="E27" s="79"/>
      <c r="F27" s="31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83"/>
      <c r="B28" s="79"/>
      <c r="C28" s="79"/>
      <c r="D28" s="79"/>
      <c r="E28" s="79"/>
      <c r="F28" s="27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83"/>
      <c r="B29" s="79"/>
      <c r="C29" s="79"/>
      <c r="D29" s="79"/>
      <c r="E29" s="79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1.75" customHeight="1">
      <c r="A30" s="83"/>
      <c r="B30" s="79"/>
      <c r="C30" s="79"/>
      <c r="D30" s="79"/>
      <c r="E30" s="79"/>
      <c r="F30" s="31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83"/>
      <c r="B31" s="79"/>
      <c r="C31" s="79"/>
      <c r="D31" s="79"/>
      <c r="E31" s="79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23.25" customHeight="1">
      <c r="A32" s="83"/>
      <c r="B32" s="79"/>
      <c r="C32" s="79"/>
      <c r="D32" s="79"/>
      <c r="E32" s="79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7" s="41" customFormat="1" ht="48" customHeight="1" thickBot="1">
      <c r="A33" s="250"/>
      <c r="B33" s="251"/>
      <c r="C33" s="251"/>
      <c r="D33" s="251"/>
      <c r="E33" s="251"/>
      <c r="F33" s="252"/>
      <c r="G33" s="253"/>
      <c r="H33" s="253"/>
      <c r="I33" s="254"/>
      <c r="J33" s="254"/>
      <c r="K33" s="255"/>
      <c r="L33" s="253"/>
      <c r="M33" s="254"/>
      <c r="N33" s="254"/>
      <c r="O33" s="253"/>
      <c r="P33" s="256"/>
      <c r="Q33" s="40"/>
    </row>
    <row r="34" spans="8:12" ht="22.5" customHeight="1">
      <c r="H34" s="43"/>
      <c r="K34" s="18"/>
      <c r="L34" s="18"/>
    </row>
    <row r="35" spans="11:12" ht="22.5" customHeight="1">
      <c r="K35" s="18"/>
      <c r="L35" s="18"/>
    </row>
    <row r="36" spans="11:12" ht="22.5" customHeight="1">
      <c r="K36" s="18"/>
      <c r="L36" s="1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85" zoomScalePageLayoutView="0" workbookViewId="0" topLeftCell="A1">
      <pane xSplit="6" ySplit="6" topLeftCell="G2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29" sqref="D29"/>
    </sheetView>
  </sheetViews>
  <sheetFormatPr defaultColWidth="9.00390625" defaultRowHeight="16.5"/>
  <cols>
    <col min="1" max="1" width="3.375" style="80" customWidth="1"/>
    <col min="2" max="5" width="2.625" style="80" customWidth="1"/>
    <col min="6" max="6" width="20.625" style="42" customWidth="1"/>
    <col min="7" max="7" width="14.25390625" style="0" customWidth="1"/>
    <col min="8" max="8" width="16.50390625" style="0" customWidth="1"/>
    <col min="9" max="10" width="12.625" style="0" customWidth="1"/>
    <col min="11" max="11" width="14.00390625" style="0" customWidth="1"/>
    <col min="12" max="12" width="15.25390625" style="0" customWidth="1"/>
    <col min="13" max="15" width="14.625" style="0" customWidth="1"/>
    <col min="16" max="16" width="17.125" style="0" customWidth="1"/>
    <col min="17" max="17" width="9.00390625" style="0" hidden="1" customWidth="1"/>
  </cols>
  <sheetData>
    <row r="1" spans="1:11" s="123" customFormat="1" ht="15.75" customHeight="1">
      <c r="A1" s="121"/>
      <c r="B1" s="121"/>
      <c r="C1" s="121"/>
      <c r="D1" s="121"/>
      <c r="E1" s="121"/>
      <c r="F1" s="122"/>
      <c r="G1" s="122"/>
      <c r="J1" s="125" t="s">
        <v>75</v>
      </c>
      <c r="K1" s="126" t="s">
        <v>76</v>
      </c>
    </row>
    <row r="2" spans="1:16" s="124" customFormat="1" ht="25.5" customHeight="1">
      <c r="A2" s="120"/>
      <c r="B2" s="120"/>
      <c r="C2" s="120"/>
      <c r="D2" s="120"/>
      <c r="E2" s="120"/>
      <c r="F2" s="236"/>
      <c r="G2" s="148"/>
      <c r="H2" s="237"/>
      <c r="I2" s="257"/>
      <c r="J2" s="237" t="s">
        <v>105</v>
      </c>
      <c r="K2" s="238" t="s">
        <v>114</v>
      </c>
      <c r="L2" s="148"/>
      <c r="M2" s="148"/>
      <c r="N2" s="148"/>
      <c r="O2" s="148"/>
      <c r="P2" s="148"/>
    </row>
    <row r="3" spans="1:16" s="124" customFormat="1" ht="25.5" customHeight="1">
      <c r="A3" s="120"/>
      <c r="B3" s="120"/>
      <c r="C3" s="120"/>
      <c r="D3" s="120"/>
      <c r="E3" s="120"/>
      <c r="F3" s="236"/>
      <c r="G3" s="236"/>
      <c r="H3" s="148"/>
      <c r="I3" s="148"/>
      <c r="J3" s="237" t="s">
        <v>90</v>
      </c>
      <c r="K3" s="238" t="s">
        <v>78</v>
      </c>
      <c r="L3" s="148"/>
      <c r="M3" s="148"/>
      <c r="N3" s="148"/>
      <c r="O3" s="148"/>
      <c r="P3" s="148"/>
    </row>
    <row r="4" spans="1:16" s="119" customFormat="1" ht="16.5" customHeight="1">
      <c r="A4" s="277" t="s">
        <v>71</v>
      </c>
      <c r="B4" s="277"/>
      <c r="C4" s="277"/>
      <c r="D4" s="277"/>
      <c r="E4" s="277"/>
      <c r="F4" s="239"/>
      <c r="G4" s="240"/>
      <c r="H4" s="239"/>
      <c r="I4" s="239"/>
      <c r="J4" s="241" t="s">
        <v>79</v>
      </c>
      <c r="K4" s="242" t="s">
        <v>115</v>
      </c>
      <c r="L4" s="239"/>
      <c r="M4" s="239"/>
      <c r="N4" s="239"/>
      <c r="O4" s="239"/>
      <c r="P4" s="241" t="s">
        <v>0</v>
      </c>
    </row>
    <row r="5" spans="1:16" s="166" customFormat="1" ht="24" customHeight="1">
      <c r="A5" s="281" t="s">
        <v>65</v>
      </c>
      <c r="B5" s="283" t="s">
        <v>117</v>
      </c>
      <c r="C5" s="284"/>
      <c r="D5" s="284"/>
      <c r="E5" s="284"/>
      <c r="F5" s="285"/>
      <c r="G5" s="287" t="s">
        <v>1</v>
      </c>
      <c r="H5" s="289"/>
      <c r="I5" s="287" t="s">
        <v>111</v>
      </c>
      <c r="J5" s="289"/>
      <c r="K5" s="288" t="s">
        <v>2</v>
      </c>
      <c r="L5" s="289"/>
      <c r="M5" s="287" t="s">
        <v>3</v>
      </c>
      <c r="N5" s="289"/>
      <c r="O5" s="287" t="s">
        <v>4</v>
      </c>
      <c r="P5" s="288"/>
    </row>
    <row r="6" spans="1:16" s="166" customFormat="1" ht="24" customHeight="1">
      <c r="A6" s="282"/>
      <c r="B6" s="201" t="s">
        <v>5</v>
      </c>
      <c r="C6" s="201" t="s">
        <v>6</v>
      </c>
      <c r="D6" s="201" t="s">
        <v>7</v>
      </c>
      <c r="E6" s="201" t="s">
        <v>8</v>
      </c>
      <c r="F6" s="202" t="s">
        <v>102</v>
      </c>
      <c r="G6" s="212" t="s">
        <v>87</v>
      </c>
      <c r="H6" s="212" t="s">
        <v>67</v>
      </c>
      <c r="I6" s="212" t="s">
        <v>87</v>
      </c>
      <c r="J6" s="213" t="s">
        <v>67</v>
      </c>
      <c r="K6" s="214" t="s">
        <v>87</v>
      </c>
      <c r="L6" s="212" t="s">
        <v>67</v>
      </c>
      <c r="M6" s="212" t="s">
        <v>87</v>
      </c>
      <c r="N6" s="212" t="s">
        <v>67</v>
      </c>
      <c r="O6" s="212" t="s">
        <v>87</v>
      </c>
      <c r="P6" s="215" t="s">
        <v>67</v>
      </c>
    </row>
    <row r="7" spans="1:17" s="221" customFormat="1" ht="23.25" customHeight="1">
      <c r="A7" s="143">
        <v>86</v>
      </c>
      <c r="B7" s="189"/>
      <c r="C7" s="216"/>
      <c r="D7" s="216"/>
      <c r="E7" s="216"/>
      <c r="F7" s="190" t="s">
        <v>101</v>
      </c>
      <c r="G7" s="192">
        <f>G8</f>
        <v>0</v>
      </c>
      <c r="H7" s="192">
        <f aca="true" t="shared" si="0" ref="H7:P7">H8</f>
        <v>128930018246</v>
      </c>
      <c r="I7" s="192">
        <f t="shared" si="0"/>
        <v>0</v>
      </c>
      <c r="J7" s="217">
        <f t="shared" si="0"/>
        <v>0</v>
      </c>
      <c r="K7" s="218">
        <f t="shared" si="0"/>
        <v>0</v>
      </c>
      <c r="L7" s="192">
        <f t="shared" si="0"/>
        <v>10174144664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223">
        <f t="shared" si="0"/>
        <v>118755873582</v>
      </c>
      <c r="Q7" s="46">
        <f>Q8</f>
        <v>0</v>
      </c>
    </row>
    <row r="8" spans="1:17" s="221" customFormat="1" ht="23.25" customHeight="1">
      <c r="A8" s="143" t="s">
        <v>112</v>
      </c>
      <c r="B8" s="162">
        <v>1</v>
      </c>
      <c r="C8" s="216"/>
      <c r="D8" s="216"/>
      <c r="E8" s="216"/>
      <c r="F8" s="200" t="s">
        <v>95</v>
      </c>
      <c r="G8" s="192">
        <f>'歲出明細'!G13+'歲出明細'!G14</f>
        <v>0</v>
      </c>
      <c r="H8" s="192">
        <f>'歲出明細'!H13+'歲出明細'!H14</f>
        <v>128930018246</v>
      </c>
      <c r="I8" s="192">
        <f>'歲出明細'!I13+'歲出明細'!I14</f>
        <v>0</v>
      </c>
      <c r="J8" s="192">
        <f>'歲出明細'!J13+'歲出明細'!J14</f>
        <v>0</v>
      </c>
      <c r="K8" s="222">
        <f>'歲出明細'!K13+'歲出明細'!K14</f>
        <v>0</v>
      </c>
      <c r="L8" s="192">
        <f>'歲出明細'!L13+'歲出明細'!L14</f>
        <v>10174144664</v>
      </c>
      <c r="M8" s="192">
        <f>'歲出明細'!M13+'歲出明細'!M14</f>
        <v>0</v>
      </c>
      <c r="N8" s="192">
        <f>'歲出明細'!N13+'歲出明細'!N14</f>
        <v>0</v>
      </c>
      <c r="O8" s="192">
        <f>'歲出明細'!O13+'歲出明細'!O14</f>
        <v>0</v>
      </c>
      <c r="P8" s="219">
        <f>'歲出明細'!P13+'歲出明細'!P14</f>
        <v>118755873582</v>
      </c>
      <c r="Q8" s="46">
        <f>Q9</f>
        <v>0</v>
      </c>
    </row>
    <row r="9" spans="1:17" s="221" customFormat="1" ht="23.25" customHeight="1">
      <c r="A9" s="145">
        <v>94</v>
      </c>
      <c r="B9" s="189"/>
      <c r="C9" s="210"/>
      <c r="D9" s="216"/>
      <c r="E9" s="216"/>
      <c r="F9" s="135"/>
      <c r="G9" s="28"/>
      <c r="H9" s="28"/>
      <c r="I9" s="28"/>
      <c r="J9" s="28"/>
      <c r="K9" s="46"/>
      <c r="L9" s="28"/>
      <c r="M9" s="28"/>
      <c r="N9" s="28"/>
      <c r="O9" s="28"/>
      <c r="P9" s="51"/>
      <c r="Q9" s="46">
        <f>Q10+Q11+Q12+Q13</f>
        <v>0</v>
      </c>
    </row>
    <row r="10" spans="1:17" s="26" customFormat="1" ht="23.25" customHeight="1">
      <c r="A10" s="77"/>
      <c r="B10" s="79"/>
      <c r="C10" s="79"/>
      <c r="D10" s="78"/>
      <c r="E10" s="79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77"/>
      <c r="B11" s="79"/>
      <c r="C11" s="79"/>
      <c r="D11" s="78"/>
      <c r="E11" s="79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77"/>
      <c r="B12" s="79"/>
      <c r="C12" s="79"/>
      <c r="D12" s="79"/>
      <c r="E12" s="79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77"/>
      <c r="B13" s="79"/>
      <c r="C13" s="79"/>
      <c r="D13" s="79"/>
      <c r="E13" s="79"/>
      <c r="F13" s="27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77"/>
      <c r="B14" s="79"/>
      <c r="C14" s="79"/>
      <c r="D14" s="79"/>
      <c r="E14" s="79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77"/>
      <c r="B15" s="79"/>
      <c r="C15" s="79"/>
      <c r="D15" s="79"/>
      <c r="E15" s="79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77"/>
      <c r="B16" s="79"/>
      <c r="C16" s="79"/>
      <c r="D16" s="79"/>
      <c r="E16" s="79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77"/>
      <c r="B17" s="79"/>
      <c r="C17" s="79"/>
      <c r="D17" s="79"/>
      <c r="E17" s="79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77"/>
      <c r="B18" s="79"/>
      <c r="C18" s="79"/>
      <c r="D18" s="79"/>
      <c r="E18" s="79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77"/>
      <c r="B19" s="79"/>
      <c r="C19" s="79"/>
      <c r="D19" s="79"/>
      <c r="E19" s="79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77"/>
      <c r="B20" s="79"/>
      <c r="C20" s="79"/>
      <c r="D20" s="79"/>
      <c r="E20" s="79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77"/>
      <c r="B21" s="79"/>
      <c r="C21" s="79"/>
      <c r="D21" s="79"/>
      <c r="E21" s="79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77"/>
      <c r="B22" s="79"/>
      <c r="C22" s="79"/>
      <c r="D22" s="79"/>
      <c r="E22" s="79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77"/>
      <c r="B23" s="79"/>
      <c r="C23" s="79"/>
      <c r="D23" s="79"/>
      <c r="E23" s="79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77"/>
      <c r="B24" s="79"/>
      <c r="C24" s="79"/>
      <c r="D24" s="79"/>
      <c r="E24" s="79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77"/>
      <c r="B25" s="79"/>
      <c r="C25" s="79"/>
      <c r="D25" s="79"/>
      <c r="E25" s="79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77"/>
      <c r="B26" s="79"/>
      <c r="C26" s="79"/>
      <c r="D26" s="79"/>
      <c r="E26" s="79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77"/>
      <c r="B27" s="79"/>
      <c r="C27" s="79"/>
      <c r="D27" s="79"/>
      <c r="E27" s="79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77"/>
      <c r="B28" s="79"/>
      <c r="C28" s="79"/>
      <c r="D28" s="79"/>
      <c r="E28" s="79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77"/>
      <c r="B29" s="79"/>
      <c r="C29" s="79"/>
      <c r="D29" s="79"/>
      <c r="E29" s="79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77"/>
      <c r="B30" s="79"/>
      <c r="C30" s="79"/>
      <c r="D30" s="79"/>
      <c r="E30" s="79"/>
      <c r="F30" s="31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77"/>
      <c r="B31" s="79"/>
      <c r="C31" s="79"/>
      <c r="D31" s="79"/>
      <c r="E31" s="79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15" customHeight="1">
      <c r="A32" s="77"/>
      <c r="B32" s="79"/>
      <c r="C32" s="79"/>
      <c r="D32" s="79"/>
      <c r="E32" s="79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6" s="33" customFormat="1" ht="23.25" customHeight="1">
      <c r="A33" s="77"/>
      <c r="B33" s="79"/>
      <c r="C33" s="79"/>
      <c r="D33" s="79"/>
      <c r="E33" s="79"/>
      <c r="F33" s="27"/>
      <c r="G33" s="28"/>
      <c r="H33" s="28"/>
      <c r="I33" s="32"/>
      <c r="J33" s="32"/>
      <c r="K33" s="46"/>
      <c r="L33" s="28"/>
      <c r="M33" s="32"/>
      <c r="N33" s="32"/>
      <c r="O33" s="28"/>
      <c r="P33" s="29"/>
    </row>
    <row r="34" spans="1:17" s="41" customFormat="1" ht="24" customHeight="1" thickBot="1">
      <c r="A34" s="258"/>
      <c r="B34" s="251"/>
      <c r="C34" s="251"/>
      <c r="D34" s="251"/>
      <c r="E34" s="251"/>
      <c r="F34" s="252"/>
      <c r="G34" s="253"/>
      <c r="H34" s="253"/>
      <c r="I34" s="254"/>
      <c r="J34" s="254"/>
      <c r="K34" s="255"/>
      <c r="L34" s="253"/>
      <c r="M34" s="254"/>
      <c r="N34" s="254"/>
      <c r="O34" s="253"/>
      <c r="P34" s="256"/>
      <c r="Q34" s="40"/>
    </row>
    <row r="35" spans="8:12" ht="23.25" customHeight="1">
      <c r="H35" s="43"/>
      <c r="K35" s="18"/>
      <c r="L35" s="18"/>
    </row>
    <row r="36" spans="11:12" ht="23.25" customHeight="1">
      <c r="K36" s="18"/>
      <c r="L36" s="18"/>
    </row>
    <row r="37" spans="11:12" ht="23.25" customHeight="1">
      <c r="K37" s="18"/>
      <c r="L37" s="18"/>
    </row>
    <row r="38" ht="23.25" customHeight="1"/>
    <row r="39" ht="23.25" customHeight="1"/>
    <row r="40" ht="23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7539062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38</v>
      </c>
      <c r="K1" s="5" t="s">
        <v>39</v>
      </c>
    </row>
    <row r="2" spans="1:11" s="7" customFormat="1" ht="25.5" customHeight="1">
      <c r="A2" s="6"/>
      <c r="B2" s="6"/>
      <c r="C2" s="6"/>
      <c r="D2" s="6"/>
      <c r="E2" s="6"/>
      <c r="F2" s="6"/>
      <c r="H2" s="290" t="s">
        <v>40</v>
      </c>
      <c r="I2" s="291"/>
      <c r="J2" s="291"/>
      <c r="K2" s="9" t="s">
        <v>41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42</v>
      </c>
      <c r="K3" s="9" t="s">
        <v>43</v>
      </c>
    </row>
    <row r="4" spans="1:16" s="11" customFormat="1" ht="16.5" customHeight="1" thickBot="1">
      <c r="A4" s="296" t="s">
        <v>71</v>
      </c>
      <c r="B4" s="296"/>
      <c r="C4" s="296"/>
      <c r="D4" s="296"/>
      <c r="E4" s="296"/>
      <c r="G4" s="12"/>
      <c r="J4" s="13" t="s">
        <v>44</v>
      </c>
      <c r="K4" s="14" t="s">
        <v>45</v>
      </c>
      <c r="P4" s="15" t="s">
        <v>0</v>
      </c>
    </row>
    <row r="5" spans="1:16" ht="20.25" customHeight="1">
      <c r="A5" s="16" t="s">
        <v>46</v>
      </c>
      <c r="B5" s="299" t="s">
        <v>47</v>
      </c>
      <c r="C5" s="299"/>
      <c r="D5" s="299"/>
      <c r="E5" s="299"/>
      <c r="F5" s="299"/>
      <c r="G5" s="302" t="s">
        <v>1</v>
      </c>
      <c r="H5" s="303"/>
      <c r="I5" s="297" t="s">
        <v>48</v>
      </c>
      <c r="J5" s="300"/>
      <c r="K5" s="298" t="s">
        <v>2</v>
      </c>
      <c r="L5" s="301"/>
      <c r="M5" s="297" t="s">
        <v>3</v>
      </c>
      <c r="N5" s="300"/>
      <c r="O5" s="297" t="s">
        <v>4</v>
      </c>
      <c r="P5" s="298"/>
    </row>
    <row r="6" spans="1:16" s="18" customFormat="1" ht="19.5" customHeight="1">
      <c r="A6" s="17" t="s">
        <v>49</v>
      </c>
      <c r="B6" s="292" t="s">
        <v>5</v>
      </c>
      <c r="C6" s="292" t="s">
        <v>6</v>
      </c>
      <c r="D6" s="292" t="s">
        <v>7</v>
      </c>
      <c r="E6" s="292" t="s">
        <v>8</v>
      </c>
      <c r="F6" s="294" t="s">
        <v>50</v>
      </c>
      <c r="G6" s="294" t="s">
        <v>51</v>
      </c>
      <c r="H6" s="294" t="s">
        <v>52</v>
      </c>
      <c r="I6" s="294" t="s">
        <v>53</v>
      </c>
      <c r="J6" s="294" t="s">
        <v>52</v>
      </c>
      <c r="K6" s="306" t="s">
        <v>51</v>
      </c>
      <c r="L6" s="294" t="s">
        <v>54</v>
      </c>
      <c r="M6" s="294" t="s">
        <v>53</v>
      </c>
      <c r="N6" s="294" t="s">
        <v>52</v>
      </c>
      <c r="O6" s="294" t="s">
        <v>51</v>
      </c>
      <c r="P6" s="304" t="s">
        <v>54</v>
      </c>
    </row>
    <row r="7" spans="1:16" ht="21" customHeight="1">
      <c r="A7" s="44" t="s">
        <v>55</v>
      </c>
      <c r="B7" s="293"/>
      <c r="C7" s="293"/>
      <c r="D7" s="293"/>
      <c r="E7" s="293"/>
      <c r="F7" s="295"/>
      <c r="G7" s="295"/>
      <c r="H7" s="295"/>
      <c r="I7" s="295"/>
      <c r="J7" s="295"/>
      <c r="K7" s="307"/>
      <c r="L7" s="295"/>
      <c r="M7" s="295"/>
      <c r="N7" s="295"/>
      <c r="O7" s="295"/>
      <c r="P7" s="305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56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57</v>
      </c>
      <c r="B10" s="20"/>
      <c r="C10" s="30">
        <v>1</v>
      </c>
      <c r="D10" s="20"/>
      <c r="E10" s="20"/>
      <c r="F10" s="57" t="s">
        <v>58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59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60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61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62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63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64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5.75">
      <c r="H33" s="43"/>
      <c r="K33" s="18"/>
      <c r="L33" s="18"/>
    </row>
    <row r="34" spans="11:12" ht="15.75">
      <c r="K34" s="18"/>
      <c r="L34" s="18"/>
    </row>
    <row r="35" spans="11:12" ht="15.7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11</v>
      </c>
      <c r="K1" s="5" t="s">
        <v>12</v>
      </c>
    </row>
    <row r="2" spans="1:11" s="7" customFormat="1" ht="25.5" customHeight="1">
      <c r="A2" s="6"/>
      <c r="B2" s="6"/>
      <c r="C2" s="6"/>
      <c r="D2" s="6"/>
      <c r="E2" s="6"/>
      <c r="F2" s="6"/>
      <c r="H2" s="290" t="s">
        <v>13</v>
      </c>
      <c r="I2" s="291"/>
      <c r="J2" s="291"/>
      <c r="K2" s="9" t="s">
        <v>14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15</v>
      </c>
      <c r="K3" s="9" t="s">
        <v>16</v>
      </c>
    </row>
    <row r="4" spans="1:16" s="11" customFormat="1" ht="16.5" customHeight="1" thickBot="1">
      <c r="A4" s="308" t="s">
        <v>72</v>
      </c>
      <c r="B4" s="296"/>
      <c r="C4" s="296"/>
      <c r="D4" s="296"/>
      <c r="E4" s="296"/>
      <c r="G4" s="12"/>
      <c r="J4" s="13" t="s">
        <v>17</v>
      </c>
      <c r="K4" s="14" t="s">
        <v>18</v>
      </c>
      <c r="P4" s="15" t="s">
        <v>0</v>
      </c>
    </row>
    <row r="5" spans="1:16" ht="20.25" customHeight="1">
      <c r="A5" s="16" t="s">
        <v>19</v>
      </c>
      <c r="B5" s="299" t="s">
        <v>20</v>
      </c>
      <c r="C5" s="299"/>
      <c r="D5" s="299"/>
      <c r="E5" s="299"/>
      <c r="F5" s="299"/>
      <c r="G5" s="302" t="s">
        <v>1</v>
      </c>
      <c r="H5" s="303"/>
      <c r="I5" s="297" t="s">
        <v>21</v>
      </c>
      <c r="J5" s="300"/>
      <c r="K5" s="298" t="s">
        <v>2</v>
      </c>
      <c r="L5" s="301"/>
      <c r="M5" s="297" t="s">
        <v>3</v>
      </c>
      <c r="N5" s="300"/>
      <c r="O5" s="297" t="s">
        <v>4</v>
      </c>
      <c r="P5" s="298"/>
    </row>
    <row r="6" spans="1:16" s="18" customFormat="1" ht="19.5" customHeight="1">
      <c r="A6" s="17" t="s">
        <v>22</v>
      </c>
      <c r="B6" s="292" t="s">
        <v>5</v>
      </c>
      <c r="C6" s="292" t="s">
        <v>6</v>
      </c>
      <c r="D6" s="292" t="s">
        <v>7</v>
      </c>
      <c r="E6" s="292" t="s">
        <v>8</v>
      </c>
      <c r="F6" s="294" t="s">
        <v>23</v>
      </c>
      <c r="G6" s="294" t="s">
        <v>24</v>
      </c>
      <c r="H6" s="294" t="s">
        <v>25</v>
      </c>
      <c r="I6" s="294" t="s">
        <v>26</v>
      </c>
      <c r="J6" s="294" t="s">
        <v>25</v>
      </c>
      <c r="K6" s="306" t="s">
        <v>24</v>
      </c>
      <c r="L6" s="294" t="s">
        <v>27</v>
      </c>
      <c r="M6" s="294" t="s">
        <v>26</v>
      </c>
      <c r="N6" s="294" t="s">
        <v>25</v>
      </c>
      <c r="O6" s="294" t="s">
        <v>24</v>
      </c>
      <c r="P6" s="304" t="s">
        <v>27</v>
      </c>
    </row>
    <row r="7" spans="1:16" ht="21" customHeight="1">
      <c r="A7" s="44" t="s">
        <v>28</v>
      </c>
      <c r="B7" s="293"/>
      <c r="C7" s="293"/>
      <c r="D7" s="293"/>
      <c r="E7" s="293"/>
      <c r="F7" s="295"/>
      <c r="G7" s="295"/>
      <c r="H7" s="295"/>
      <c r="I7" s="295"/>
      <c r="J7" s="295"/>
      <c r="K7" s="307"/>
      <c r="L7" s="295"/>
      <c r="M7" s="295"/>
      <c r="N7" s="295"/>
      <c r="O7" s="295"/>
      <c r="P7" s="305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29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30</v>
      </c>
      <c r="B10" s="20"/>
      <c r="C10" s="30">
        <v>1</v>
      </c>
      <c r="D10" s="20"/>
      <c r="E10" s="20"/>
      <c r="F10" s="57" t="s">
        <v>31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32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33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34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35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36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37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5.75">
      <c r="H33" s="43"/>
      <c r="K33" s="18"/>
      <c r="L33" s="18"/>
    </row>
    <row r="34" spans="11:12" ht="15.75">
      <c r="K34" s="18"/>
      <c r="L34" s="18"/>
    </row>
    <row r="35" spans="11:12" ht="15.7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SheetLayoutView="100" zoomScalePageLayoutView="0" workbookViewId="0" topLeftCell="A1">
      <pane xSplit="6" ySplit="6" topLeftCell="G2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2" sqref="A32:IV32"/>
    </sheetView>
  </sheetViews>
  <sheetFormatPr defaultColWidth="9.00390625" defaultRowHeight="16.5"/>
  <cols>
    <col min="1" max="1" width="3.375" style="115" customWidth="1"/>
    <col min="2" max="5" width="2.625" style="88" customWidth="1"/>
    <col min="6" max="6" width="21.25390625" style="116" customWidth="1"/>
    <col min="7" max="7" width="12.50390625" style="74" customWidth="1"/>
    <col min="8" max="8" width="17.50390625" style="74" customWidth="1"/>
    <col min="9" max="10" width="12.625" style="74" customWidth="1"/>
    <col min="11" max="11" width="14.875" style="74" customWidth="1"/>
    <col min="12" max="12" width="16.50390625" style="74" customWidth="1"/>
    <col min="13" max="14" width="12.875" style="74" customWidth="1"/>
    <col min="15" max="15" width="14.50390625" style="74" customWidth="1"/>
    <col min="16" max="16" width="18.125" style="74" customWidth="1"/>
    <col min="17" max="16384" width="9.00390625" style="74" customWidth="1"/>
  </cols>
  <sheetData>
    <row r="1" spans="1:11" s="173" customFormat="1" ht="15.75" customHeight="1">
      <c r="A1" s="168"/>
      <c r="B1" s="130"/>
      <c r="C1" s="130"/>
      <c r="D1" s="130"/>
      <c r="E1" s="130"/>
      <c r="F1" s="169"/>
      <c r="G1" s="169"/>
      <c r="H1" s="170"/>
      <c r="I1" s="170"/>
      <c r="J1" s="171" t="s">
        <v>75</v>
      </c>
      <c r="K1" s="172" t="s">
        <v>76</v>
      </c>
    </row>
    <row r="2" spans="1:11" s="175" customFormat="1" ht="25.5" customHeight="1">
      <c r="A2" s="168"/>
      <c r="B2" s="130"/>
      <c r="C2" s="130"/>
      <c r="D2" s="130"/>
      <c r="E2" s="130"/>
      <c r="F2" s="174"/>
      <c r="H2" s="176"/>
      <c r="I2" s="165"/>
      <c r="J2" s="176" t="s">
        <v>105</v>
      </c>
      <c r="K2" s="177" t="s">
        <v>114</v>
      </c>
    </row>
    <row r="3" spans="1:16" s="175" customFormat="1" ht="25.5" customHeight="1">
      <c r="A3" s="259"/>
      <c r="B3" s="167"/>
      <c r="C3" s="167"/>
      <c r="D3" s="167"/>
      <c r="E3" s="167"/>
      <c r="F3" s="260"/>
      <c r="G3" s="260"/>
      <c r="H3" s="261"/>
      <c r="I3" s="261"/>
      <c r="J3" s="262" t="s">
        <v>107</v>
      </c>
      <c r="K3" s="263" t="s">
        <v>108</v>
      </c>
      <c r="L3" s="264"/>
      <c r="M3" s="264"/>
      <c r="N3" s="264"/>
      <c r="O3" s="264"/>
      <c r="P3" s="264"/>
    </row>
    <row r="4" spans="1:16" s="166" customFormat="1" ht="16.5" customHeight="1">
      <c r="A4" s="286"/>
      <c r="B4" s="286"/>
      <c r="C4" s="286"/>
      <c r="D4" s="286"/>
      <c r="E4" s="286"/>
      <c r="F4" s="265"/>
      <c r="G4" s="266"/>
      <c r="H4" s="265"/>
      <c r="I4" s="265"/>
      <c r="J4" s="267" t="s">
        <v>79</v>
      </c>
      <c r="K4" s="268" t="s">
        <v>116</v>
      </c>
      <c r="L4" s="265"/>
      <c r="M4" s="265"/>
      <c r="N4" s="265"/>
      <c r="O4" s="265"/>
      <c r="P4" s="267" t="s">
        <v>0</v>
      </c>
    </row>
    <row r="5" spans="1:16" s="166" customFormat="1" ht="24" customHeight="1">
      <c r="A5" s="281" t="s">
        <v>65</v>
      </c>
      <c r="B5" s="310" t="s">
        <v>119</v>
      </c>
      <c r="C5" s="311"/>
      <c r="D5" s="311"/>
      <c r="E5" s="311"/>
      <c r="F5" s="312"/>
      <c r="G5" s="287" t="s">
        <v>1</v>
      </c>
      <c r="H5" s="289"/>
      <c r="I5" s="287" t="s">
        <v>111</v>
      </c>
      <c r="J5" s="289"/>
      <c r="K5" s="288" t="s">
        <v>2</v>
      </c>
      <c r="L5" s="289"/>
      <c r="M5" s="287" t="s">
        <v>3</v>
      </c>
      <c r="N5" s="289"/>
      <c r="O5" s="287" t="s">
        <v>4</v>
      </c>
      <c r="P5" s="288"/>
    </row>
    <row r="6" spans="1:16" s="166" customFormat="1" ht="24" customHeight="1">
      <c r="A6" s="309"/>
      <c r="B6" s="235" t="s">
        <v>5</v>
      </c>
      <c r="C6" s="235" t="s">
        <v>6</v>
      </c>
      <c r="D6" s="235" t="s">
        <v>7</v>
      </c>
      <c r="E6" s="235" t="s">
        <v>8</v>
      </c>
      <c r="F6" s="212" t="s">
        <v>104</v>
      </c>
      <c r="G6" s="212" t="s">
        <v>87</v>
      </c>
      <c r="H6" s="212" t="s">
        <v>67</v>
      </c>
      <c r="I6" s="212" t="s">
        <v>87</v>
      </c>
      <c r="J6" s="213" t="s">
        <v>67</v>
      </c>
      <c r="K6" s="214" t="s">
        <v>87</v>
      </c>
      <c r="L6" s="212" t="s">
        <v>67</v>
      </c>
      <c r="M6" s="212" t="s">
        <v>87</v>
      </c>
      <c r="N6" s="212" t="s">
        <v>67</v>
      </c>
      <c r="O6" s="212" t="s">
        <v>87</v>
      </c>
      <c r="P6" s="215" t="s">
        <v>67</v>
      </c>
    </row>
    <row r="7" spans="1:16" s="229" customFormat="1" ht="27" customHeight="1">
      <c r="A7" s="178">
        <v>86</v>
      </c>
      <c r="B7" s="224"/>
      <c r="C7" s="224"/>
      <c r="D7" s="224"/>
      <c r="E7" s="224"/>
      <c r="F7" s="190" t="s">
        <v>103</v>
      </c>
      <c r="G7" s="225">
        <f>G8</f>
        <v>0</v>
      </c>
      <c r="H7" s="225">
        <f aca="true" t="shared" si="0" ref="H7:P7">H8</f>
        <v>129607390063</v>
      </c>
      <c r="I7" s="225">
        <f t="shared" si="0"/>
        <v>0</v>
      </c>
      <c r="J7" s="226">
        <f t="shared" si="0"/>
        <v>0</v>
      </c>
      <c r="K7" s="227">
        <f t="shared" si="0"/>
        <v>0</v>
      </c>
      <c r="L7" s="225">
        <f t="shared" si="0"/>
        <v>10327546431</v>
      </c>
      <c r="M7" s="225">
        <f t="shared" si="0"/>
        <v>0</v>
      </c>
      <c r="N7" s="225">
        <f t="shared" si="0"/>
        <v>0</v>
      </c>
      <c r="O7" s="225">
        <f t="shared" si="0"/>
        <v>0</v>
      </c>
      <c r="P7" s="228">
        <f t="shared" si="0"/>
        <v>119279843632</v>
      </c>
    </row>
    <row r="8" spans="1:16" s="231" customFormat="1" ht="21" customHeight="1">
      <c r="A8" s="179" t="s">
        <v>112</v>
      </c>
      <c r="B8" s="180">
        <v>1</v>
      </c>
      <c r="C8" s="230"/>
      <c r="D8" s="230"/>
      <c r="E8" s="230"/>
      <c r="F8" s="276" t="s">
        <v>73</v>
      </c>
      <c r="G8" s="95">
        <f>G9</f>
        <v>0</v>
      </c>
      <c r="H8" s="95">
        <f aca="true" t="shared" si="1" ref="H8:P8">H9</f>
        <v>129607390063</v>
      </c>
      <c r="I8" s="95">
        <f t="shared" si="1"/>
        <v>0</v>
      </c>
      <c r="J8" s="95">
        <f t="shared" si="1"/>
        <v>0</v>
      </c>
      <c r="K8" s="96">
        <f t="shared" si="1"/>
        <v>0</v>
      </c>
      <c r="L8" s="95">
        <f t="shared" si="1"/>
        <v>10327546431</v>
      </c>
      <c r="M8" s="95">
        <f t="shared" si="1"/>
        <v>0</v>
      </c>
      <c r="N8" s="95">
        <f t="shared" si="1"/>
        <v>0</v>
      </c>
      <c r="O8" s="95">
        <f t="shared" si="1"/>
        <v>0</v>
      </c>
      <c r="P8" s="98">
        <f t="shared" si="1"/>
        <v>119279843632</v>
      </c>
    </row>
    <row r="9" spans="1:16" s="231" customFormat="1" ht="21" customHeight="1">
      <c r="A9" s="181">
        <v>94</v>
      </c>
      <c r="B9" s="230"/>
      <c r="C9" s="180">
        <v>1</v>
      </c>
      <c r="D9" s="230"/>
      <c r="E9" s="230"/>
      <c r="F9" s="232" t="s">
        <v>89</v>
      </c>
      <c r="G9" s="95">
        <f aca="true" t="shared" si="2" ref="G9:P9">G13+G14+G15</f>
        <v>0</v>
      </c>
      <c r="H9" s="95">
        <f t="shared" si="2"/>
        <v>129607390063</v>
      </c>
      <c r="I9" s="95">
        <f t="shared" si="2"/>
        <v>0</v>
      </c>
      <c r="J9" s="95">
        <f t="shared" si="2"/>
        <v>0</v>
      </c>
      <c r="K9" s="96">
        <f t="shared" si="2"/>
        <v>0</v>
      </c>
      <c r="L9" s="95">
        <f>L13+L14+L15</f>
        <v>10327546431</v>
      </c>
      <c r="M9" s="95">
        <f t="shared" si="2"/>
        <v>0</v>
      </c>
      <c r="N9" s="95">
        <f t="shared" si="2"/>
        <v>0</v>
      </c>
      <c r="O9" s="95">
        <f t="shared" si="2"/>
        <v>0</v>
      </c>
      <c r="P9" s="98">
        <f t="shared" si="2"/>
        <v>119279843632</v>
      </c>
    </row>
    <row r="10" spans="1:16" s="233" customFormat="1" ht="21" customHeight="1" hidden="1">
      <c r="A10" s="182"/>
      <c r="B10" s="183"/>
      <c r="C10" s="184"/>
      <c r="D10" s="184"/>
      <c r="E10" s="184"/>
      <c r="F10" s="186" t="s">
        <v>83</v>
      </c>
      <c r="G10" s="90">
        <v>0</v>
      </c>
      <c r="H10" s="90" t="e">
        <f aca="true" t="shared" si="3" ref="H10:P10">SUM(H11:H12)</f>
        <v>#REF!</v>
      </c>
      <c r="I10" s="90" t="e">
        <f t="shared" si="3"/>
        <v>#REF!</v>
      </c>
      <c r="J10" s="90" t="e">
        <f t="shared" si="3"/>
        <v>#REF!</v>
      </c>
      <c r="K10" s="91" t="e">
        <f t="shared" si="3"/>
        <v>#REF!</v>
      </c>
      <c r="L10" s="90" t="e">
        <f t="shared" si="3"/>
        <v>#REF!</v>
      </c>
      <c r="M10" s="90" t="e">
        <f t="shared" si="3"/>
        <v>#REF!</v>
      </c>
      <c r="N10" s="90" t="e">
        <f t="shared" si="3"/>
        <v>#REF!</v>
      </c>
      <c r="O10" s="90" t="e">
        <f t="shared" si="3"/>
        <v>#REF!</v>
      </c>
      <c r="P10" s="92" t="e">
        <f t="shared" si="3"/>
        <v>#REF!</v>
      </c>
    </row>
    <row r="11" spans="1:16" s="93" customFormat="1" ht="21" customHeight="1" hidden="1">
      <c r="A11" s="183"/>
      <c r="B11" s="183"/>
      <c r="C11" s="184"/>
      <c r="D11" s="184"/>
      <c r="E11" s="184"/>
      <c r="F11" s="186" t="s">
        <v>72</v>
      </c>
      <c r="G11" s="90">
        <f>G15</f>
        <v>0</v>
      </c>
      <c r="H11" s="90">
        <f>H15</f>
        <v>677371817</v>
      </c>
      <c r="I11" s="90">
        <f aca="true" t="shared" si="4" ref="I11:N11">I15</f>
        <v>0</v>
      </c>
      <c r="J11" s="90">
        <f t="shared" si="4"/>
        <v>0</v>
      </c>
      <c r="K11" s="91">
        <f t="shared" si="4"/>
        <v>0</v>
      </c>
      <c r="L11" s="90">
        <f t="shared" si="4"/>
        <v>153401767</v>
      </c>
      <c r="M11" s="90">
        <f t="shared" si="4"/>
        <v>0</v>
      </c>
      <c r="N11" s="90">
        <f t="shared" si="4"/>
        <v>0</v>
      </c>
      <c r="O11" s="90">
        <f>G11-I11-K11+M11</f>
        <v>0</v>
      </c>
      <c r="P11" s="92">
        <f>H11-J11-L11+N11</f>
        <v>523970050</v>
      </c>
    </row>
    <row r="12" spans="1:16" s="93" customFormat="1" ht="21" customHeight="1" hidden="1">
      <c r="A12" s="183"/>
      <c r="B12" s="183"/>
      <c r="C12" s="184"/>
      <c r="D12" s="184"/>
      <c r="E12" s="184"/>
      <c r="F12" s="186" t="s">
        <v>71</v>
      </c>
      <c r="G12" s="90" t="e">
        <f>G13+#REF!+G14</f>
        <v>#REF!</v>
      </c>
      <c r="H12" s="90" t="e">
        <f>H13+#REF!+H14</f>
        <v>#REF!</v>
      </c>
      <c r="I12" s="90" t="e">
        <f>I13+#REF!+I14</f>
        <v>#REF!</v>
      </c>
      <c r="J12" s="90" t="e">
        <f>J13+#REF!+J14</f>
        <v>#REF!</v>
      </c>
      <c r="K12" s="91" t="e">
        <f>K13+#REF!+K14</f>
        <v>#REF!</v>
      </c>
      <c r="L12" s="90" t="e">
        <f>L13+#REF!+L14</f>
        <v>#REF!</v>
      </c>
      <c r="M12" s="90" t="e">
        <f>M13+#REF!+M14</f>
        <v>#REF!</v>
      </c>
      <c r="N12" s="90" t="e">
        <f>N13+#REF!+N14</f>
        <v>#REF!</v>
      </c>
      <c r="O12" s="90" t="e">
        <f>G12-I12-K12+M12</f>
        <v>#REF!</v>
      </c>
      <c r="P12" s="92" t="e">
        <f>H12-J12-L12+N12</f>
        <v>#REF!</v>
      </c>
    </row>
    <row r="13" spans="1:16" s="99" customFormat="1" ht="21" customHeight="1">
      <c r="A13" s="181"/>
      <c r="B13" s="185"/>
      <c r="C13" s="185"/>
      <c r="D13" s="180">
        <v>1</v>
      </c>
      <c r="E13" s="185"/>
      <c r="F13" s="187" t="s">
        <v>84</v>
      </c>
      <c r="G13" s="95">
        <v>0</v>
      </c>
      <c r="H13" s="95">
        <v>119067692380</v>
      </c>
      <c r="I13" s="95">
        <v>0</v>
      </c>
      <c r="J13" s="95">
        <v>0</v>
      </c>
      <c r="K13" s="96">
        <v>0</v>
      </c>
      <c r="L13" s="95">
        <v>8022740771</v>
      </c>
      <c r="M13" s="97">
        <v>0</v>
      </c>
      <c r="N13" s="97">
        <f>-M13</f>
        <v>0</v>
      </c>
      <c r="O13" s="95">
        <f aca="true" t="shared" si="5" ref="O13:P17">G13-I13-K13+M13</f>
        <v>0</v>
      </c>
      <c r="P13" s="98">
        <f>H13-J13-L13+N13</f>
        <v>111044951609</v>
      </c>
    </row>
    <row r="14" spans="1:16" s="234" customFormat="1" ht="36.75" customHeight="1">
      <c r="A14" s="181"/>
      <c r="B14" s="185"/>
      <c r="C14" s="185"/>
      <c r="D14" s="185">
        <v>3</v>
      </c>
      <c r="E14" s="185"/>
      <c r="F14" s="187" t="s">
        <v>10</v>
      </c>
      <c r="G14" s="95">
        <v>0</v>
      </c>
      <c r="H14" s="95">
        <v>9862325866</v>
      </c>
      <c r="I14" s="95">
        <v>0</v>
      </c>
      <c r="J14" s="95">
        <v>0</v>
      </c>
      <c r="K14" s="96">
        <v>0</v>
      </c>
      <c r="L14" s="95">
        <v>2151403893</v>
      </c>
      <c r="M14" s="97">
        <v>0</v>
      </c>
      <c r="N14" s="97">
        <f>-M14</f>
        <v>0</v>
      </c>
      <c r="O14" s="95">
        <f t="shared" si="5"/>
        <v>0</v>
      </c>
      <c r="P14" s="98">
        <f t="shared" si="5"/>
        <v>7710921973</v>
      </c>
    </row>
    <row r="15" spans="1:16" s="234" customFormat="1" ht="21" customHeight="1">
      <c r="A15" s="181"/>
      <c r="B15" s="185"/>
      <c r="C15" s="185"/>
      <c r="D15" s="185">
        <v>4</v>
      </c>
      <c r="E15" s="185"/>
      <c r="F15" s="187" t="s">
        <v>106</v>
      </c>
      <c r="G15" s="95">
        <f>G16+G17</f>
        <v>0</v>
      </c>
      <c r="H15" s="95">
        <v>677371817</v>
      </c>
      <c r="I15" s="95">
        <f aca="true" t="shared" si="6" ref="I15:P15">I16+I17</f>
        <v>0</v>
      </c>
      <c r="J15" s="95">
        <f t="shared" si="6"/>
        <v>0</v>
      </c>
      <c r="K15" s="96">
        <f t="shared" si="6"/>
        <v>0</v>
      </c>
      <c r="L15" s="95">
        <f>L16+L17</f>
        <v>153401767</v>
      </c>
      <c r="M15" s="95">
        <f t="shared" si="6"/>
        <v>0</v>
      </c>
      <c r="N15" s="95">
        <f t="shared" si="6"/>
        <v>0</v>
      </c>
      <c r="O15" s="95">
        <f t="shared" si="6"/>
        <v>0</v>
      </c>
      <c r="P15" s="98">
        <f t="shared" si="6"/>
        <v>523970050</v>
      </c>
    </row>
    <row r="16" spans="1:16" s="234" customFormat="1" ht="36.75" customHeight="1">
      <c r="A16" s="181"/>
      <c r="B16" s="185"/>
      <c r="C16" s="185"/>
      <c r="D16" s="185"/>
      <c r="E16" s="185">
        <v>1</v>
      </c>
      <c r="F16" s="188" t="s">
        <v>85</v>
      </c>
      <c r="G16" s="95">
        <v>0</v>
      </c>
      <c r="H16" s="95">
        <v>623026830</v>
      </c>
      <c r="I16" s="95">
        <v>0</v>
      </c>
      <c r="J16" s="95">
        <v>0</v>
      </c>
      <c r="K16" s="96">
        <v>0</v>
      </c>
      <c r="L16" s="95">
        <v>148279300</v>
      </c>
      <c r="M16" s="97">
        <v>0</v>
      </c>
      <c r="N16" s="97">
        <f>-M16</f>
        <v>0</v>
      </c>
      <c r="O16" s="95">
        <f t="shared" si="5"/>
        <v>0</v>
      </c>
      <c r="P16" s="98">
        <f t="shared" si="5"/>
        <v>474747530</v>
      </c>
    </row>
    <row r="17" spans="1:16" s="234" customFormat="1" ht="36.75" customHeight="1">
      <c r="A17" s="181"/>
      <c r="B17" s="185"/>
      <c r="C17" s="185"/>
      <c r="D17" s="185"/>
      <c r="E17" s="185">
        <v>2</v>
      </c>
      <c r="F17" s="188" t="s">
        <v>86</v>
      </c>
      <c r="G17" s="95">
        <v>0</v>
      </c>
      <c r="H17" s="95">
        <v>54344987</v>
      </c>
      <c r="I17" s="95">
        <v>0</v>
      </c>
      <c r="J17" s="95">
        <v>0</v>
      </c>
      <c r="K17" s="96">
        <v>0</v>
      </c>
      <c r="L17" s="95">
        <v>5122467</v>
      </c>
      <c r="M17" s="97">
        <v>0</v>
      </c>
      <c r="N17" s="97">
        <f>-M17</f>
        <v>0</v>
      </c>
      <c r="O17" s="95">
        <f t="shared" si="5"/>
        <v>0</v>
      </c>
      <c r="P17" s="98">
        <f t="shared" si="5"/>
        <v>49222520</v>
      </c>
    </row>
    <row r="18" spans="1:16" s="100" customFormat="1" ht="21" customHeight="1">
      <c r="A18" s="89"/>
      <c r="B18" s="94"/>
      <c r="C18" s="94"/>
      <c r="D18" s="94"/>
      <c r="E18" s="94"/>
      <c r="F18" s="101"/>
      <c r="G18" s="102"/>
      <c r="H18" s="102"/>
      <c r="I18" s="102"/>
      <c r="J18" s="102"/>
      <c r="K18" s="103"/>
      <c r="L18" s="102"/>
      <c r="M18" s="102"/>
      <c r="N18" s="102"/>
      <c r="O18" s="102"/>
      <c r="P18" s="104"/>
    </row>
    <row r="19" spans="1:16" s="100" customFormat="1" ht="21" customHeight="1">
      <c r="A19" s="89"/>
      <c r="B19" s="94"/>
      <c r="C19" s="94"/>
      <c r="D19" s="94"/>
      <c r="E19" s="94"/>
      <c r="F19" s="101"/>
      <c r="G19" s="102"/>
      <c r="H19" s="102"/>
      <c r="I19" s="102"/>
      <c r="J19" s="102"/>
      <c r="K19" s="103"/>
      <c r="L19" s="102"/>
      <c r="M19" s="102"/>
      <c r="N19" s="102"/>
      <c r="O19" s="102"/>
      <c r="P19" s="104"/>
    </row>
    <row r="20" spans="1:16" s="100" customFormat="1" ht="21" customHeight="1">
      <c r="A20" s="89"/>
      <c r="B20" s="94"/>
      <c r="C20" s="94"/>
      <c r="D20" s="94"/>
      <c r="E20" s="94"/>
      <c r="F20" s="101"/>
      <c r="G20" s="102"/>
      <c r="H20" s="102"/>
      <c r="I20" s="102"/>
      <c r="J20" s="102"/>
      <c r="K20" s="103"/>
      <c r="L20" s="102"/>
      <c r="M20" s="102"/>
      <c r="N20" s="102"/>
      <c r="O20" s="102"/>
      <c r="P20" s="104"/>
    </row>
    <row r="21" spans="1:16" s="100" customFormat="1" ht="21" customHeight="1">
      <c r="A21" s="89"/>
      <c r="B21" s="94"/>
      <c r="C21" s="94"/>
      <c r="D21" s="94"/>
      <c r="E21" s="94"/>
      <c r="F21" s="101"/>
      <c r="G21" s="102"/>
      <c r="H21" s="102"/>
      <c r="I21" s="102"/>
      <c r="J21" s="102"/>
      <c r="K21" s="103"/>
      <c r="L21" s="102"/>
      <c r="M21" s="102"/>
      <c r="N21" s="102"/>
      <c r="O21" s="102"/>
      <c r="P21" s="104"/>
    </row>
    <row r="22" spans="1:16" s="100" customFormat="1" ht="21" customHeight="1">
      <c r="A22" s="89"/>
      <c r="B22" s="94"/>
      <c r="C22" s="94"/>
      <c r="D22" s="94"/>
      <c r="E22" s="94"/>
      <c r="F22" s="101"/>
      <c r="G22" s="102"/>
      <c r="H22" s="102"/>
      <c r="I22" s="102"/>
      <c r="J22" s="102"/>
      <c r="K22" s="103"/>
      <c r="L22" s="102"/>
      <c r="M22" s="102"/>
      <c r="N22" s="102"/>
      <c r="O22" s="102"/>
      <c r="P22" s="104"/>
    </row>
    <row r="23" spans="1:16" s="100" customFormat="1" ht="21" customHeight="1">
      <c r="A23" s="89"/>
      <c r="B23" s="94"/>
      <c r="C23" s="94"/>
      <c r="D23" s="94"/>
      <c r="E23" s="94"/>
      <c r="F23" s="101"/>
      <c r="G23" s="102"/>
      <c r="H23" s="102"/>
      <c r="I23" s="102"/>
      <c r="J23" s="102"/>
      <c r="K23" s="103"/>
      <c r="L23" s="102"/>
      <c r="M23" s="102"/>
      <c r="N23" s="102"/>
      <c r="O23" s="102"/>
      <c r="P23" s="104"/>
    </row>
    <row r="24" spans="1:16" s="100" customFormat="1" ht="21" customHeight="1">
      <c r="A24" s="89"/>
      <c r="B24" s="94"/>
      <c r="C24" s="94"/>
      <c r="D24" s="94"/>
      <c r="E24" s="94"/>
      <c r="F24" s="101"/>
      <c r="G24" s="102"/>
      <c r="H24" s="102"/>
      <c r="I24" s="102"/>
      <c r="J24" s="102"/>
      <c r="K24" s="103"/>
      <c r="L24" s="102"/>
      <c r="M24" s="102"/>
      <c r="N24" s="102"/>
      <c r="O24" s="102"/>
      <c r="P24" s="104"/>
    </row>
    <row r="25" spans="1:16" s="108" customFormat="1" ht="21" customHeight="1">
      <c r="A25" s="109"/>
      <c r="B25" s="110"/>
      <c r="C25" s="110"/>
      <c r="D25" s="110"/>
      <c r="E25" s="110"/>
      <c r="F25" s="105"/>
      <c r="G25" s="102"/>
      <c r="H25" s="102"/>
      <c r="I25" s="106"/>
      <c r="J25" s="106"/>
      <c r="K25" s="103"/>
      <c r="L25" s="102"/>
      <c r="M25" s="106"/>
      <c r="N25" s="106"/>
      <c r="O25" s="102"/>
      <c r="P25" s="107"/>
    </row>
    <row r="26" spans="1:16" s="108" customFormat="1" ht="21" customHeight="1">
      <c r="A26" s="109"/>
      <c r="B26" s="110"/>
      <c r="C26" s="110"/>
      <c r="D26" s="110"/>
      <c r="E26" s="110"/>
      <c r="F26" s="105"/>
      <c r="G26" s="102"/>
      <c r="H26" s="102"/>
      <c r="I26" s="106"/>
      <c r="J26" s="106"/>
      <c r="K26" s="103"/>
      <c r="L26" s="102"/>
      <c r="M26" s="106"/>
      <c r="N26" s="106"/>
      <c r="O26" s="102"/>
      <c r="P26" s="107"/>
    </row>
    <row r="27" spans="1:16" s="108" customFormat="1" ht="21" customHeight="1">
      <c r="A27" s="109"/>
      <c r="B27" s="110"/>
      <c r="C27" s="110"/>
      <c r="D27" s="110"/>
      <c r="E27" s="110"/>
      <c r="F27" s="105"/>
      <c r="G27" s="102"/>
      <c r="H27" s="102"/>
      <c r="I27" s="106"/>
      <c r="J27" s="106"/>
      <c r="K27" s="103"/>
      <c r="L27" s="102"/>
      <c r="M27" s="106"/>
      <c r="N27" s="106"/>
      <c r="O27" s="102"/>
      <c r="P27" s="107"/>
    </row>
    <row r="28" spans="1:16" s="108" customFormat="1" ht="21" customHeight="1">
      <c r="A28" s="109"/>
      <c r="B28" s="110"/>
      <c r="C28" s="110"/>
      <c r="D28" s="110"/>
      <c r="E28" s="110"/>
      <c r="F28" s="105"/>
      <c r="G28" s="102"/>
      <c r="H28" s="102"/>
      <c r="I28" s="106"/>
      <c r="J28" s="106"/>
      <c r="K28" s="103"/>
      <c r="L28" s="102"/>
      <c r="M28" s="106"/>
      <c r="N28" s="106"/>
      <c r="O28" s="102"/>
      <c r="P28" s="107"/>
    </row>
    <row r="29" spans="1:16" s="108" customFormat="1" ht="21" customHeight="1">
      <c r="A29" s="109"/>
      <c r="B29" s="110"/>
      <c r="C29" s="110"/>
      <c r="D29" s="110"/>
      <c r="E29" s="110"/>
      <c r="F29" s="105"/>
      <c r="G29" s="102"/>
      <c r="H29" s="102"/>
      <c r="I29" s="106"/>
      <c r="J29" s="106"/>
      <c r="K29" s="103"/>
      <c r="L29" s="102"/>
      <c r="M29" s="106"/>
      <c r="N29" s="106"/>
      <c r="O29" s="102"/>
      <c r="P29" s="107"/>
    </row>
    <row r="30" spans="1:16" s="108" customFormat="1" ht="21" customHeight="1">
      <c r="A30" s="109"/>
      <c r="B30" s="110"/>
      <c r="C30" s="110"/>
      <c r="D30" s="110"/>
      <c r="E30" s="110"/>
      <c r="F30" s="101"/>
      <c r="G30" s="102"/>
      <c r="H30" s="102"/>
      <c r="I30" s="106"/>
      <c r="J30" s="106"/>
      <c r="K30" s="103"/>
      <c r="L30" s="102"/>
      <c r="M30" s="106"/>
      <c r="N30" s="106"/>
      <c r="O30" s="102"/>
      <c r="P30" s="107"/>
    </row>
    <row r="31" spans="1:16" s="108" customFormat="1" ht="21" customHeight="1">
      <c r="A31" s="109"/>
      <c r="B31" s="110"/>
      <c r="C31" s="110"/>
      <c r="D31" s="110"/>
      <c r="E31" s="110"/>
      <c r="F31" s="105"/>
      <c r="G31" s="102"/>
      <c r="H31" s="102"/>
      <c r="I31" s="106"/>
      <c r="J31" s="106"/>
      <c r="K31" s="103"/>
      <c r="L31" s="102"/>
      <c r="M31" s="106"/>
      <c r="N31" s="106"/>
      <c r="O31" s="102"/>
      <c r="P31" s="107"/>
    </row>
    <row r="32" spans="1:16" s="108" customFormat="1" ht="21" customHeight="1">
      <c r="A32" s="109"/>
      <c r="B32" s="110"/>
      <c r="C32" s="110"/>
      <c r="D32" s="110"/>
      <c r="E32" s="110"/>
      <c r="F32" s="105"/>
      <c r="G32" s="102"/>
      <c r="H32" s="102"/>
      <c r="I32" s="106"/>
      <c r="J32" s="106"/>
      <c r="K32" s="103"/>
      <c r="L32" s="102"/>
      <c r="M32" s="106"/>
      <c r="N32" s="106"/>
      <c r="O32" s="102"/>
      <c r="P32" s="107"/>
    </row>
    <row r="33" spans="1:16" s="108" customFormat="1" ht="21" customHeight="1">
      <c r="A33" s="109"/>
      <c r="B33" s="110"/>
      <c r="C33" s="110"/>
      <c r="D33" s="110"/>
      <c r="E33" s="110"/>
      <c r="F33" s="105"/>
      <c r="G33" s="102"/>
      <c r="H33" s="102"/>
      <c r="I33" s="106"/>
      <c r="J33" s="106"/>
      <c r="K33" s="103"/>
      <c r="L33" s="102"/>
      <c r="M33" s="106"/>
      <c r="N33" s="106"/>
      <c r="O33" s="102"/>
      <c r="P33" s="107"/>
    </row>
    <row r="34" spans="1:16" s="108" customFormat="1" ht="21" customHeight="1">
      <c r="A34" s="109"/>
      <c r="B34" s="110"/>
      <c r="C34" s="110"/>
      <c r="D34" s="110"/>
      <c r="E34" s="110"/>
      <c r="F34" s="101"/>
      <c r="G34" s="102"/>
      <c r="H34" s="102"/>
      <c r="I34" s="106"/>
      <c r="J34" s="106"/>
      <c r="K34" s="103"/>
      <c r="L34" s="102"/>
      <c r="M34" s="106"/>
      <c r="N34" s="106"/>
      <c r="O34" s="102"/>
      <c r="P34" s="107"/>
    </row>
    <row r="35" spans="1:16" s="108" customFormat="1" ht="21" customHeight="1">
      <c r="A35" s="109"/>
      <c r="B35" s="110"/>
      <c r="C35" s="110"/>
      <c r="D35" s="110"/>
      <c r="E35" s="110"/>
      <c r="F35" s="101"/>
      <c r="G35" s="102"/>
      <c r="H35" s="102"/>
      <c r="I35" s="106"/>
      <c r="J35" s="106"/>
      <c r="K35" s="103"/>
      <c r="L35" s="102"/>
      <c r="M35" s="106"/>
      <c r="N35" s="106"/>
      <c r="O35" s="102"/>
      <c r="P35" s="107"/>
    </row>
    <row r="36" spans="1:16" s="108" customFormat="1" ht="21" customHeight="1">
      <c r="A36" s="109"/>
      <c r="B36" s="110"/>
      <c r="C36" s="110"/>
      <c r="D36" s="110"/>
      <c r="E36" s="110"/>
      <c r="F36" s="101"/>
      <c r="G36" s="102"/>
      <c r="H36" s="102"/>
      <c r="I36" s="106"/>
      <c r="J36" s="106"/>
      <c r="K36" s="103"/>
      <c r="L36" s="102"/>
      <c r="M36" s="106"/>
      <c r="N36" s="106"/>
      <c r="O36" s="102"/>
      <c r="P36" s="107"/>
    </row>
    <row r="37" spans="1:16" s="111" customFormat="1" ht="30.75" customHeight="1">
      <c r="A37" s="269"/>
      <c r="B37" s="270"/>
      <c r="C37" s="270"/>
      <c r="D37" s="270"/>
      <c r="E37" s="270"/>
      <c r="F37" s="271"/>
      <c r="G37" s="272"/>
      <c r="H37" s="272"/>
      <c r="I37" s="273"/>
      <c r="J37" s="273"/>
      <c r="K37" s="274"/>
      <c r="L37" s="272"/>
      <c r="M37" s="273"/>
      <c r="N37" s="273"/>
      <c r="O37" s="272"/>
      <c r="P37" s="275"/>
    </row>
    <row r="38" spans="1:12" s="108" customFormat="1" ht="21" customHeight="1">
      <c r="A38" s="112"/>
      <c r="B38" s="100"/>
      <c r="C38" s="100"/>
      <c r="D38" s="100"/>
      <c r="E38" s="100"/>
      <c r="F38" s="113"/>
      <c r="H38" s="114"/>
      <c r="K38" s="111"/>
      <c r="L38" s="111"/>
    </row>
    <row r="39" spans="1:12" s="108" customFormat="1" ht="15.75">
      <c r="A39" s="112"/>
      <c r="B39" s="100"/>
      <c r="C39" s="100"/>
      <c r="D39" s="100"/>
      <c r="E39" s="100"/>
      <c r="F39" s="113"/>
      <c r="K39" s="111"/>
      <c r="L39" s="111"/>
    </row>
    <row r="40" spans="1:12" s="108" customFormat="1" ht="15.75">
      <c r="A40" s="112"/>
      <c r="B40" s="100"/>
      <c r="C40" s="100"/>
      <c r="D40" s="100"/>
      <c r="E40" s="100"/>
      <c r="F40" s="113"/>
      <c r="K40" s="111"/>
      <c r="L40" s="111"/>
    </row>
    <row r="41" spans="1:6" s="108" customFormat="1" ht="15.75">
      <c r="A41" s="112"/>
      <c r="B41" s="100"/>
      <c r="C41" s="100"/>
      <c r="D41" s="100"/>
      <c r="E41" s="100"/>
      <c r="F41" s="11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3"/>
  <ignoredErrors>
    <ignoredError sqref="N15 O15:P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洪秋紅</cp:lastModifiedBy>
  <cp:lastPrinted>2017-04-15T01:48:58Z</cp:lastPrinted>
  <dcterms:created xsi:type="dcterms:W3CDTF">2005-01-20T08:06:46Z</dcterms:created>
  <dcterms:modified xsi:type="dcterms:W3CDTF">2017-04-15T01:49:14Z</dcterms:modified>
  <cp:category/>
  <cp:version/>
  <cp:contentType/>
  <cp:contentStatus/>
</cp:coreProperties>
</file>