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220" activeTab="0"/>
  </bookViews>
  <sheets>
    <sheet name="表4國損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'表4國損'!$A$1:$E$45</definedName>
    <definedName name="Print_Area_MI">#REF!</definedName>
    <definedName name="_xlnm.Print_Titles" localSheetId="0">'表4國損'!$1:$4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<sst xmlns="http://schemas.openxmlformats.org/spreadsheetml/2006/main" count="52" uniqueCount="52">
  <si>
    <t>單位：百萬元</t>
  </si>
  <si>
    <t>附屬單位預算</t>
  </si>
  <si>
    <t>行政院主管</t>
  </si>
  <si>
    <t xml:space="preserve">   1.中央銀行</t>
  </si>
  <si>
    <t>經濟部主管</t>
  </si>
  <si>
    <t xml:space="preserve">   2.臺灣糖業股份有限公司</t>
  </si>
  <si>
    <t xml:space="preserve">   5.臺灣電力股份有限公司</t>
  </si>
  <si>
    <t xml:space="preserve">   6.漢翔航空工業股份有限公司</t>
  </si>
  <si>
    <t>財政部主管</t>
  </si>
  <si>
    <t>交通部主管</t>
  </si>
  <si>
    <t>國軍退除役官兵輔導委員會主管</t>
  </si>
  <si>
    <t>衛生署主管</t>
  </si>
  <si>
    <t>附屬單位預算分預算</t>
  </si>
  <si>
    <r>
      <t>96</t>
    </r>
    <r>
      <rPr>
        <sz val="16"/>
        <color indexed="8"/>
        <rFont val="標楷體"/>
        <family val="4"/>
      </rPr>
      <t>年度營業基金（國營事業）截至</t>
    </r>
    <r>
      <rPr>
        <sz val="16"/>
        <color indexed="8"/>
        <rFont val="Times New Roman"/>
        <family val="1"/>
      </rPr>
      <t>96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3</t>
    </r>
    <r>
      <rPr>
        <sz val="16"/>
        <color indexed="8"/>
        <rFont val="標楷體"/>
        <family val="4"/>
      </rPr>
      <t>月底實際盈虧情形</t>
    </r>
  </si>
  <si>
    <r>
      <t>主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管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機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關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及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營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業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名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稱</t>
    </r>
  </si>
  <si>
    <t>分配預算暫列數</t>
  </si>
  <si>
    <t>實際盈虧數</t>
  </si>
  <si>
    <t>增減數</t>
  </si>
  <si>
    <t>增減％</t>
  </si>
  <si>
    <t>(1)</t>
  </si>
  <si>
    <t>(2)</t>
  </si>
  <si>
    <t>(3)=(2)-(1)</t>
  </si>
  <si>
    <t>(4)=(3)/(1)</t>
  </si>
  <si>
    <t xml:space="preserve">   3.臺灣國際造船股份有限公司</t>
  </si>
  <si>
    <t xml:space="preserve">   4.臺灣中油股份有限公司</t>
  </si>
  <si>
    <t xml:space="preserve">   7.臺灣省自來水股份有限公司</t>
  </si>
  <si>
    <t xml:space="preserve">   8.中國輸出入銀行</t>
  </si>
  <si>
    <t xml:space="preserve">   9.中央信託局股份有限公司</t>
  </si>
  <si>
    <r>
      <t xml:space="preserve">   10.中央存款保險股份有限公司</t>
    </r>
    <r>
      <rPr>
        <sz val="10"/>
        <color indexed="8"/>
        <rFont val="標楷體"/>
        <family val="4"/>
      </rPr>
      <t xml:space="preserve"> (註2)</t>
    </r>
  </si>
  <si>
    <t xml:space="preserve">   11.臺灣銀行股份有限公司</t>
  </si>
  <si>
    <t xml:space="preserve">   12.臺灣土地銀行股份有限公司</t>
  </si>
  <si>
    <t xml:space="preserve">   13.財政部印刷廠</t>
  </si>
  <si>
    <t xml:space="preserve">   14.臺灣菸酒股份有限公司</t>
  </si>
  <si>
    <t xml:space="preserve">   15.臺灣郵政股份有限公司</t>
  </si>
  <si>
    <t xml:space="preserve">   16.交通部臺灣鐵路管理局</t>
  </si>
  <si>
    <t xml:space="preserve">   17.交通部基隆港務局</t>
  </si>
  <si>
    <t xml:space="preserve">   18.交通部臺中港務局</t>
  </si>
  <si>
    <t xml:space="preserve">   19.交通部高雄港務局</t>
  </si>
  <si>
    <t xml:space="preserve">   20.交通部花蓮港務局</t>
  </si>
  <si>
    <t xml:space="preserve">   21.榮民工程股份有限公司</t>
  </si>
  <si>
    <t>勞工委員會主管</t>
  </si>
  <si>
    <r>
      <t xml:space="preserve">   22.勞工保險局</t>
    </r>
    <r>
      <rPr>
        <sz val="10"/>
        <color indexed="8"/>
        <rFont val="標楷體"/>
        <family val="4"/>
      </rPr>
      <t xml:space="preserve"> (註3)</t>
    </r>
  </si>
  <si>
    <t xml:space="preserve">   23.中央健康保險局</t>
  </si>
  <si>
    <t xml:space="preserve">   24.中央造幣廠</t>
  </si>
  <si>
    <t xml:space="preserve">   25.中央印製廠</t>
  </si>
  <si>
    <t xml:space="preserve"> 合          計</t>
  </si>
  <si>
    <t>註：1.表列分配預算暫列數，係各基金估計第1季收支相抵後之數額；實際盈虧數，係各基金依預算法第五十四條規定覈實收支相抵後</t>
  </si>
  <si>
    <t xml:space="preserve">      之數額。</t>
  </si>
  <si>
    <t xml:space="preserve">    2.中央存款保險股份有限公司依存款保險條例規定，其收支結餘悉數提列存款保險理賠準備，故無列數。         </t>
  </si>
  <si>
    <t xml:space="preserve">    3.勞工保險局依勞工保險條例等規定，其收支結餘悉數轉入勞保責任準備，故無列數。 </t>
  </si>
  <si>
    <t xml:space="preserve">    4.中央健康保險局依全民健康保險法規定，其保險收支結餘悉數提列準備；表內所列虧損數係聯合門診中心醫療收支差短所致。</t>
  </si>
  <si>
    <t xml:space="preserve">    5.本表數據係以新臺幣百萬元為列計單位，若有數據但未達百萬元者，則以”-“符號表示；另百分比未達1％者，則以"0"表示。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</si>
</sst>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,,_);_(* &quot;–&quot;\ #,##0,,_);_(* &quot;&quot;_);_(@_)"/>
    <numFmt numFmtId="183" formatCode="_(* #,##0.00_);_(* \(#,##0.00\);_(* &quot;-&quot;??_);_(@_)"/>
    <numFmt numFmtId="184" formatCode="#,##0.0_);\(#,##0.0\)"/>
    <numFmt numFmtId="185" formatCode="#,##0_);[Red]\(#,##0\)"/>
    <numFmt numFmtId="186" formatCode="_-* #,##0.0_-;\-* #,##0.0_-;_-* &quot;-&quot;??_-;_-@_-"/>
    <numFmt numFmtId="187" formatCode="_-* #,##0_-;\-* #,##0_-;_-* &quot;-&quot;??_-;_-@_-"/>
    <numFmt numFmtId="188" formatCode="_-* #,##0_-;\-* #,##0_-;_-* &quot; &quot;_-;_-@_-"/>
    <numFmt numFmtId="189" formatCode="_-* #,##0.000_-;\-* #,##0.000_-;_-* &quot;-&quot;??_-;_-@_-"/>
    <numFmt numFmtId="190" formatCode="_(* #,##0.0_);_(* \(#,##0.0\);_(* &quot;-&quot;_);_(@_)"/>
    <numFmt numFmtId="191" formatCode="_-* #,##0_-;\-* #,##0_-;_-* &quot;     -&quot;??_-;_-@_-"/>
    <numFmt numFmtId="192" formatCode="\(#,##0\)"/>
    <numFmt numFmtId="193" formatCode="0_);[Red]\(0\)"/>
    <numFmt numFmtId="194" formatCode="#,##0\ \ \ \ \ \ \ \ \ \ \ \ \ "/>
    <numFmt numFmtId="195" formatCode="#,##0.0"/>
    <numFmt numFmtId="196" formatCode="_-* #,##0.0000_-;\-* #,##0.0000_-;_-* &quot;-&quot;??_-;_-@_-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_(* #,##0.00_);_(* \(#,##0.00\);_(* &quot;-&quot;_);_(@_)"/>
    <numFmt numFmtId="205" formatCode="#,###"/>
    <numFmt numFmtId="206" formatCode="#,###_ "/>
    <numFmt numFmtId="207" formatCode="_(* #,##0,,_);_(&quot;–&quot;* #,##0,,_);_(* &quot;&quot;_);_(@_)"/>
    <numFmt numFmtId="208" formatCode="_-* #,###_-;\-* #,###_-;_-* &quot;-&quot;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.0;\-#,##0.0"/>
    <numFmt numFmtId="213" formatCode="_-* #,##0\ \ \ \ \ \ _-;\-* #,##0_-;_-* &quot;-      &quot;_-;_-@_-"/>
    <numFmt numFmtId="214" formatCode="_-* #,##0\ \ \ \ _-;\-* #,##0_-;_-* &quot;-&quot;\ \ \ \ _-;_-@_-"/>
    <numFmt numFmtId="215" formatCode="#,##0\ \ \ \ \ \ \ \ \ "/>
  </numFmts>
  <fonts count="22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細明體"/>
      <family val="3"/>
    </font>
    <font>
      <sz val="11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標楷體"/>
      <family val="4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19" applyFont="1">
      <alignment vertical="top"/>
      <protection/>
    </xf>
    <xf numFmtId="0" fontId="5" fillId="0" borderId="0" xfId="19" applyFont="1" applyBorder="1">
      <alignment vertical="top"/>
      <protection/>
    </xf>
    <xf numFmtId="0" fontId="13" fillId="0" borderId="0" xfId="19" applyFont="1" applyBorder="1" applyAlignment="1">
      <alignment horizontal="right"/>
      <protection/>
    </xf>
    <xf numFmtId="0" fontId="5" fillId="0" borderId="0" xfId="19" applyFont="1" applyBorder="1">
      <alignment vertical="top"/>
      <protection/>
    </xf>
    <xf numFmtId="0" fontId="15" fillId="0" borderId="2" xfId="19" applyFont="1" applyBorder="1" applyAlignment="1">
      <alignment horizontal="center" vertical="center" wrapText="1"/>
      <protection/>
    </xf>
    <xf numFmtId="0" fontId="16" fillId="0" borderId="0" xfId="19" applyFont="1" applyBorder="1">
      <alignment vertical="top"/>
      <protection/>
    </xf>
    <xf numFmtId="0" fontId="16" fillId="0" borderId="0" xfId="19" applyFont="1">
      <alignment vertical="top"/>
      <protection/>
    </xf>
    <xf numFmtId="49" fontId="17" fillId="0" borderId="3" xfId="19" applyNumberFormat="1" applyFont="1" applyBorder="1" applyAlignment="1">
      <alignment horizontal="center" vertical="center" wrapText="1"/>
      <protection/>
    </xf>
    <xf numFmtId="0" fontId="18" fillId="0" borderId="3" xfId="19" applyFont="1" applyBorder="1" applyAlignment="1">
      <alignment vertical="distributed"/>
      <protection/>
    </xf>
    <xf numFmtId="3" fontId="19" fillId="0" borderId="1" xfId="19" applyNumberFormat="1" applyFont="1" applyBorder="1" applyAlignment="1">
      <alignment vertical="center"/>
      <protection/>
    </xf>
    <xf numFmtId="0" fontId="20" fillId="0" borderId="0" xfId="19" applyFont="1" applyBorder="1">
      <alignment vertical="top"/>
      <protection/>
    </xf>
    <xf numFmtId="0" fontId="20" fillId="0" borderId="0" xfId="19" applyFont="1">
      <alignment vertical="top"/>
      <protection/>
    </xf>
    <xf numFmtId="0" fontId="18" fillId="0" borderId="1" xfId="19" applyFont="1" applyBorder="1" applyAlignment="1">
      <alignment vertical="center" wrapText="1"/>
      <protection/>
    </xf>
    <xf numFmtId="0" fontId="20" fillId="0" borderId="0" xfId="19" applyFont="1" applyBorder="1" applyAlignment="1">
      <alignment vertical="center"/>
      <protection/>
    </xf>
    <xf numFmtId="0" fontId="20" fillId="0" borderId="0" xfId="19" applyFont="1" applyAlignment="1">
      <alignment vertical="center"/>
      <protection/>
    </xf>
    <xf numFmtId="0" fontId="15" fillId="0" borderId="1" xfId="19" applyFont="1" applyBorder="1" applyAlignment="1">
      <alignment vertical="center" wrapText="1"/>
      <protection/>
    </xf>
    <xf numFmtId="3" fontId="14" fillId="0" borderId="1" xfId="0" applyNumberFormat="1" applyFont="1" applyBorder="1" applyAlignment="1">
      <alignment vertical="center"/>
    </xf>
    <xf numFmtId="3" fontId="14" fillId="0" borderId="1" xfId="19" applyNumberFormat="1" applyFont="1" applyBorder="1" applyAlignment="1">
      <alignment vertical="center"/>
      <protection/>
    </xf>
    <xf numFmtId="0" fontId="16" fillId="0" borderId="0" xfId="19" applyFont="1" applyBorder="1" applyAlignment="1">
      <alignment vertical="center"/>
      <protection/>
    </xf>
    <xf numFmtId="0" fontId="16" fillId="0" borderId="0" xfId="19" applyFont="1" applyAlignment="1">
      <alignment vertical="center"/>
      <protection/>
    </xf>
    <xf numFmtId="3" fontId="18" fillId="0" borderId="1" xfId="19" applyNumberFormat="1" applyFont="1" applyBorder="1" applyAlignment="1">
      <alignment horizontal="right" vertical="center"/>
      <protection/>
    </xf>
    <xf numFmtId="3" fontId="15" fillId="0" borderId="1" xfId="19" applyNumberFormat="1" applyFont="1" applyBorder="1" applyAlignment="1">
      <alignment horizontal="right" vertical="center"/>
      <protection/>
    </xf>
    <xf numFmtId="183" fontId="6" fillId="0" borderId="1" xfId="0" applyNumberFormat="1" applyFont="1" applyFill="1" applyBorder="1" applyAlignment="1" applyProtection="1">
      <alignment horizontal="right" vertical="center"/>
      <protection/>
    </xf>
    <xf numFmtId="3" fontId="14" fillId="0" borderId="1" xfId="19" applyNumberFormat="1" applyFont="1" applyBorder="1" applyAlignment="1" quotePrefix="1">
      <alignment horizontal="right" vertical="center"/>
      <protection/>
    </xf>
    <xf numFmtId="0" fontId="16" fillId="0" borderId="0" xfId="19" applyFont="1" applyBorder="1" applyAlignment="1">
      <alignment vertical="center"/>
      <protection/>
    </xf>
    <xf numFmtId="0" fontId="18" fillId="0" borderId="1" xfId="0" applyFont="1" applyBorder="1" applyAlignment="1">
      <alignment vertical="center" wrapText="1"/>
    </xf>
    <xf numFmtId="3" fontId="19" fillId="0" borderId="1" xfId="0" applyNumberFormat="1" applyFont="1" applyBorder="1" applyAlignment="1">
      <alignment vertical="center"/>
    </xf>
    <xf numFmtId="178" fontId="19" fillId="0" borderId="1" xfId="20" applyNumberFormat="1" applyFont="1" applyFill="1" applyBorder="1" applyAlignment="1" quotePrefix="1">
      <alignment horizontal="right" vertical="center" wrapText="1"/>
      <protection/>
    </xf>
    <xf numFmtId="0" fontId="16" fillId="0" borderId="4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1" xfId="0" applyFont="1" applyBorder="1" applyAlignment="1">
      <alignment vertical="center" wrapText="1"/>
    </xf>
    <xf numFmtId="178" fontId="14" fillId="0" borderId="1" xfId="20" applyNumberFormat="1" applyFont="1" applyFill="1" applyBorder="1" applyAlignment="1" quotePrefix="1">
      <alignment horizontal="right" vertical="center" wrapText="1"/>
      <protection/>
    </xf>
    <xf numFmtId="0" fontId="15" fillId="0" borderId="4" xfId="0" applyFont="1" applyBorder="1" applyAlignment="1">
      <alignment vertical="center" wrapText="1"/>
    </xf>
    <xf numFmtId="0" fontId="20" fillId="0" borderId="0" xfId="19" applyFont="1" applyBorder="1" applyAlignment="1">
      <alignment vertical="center"/>
      <protection/>
    </xf>
    <xf numFmtId="0" fontId="20" fillId="0" borderId="0" xfId="19" applyFont="1" applyBorder="1" applyAlignment="1">
      <alignment vertical="center"/>
      <protection/>
    </xf>
    <xf numFmtId="0" fontId="16" fillId="0" borderId="0" xfId="19" applyFont="1" applyBorder="1" applyAlignment="1">
      <alignment/>
      <protection/>
    </xf>
    <xf numFmtId="49" fontId="21" fillId="0" borderId="0" xfId="19" applyNumberFormat="1" applyFont="1" applyAlignment="1">
      <alignment/>
      <protection/>
    </xf>
    <xf numFmtId="49" fontId="21" fillId="0" borderId="0" xfId="19" applyNumberFormat="1" applyFont="1" applyAlignment="1">
      <alignment horizontal="right"/>
      <protection/>
    </xf>
    <xf numFmtId="0" fontId="5" fillId="0" borderId="0" xfId="19" applyAlignment="1">
      <alignment/>
      <protection/>
    </xf>
    <xf numFmtId="0" fontId="5" fillId="0" borderId="0" xfId="19">
      <alignment vertical="top"/>
      <protection/>
    </xf>
    <xf numFmtId="0" fontId="5" fillId="0" borderId="0" xfId="19" applyAlignment="1">
      <alignment horizontal="right" vertical="top"/>
      <protection/>
    </xf>
    <xf numFmtId="0" fontId="11" fillId="0" borderId="0" xfId="19" applyFont="1" applyBorder="1" applyAlignment="1">
      <alignment horizontal="center" vertical="top"/>
      <protection/>
    </xf>
    <xf numFmtId="0" fontId="11" fillId="0" borderId="0" xfId="19" applyFont="1" applyBorder="1" applyAlignment="1">
      <alignment horizontal="center" vertical="top"/>
      <protection/>
    </xf>
    <xf numFmtId="0" fontId="15" fillId="0" borderId="2" xfId="19" applyFont="1" applyBorder="1" applyAlignment="1">
      <alignment horizontal="center" vertical="distributed"/>
      <protection/>
    </xf>
    <xf numFmtId="0" fontId="15" fillId="0" borderId="3" xfId="19" applyFont="1" applyBorder="1" applyAlignment="1">
      <alignment horizontal="center" vertical="distributed"/>
      <protection/>
    </xf>
    <xf numFmtId="49" fontId="21" fillId="0" borderId="0" xfId="19" applyNumberFormat="1" applyFont="1" applyBorder="1" applyAlignment="1">
      <alignment horizontal="left" wrapText="1"/>
      <protection/>
    </xf>
    <xf numFmtId="49" fontId="21" fillId="0" borderId="0" xfId="19" applyNumberFormat="1" applyFont="1" applyBorder="1" applyAlignment="1">
      <alignment horizontal="left" wrapText="1"/>
      <protection/>
    </xf>
    <xf numFmtId="49" fontId="21" fillId="0" borderId="5" xfId="19" applyNumberFormat="1" applyFont="1" applyBorder="1" applyAlignment="1">
      <alignment horizontal="left" wrapText="1"/>
      <protection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一般_表五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0837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1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GridLines="0" tabSelected="1" zoomScaleSheetLayoutView="100" workbookViewId="0" topLeftCell="A1">
      <pane ySplit="4" topLeftCell="BM5" activePane="bottomLeft" state="frozen"/>
      <selection pane="topLeft" activeCell="A2" sqref="A2"/>
      <selection pane="bottomLeft" activeCell="A28" sqref="A28"/>
    </sheetView>
  </sheetViews>
  <sheetFormatPr defaultColWidth="9.00390625" defaultRowHeight="16.5"/>
  <cols>
    <col min="1" max="1" width="42.75390625" style="41" customWidth="1"/>
    <col min="2" max="3" width="15.875" style="41" customWidth="1"/>
    <col min="4" max="4" width="15.75390625" style="41" customWidth="1"/>
    <col min="5" max="5" width="15.875" style="42" customWidth="1"/>
    <col min="6" max="16384" width="5.875" style="41" customWidth="1"/>
  </cols>
  <sheetData>
    <row r="1" spans="1:5" s="1" customFormat="1" ht="26.25" customHeight="1">
      <c r="A1" s="43" t="s">
        <v>13</v>
      </c>
      <c r="B1" s="44"/>
      <c r="C1" s="44"/>
      <c r="D1" s="44"/>
      <c r="E1" s="44"/>
    </row>
    <row r="2" spans="2:6" s="1" customFormat="1" ht="15.75" customHeight="1">
      <c r="B2" s="2"/>
      <c r="C2" s="2"/>
      <c r="D2" s="2"/>
      <c r="E2" s="3" t="s">
        <v>0</v>
      </c>
      <c r="F2" s="4"/>
    </row>
    <row r="3" spans="1:6" s="7" customFormat="1" ht="31.5" customHeight="1">
      <c r="A3" s="45" t="s">
        <v>14</v>
      </c>
      <c r="B3" s="5" t="s">
        <v>15</v>
      </c>
      <c r="C3" s="5" t="s">
        <v>16</v>
      </c>
      <c r="D3" s="5" t="s">
        <v>17</v>
      </c>
      <c r="E3" s="5" t="s">
        <v>18</v>
      </c>
      <c r="F3" s="6"/>
    </row>
    <row r="4" spans="1:6" s="7" customFormat="1" ht="19.5" customHeight="1">
      <c r="A4" s="46"/>
      <c r="B4" s="8" t="s">
        <v>19</v>
      </c>
      <c r="C4" s="8" t="s">
        <v>20</v>
      </c>
      <c r="D4" s="8" t="s">
        <v>21</v>
      </c>
      <c r="E4" s="8" t="s">
        <v>22</v>
      </c>
      <c r="F4" s="6"/>
    </row>
    <row r="5" spans="1:6" s="12" customFormat="1" ht="22.5" customHeight="1">
      <c r="A5" s="9" t="s">
        <v>1</v>
      </c>
      <c r="B5" s="10">
        <f>B6+B8+B15+B23+B30+B34-1</f>
        <v>27254</v>
      </c>
      <c r="C5" s="10">
        <f>C6+C8+C15+C23+C30+C34</f>
        <v>65970</v>
      </c>
      <c r="D5" s="10">
        <f aca="true" t="shared" si="0" ref="D5:D17">C5-B5</f>
        <v>38716</v>
      </c>
      <c r="E5" s="10">
        <f aca="true" t="shared" si="1" ref="E5:E31">IF(B5*C5&gt;0,ABS((+D5/ABS(B5)*100)),IF(C5&gt;B5,"轉虧為盈","反盈為虧"))</f>
        <v>142.05621193219343</v>
      </c>
      <c r="F5" s="11"/>
    </row>
    <row r="6" spans="1:6" s="15" customFormat="1" ht="22.5" customHeight="1">
      <c r="A6" s="13" t="s">
        <v>2</v>
      </c>
      <c r="B6" s="10">
        <f>B7</f>
        <v>27599</v>
      </c>
      <c r="C6" s="10">
        <f>C7</f>
        <v>57322</v>
      </c>
      <c r="D6" s="10">
        <f t="shared" si="0"/>
        <v>29723</v>
      </c>
      <c r="E6" s="10">
        <f t="shared" si="1"/>
        <v>107.6959310119932</v>
      </c>
      <c r="F6" s="14"/>
    </row>
    <row r="7" spans="1:6" s="20" customFormat="1" ht="22.5" customHeight="1">
      <c r="A7" s="16" t="s">
        <v>3</v>
      </c>
      <c r="B7" s="17">
        <v>27599</v>
      </c>
      <c r="C7" s="17">
        <v>57322</v>
      </c>
      <c r="D7" s="18">
        <f t="shared" si="0"/>
        <v>29723</v>
      </c>
      <c r="E7" s="18">
        <f t="shared" si="1"/>
        <v>107.6959310119932</v>
      </c>
      <c r="F7" s="19"/>
    </row>
    <row r="8" spans="1:6" s="15" customFormat="1" ht="22.5" customHeight="1">
      <c r="A8" s="13" t="s">
        <v>4</v>
      </c>
      <c r="B8" s="10">
        <f>SUM(B9:B14)</f>
        <v>-7895</v>
      </c>
      <c r="C8" s="10">
        <f>SUM(C9:C14)</f>
        <v>1910</v>
      </c>
      <c r="D8" s="10">
        <f t="shared" si="0"/>
        <v>9805</v>
      </c>
      <c r="E8" s="21" t="str">
        <f t="shared" si="1"/>
        <v>轉虧為盈</v>
      </c>
      <c r="F8" s="14"/>
    </row>
    <row r="9" spans="1:6" s="20" customFormat="1" ht="22.5" customHeight="1">
      <c r="A9" s="16" t="s">
        <v>5</v>
      </c>
      <c r="B9" s="17">
        <v>59</v>
      </c>
      <c r="C9" s="17">
        <v>185</v>
      </c>
      <c r="D9" s="18">
        <f t="shared" si="0"/>
        <v>126</v>
      </c>
      <c r="E9" s="22">
        <f t="shared" si="1"/>
        <v>213.55932203389833</v>
      </c>
      <c r="F9" s="19"/>
    </row>
    <row r="10" spans="1:6" s="20" customFormat="1" ht="22.5" customHeight="1">
      <c r="A10" s="16" t="s">
        <v>23</v>
      </c>
      <c r="B10" s="17">
        <v>133</v>
      </c>
      <c r="C10" s="17">
        <v>782</v>
      </c>
      <c r="D10" s="18">
        <f t="shared" si="0"/>
        <v>649</v>
      </c>
      <c r="E10" s="18">
        <f t="shared" si="1"/>
        <v>487.96992481203006</v>
      </c>
      <c r="F10" s="19"/>
    </row>
    <row r="11" spans="1:6" s="20" customFormat="1" ht="22.5" customHeight="1">
      <c r="A11" s="16" t="s">
        <v>24</v>
      </c>
      <c r="B11" s="17">
        <v>-1120</v>
      </c>
      <c r="C11" s="17">
        <v>6925</v>
      </c>
      <c r="D11" s="18">
        <f t="shared" si="0"/>
        <v>8045</v>
      </c>
      <c r="E11" s="22" t="str">
        <f t="shared" si="1"/>
        <v>轉虧為盈</v>
      </c>
      <c r="F11" s="19"/>
    </row>
    <row r="12" spans="1:6" s="20" customFormat="1" ht="22.5" customHeight="1">
      <c r="A12" s="16" t="s">
        <v>6</v>
      </c>
      <c r="B12" s="17">
        <v>-6846</v>
      </c>
      <c r="C12" s="17">
        <v>-6504</v>
      </c>
      <c r="D12" s="18">
        <f t="shared" si="0"/>
        <v>342</v>
      </c>
      <c r="E12" s="22">
        <f t="shared" si="1"/>
        <v>4.995617879053462</v>
      </c>
      <c r="F12" s="19"/>
    </row>
    <row r="13" spans="1:6" s="20" customFormat="1" ht="22.5" customHeight="1">
      <c r="A13" s="16" t="s">
        <v>7</v>
      </c>
      <c r="B13" s="17">
        <v>-70</v>
      </c>
      <c r="C13" s="17">
        <v>31</v>
      </c>
      <c r="D13" s="18">
        <f t="shared" si="0"/>
        <v>101</v>
      </c>
      <c r="E13" s="22" t="str">
        <f t="shared" si="1"/>
        <v>轉虧為盈</v>
      </c>
      <c r="F13" s="19"/>
    </row>
    <row r="14" spans="1:6" s="20" customFormat="1" ht="22.5" customHeight="1">
      <c r="A14" s="16" t="s">
        <v>25</v>
      </c>
      <c r="B14" s="17">
        <v>-51</v>
      </c>
      <c r="C14" s="17">
        <v>491</v>
      </c>
      <c r="D14" s="18">
        <f t="shared" si="0"/>
        <v>542</v>
      </c>
      <c r="E14" s="22" t="str">
        <f t="shared" si="1"/>
        <v>轉虧為盈</v>
      </c>
      <c r="F14" s="19"/>
    </row>
    <row r="15" spans="1:6" s="15" customFormat="1" ht="22.5" customHeight="1">
      <c r="A15" s="13" t="s">
        <v>8</v>
      </c>
      <c r="B15" s="10">
        <f>SUM(B16:B22)</f>
        <v>7029</v>
      </c>
      <c r="C15" s="10">
        <f>SUM(C16:C22)</f>
        <v>6500</v>
      </c>
      <c r="D15" s="10">
        <f t="shared" si="0"/>
        <v>-529</v>
      </c>
      <c r="E15" s="10">
        <f t="shared" si="1"/>
        <v>7.5259638639920325</v>
      </c>
      <c r="F15" s="14"/>
    </row>
    <row r="16" spans="1:6" s="20" customFormat="1" ht="22.5" customHeight="1">
      <c r="A16" s="16" t="s">
        <v>26</v>
      </c>
      <c r="B16" s="17">
        <v>123</v>
      </c>
      <c r="C16" s="17">
        <v>135</v>
      </c>
      <c r="D16" s="18">
        <f t="shared" si="0"/>
        <v>12</v>
      </c>
      <c r="E16" s="18">
        <f t="shared" si="1"/>
        <v>9.75609756097561</v>
      </c>
      <c r="F16" s="19"/>
    </row>
    <row r="17" spans="1:6" s="20" customFormat="1" ht="22.5" customHeight="1">
      <c r="A17" s="16" t="s">
        <v>27</v>
      </c>
      <c r="B17" s="17">
        <v>279</v>
      </c>
      <c r="C17" s="17">
        <v>764</v>
      </c>
      <c r="D17" s="18">
        <f t="shared" si="0"/>
        <v>485</v>
      </c>
      <c r="E17" s="18">
        <f>IF(B17*C17&gt;0,ABS((+D17/ABS(B17)*100)),IF(C17&gt;B17,"轉虧為盈","反盈為虧"))</f>
        <v>173.8351254480287</v>
      </c>
      <c r="F17" s="19"/>
    </row>
    <row r="18" spans="1:6" s="20" customFormat="1" ht="22.5" customHeight="1">
      <c r="A18" s="16" t="s">
        <v>28</v>
      </c>
      <c r="B18" s="23"/>
      <c r="C18" s="23"/>
      <c r="D18" s="23"/>
      <c r="E18" s="24"/>
      <c r="F18" s="19"/>
    </row>
    <row r="19" spans="1:6" s="20" customFormat="1" ht="22.5" customHeight="1">
      <c r="A19" s="16" t="s">
        <v>29</v>
      </c>
      <c r="B19" s="17">
        <v>3526</v>
      </c>
      <c r="C19" s="17">
        <v>1800</v>
      </c>
      <c r="D19" s="18">
        <f aca="true" t="shared" si="2" ref="D19:D31">C19-B19</f>
        <v>-1726</v>
      </c>
      <c r="E19" s="18">
        <f t="shared" si="1"/>
        <v>48.95065229722065</v>
      </c>
      <c r="F19" s="19"/>
    </row>
    <row r="20" spans="1:6" s="20" customFormat="1" ht="22.5" customHeight="1">
      <c r="A20" s="16" t="s">
        <v>30</v>
      </c>
      <c r="B20" s="17">
        <v>1580</v>
      </c>
      <c r="C20" s="17">
        <v>1467</v>
      </c>
      <c r="D20" s="18">
        <f t="shared" si="2"/>
        <v>-113</v>
      </c>
      <c r="E20" s="18">
        <f t="shared" si="1"/>
        <v>7.151898734177216</v>
      </c>
      <c r="F20" s="19"/>
    </row>
    <row r="21" spans="1:6" s="20" customFormat="1" ht="22.5" customHeight="1">
      <c r="A21" s="16" t="s">
        <v>31</v>
      </c>
      <c r="B21" s="17">
        <v>14</v>
      </c>
      <c r="C21" s="17">
        <v>15</v>
      </c>
      <c r="D21" s="18">
        <f t="shared" si="2"/>
        <v>1</v>
      </c>
      <c r="E21" s="18">
        <f t="shared" si="1"/>
        <v>7.142857142857142</v>
      </c>
      <c r="F21" s="19"/>
    </row>
    <row r="22" spans="1:6" s="20" customFormat="1" ht="22.5" customHeight="1">
      <c r="A22" s="16" t="s">
        <v>32</v>
      </c>
      <c r="B22" s="17">
        <v>1507</v>
      </c>
      <c r="C22" s="17">
        <v>2319</v>
      </c>
      <c r="D22" s="18">
        <f t="shared" si="2"/>
        <v>812</v>
      </c>
      <c r="E22" s="18">
        <f t="shared" si="1"/>
        <v>53.881884538818845</v>
      </c>
      <c r="F22" s="19"/>
    </row>
    <row r="23" spans="1:6" s="15" customFormat="1" ht="19.5" customHeight="1">
      <c r="A23" s="13" t="s">
        <v>9</v>
      </c>
      <c r="B23" s="10">
        <f>SUM(B24:B29)</f>
        <v>511</v>
      </c>
      <c r="C23" s="10">
        <f>SUM(C24:C29)</f>
        <v>4104</v>
      </c>
      <c r="D23" s="10">
        <f t="shared" si="2"/>
        <v>3593</v>
      </c>
      <c r="E23" s="10">
        <f t="shared" si="1"/>
        <v>703.1311154598826</v>
      </c>
      <c r="F23" s="14"/>
    </row>
    <row r="24" spans="1:6" s="20" customFormat="1" ht="19.5" customHeight="1">
      <c r="A24" s="16" t="s">
        <v>33</v>
      </c>
      <c r="B24" s="17">
        <v>2289</v>
      </c>
      <c r="C24" s="17">
        <v>4455</v>
      </c>
      <c r="D24" s="18">
        <f t="shared" si="2"/>
        <v>2166</v>
      </c>
      <c r="E24" s="22">
        <f t="shared" si="1"/>
        <v>94.62647444298821</v>
      </c>
      <c r="F24" s="19"/>
    </row>
    <row r="25" spans="1:6" s="20" customFormat="1" ht="19.5" customHeight="1">
      <c r="A25" s="16" t="s">
        <v>34</v>
      </c>
      <c r="B25" s="17">
        <v>-2840</v>
      </c>
      <c r="C25" s="17">
        <v>-1654</v>
      </c>
      <c r="D25" s="18">
        <f t="shared" si="2"/>
        <v>1186</v>
      </c>
      <c r="E25" s="18">
        <f t="shared" si="1"/>
        <v>41.76056338028169</v>
      </c>
      <c r="F25" s="19"/>
    </row>
    <row r="26" spans="1:6" s="20" customFormat="1" ht="19.5" customHeight="1">
      <c r="A26" s="16" t="s">
        <v>35</v>
      </c>
      <c r="B26" s="17">
        <v>126</v>
      </c>
      <c r="C26" s="17">
        <v>201</v>
      </c>
      <c r="D26" s="18">
        <f t="shared" si="2"/>
        <v>75</v>
      </c>
      <c r="E26" s="18">
        <f t="shared" si="1"/>
        <v>59.523809523809526</v>
      </c>
      <c r="F26" s="19"/>
    </row>
    <row r="27" spans="1:6" s="20" customFormat="1" ht="19.5" customHeight="1">
      <c r="A27" s="16" t="s">
        <v>36</v>
      </c>
      <c r="B27" s="17">
        <v>274</v>
      </c>
      <c r="C27" s="17">
        <v>296</v>
      </c>
      <c r="D27" s="18">
        <f t="shared" si="2"/>
        <v>22</v>
      </c>
      <c r="E27" s="18">
        <f t="shared" si="1"/>
        <v>8.02919708029197</v>
      </c>
      <c r="F27" s="19"/>
    </row>
    <row r="28" spans="1:6" s="20" customFormat="1" ht="19.5" customHeight="1">
      <c r="A28" s="16" t="s">
        <v>37</v>
      </c>
      <c r="B28" s="17">
        <v>649</v>
      </c>
      <c r="C28" s="17">
        <v>780</v>
      </c>
      <c r="D28" s="18">
        <f t="shared" si="2"/>
        <v>131</v>
      </c>
      <c r="E28" s="18">
        <f t="shared" si="1"/>
        <v>20.184899845916796</v>
      </c>
      <c r="F28" s="19"/>
    </row>
    <row r="29" spans="1:6" s="20" customFormat="1" ht="19.5" customHeight="1">
      <c r="A29" s="16" t="s">
        <v>38</v>
      </c>
      <c r="B29" s="17">
        <v>13</v>
      </c>
      <c r="C29" s="17">
        <v>26</v>
      </c>
      <c r="D29" s="18">
        <f t="shared" si="2"/>
        <v>13</v>
      </c>
      <c r="E29" s="18">
        <f t="shared" si="1"/>
        <v>100</v>
      </c>
      <c r="F29" s="19"/>
    </row>
    <row r="30" spans="1:6" s="15" customFormat="1" ht="19.5" customHeight="1">
      <c r="A30" s="13" t="s">
        <v>10</v>
      </c>
      <c r="B30" s="10">
        <f>B31</f>
        <v>11</v>
      </c>
      <c r="C30" s="10">
        <f>C31</f>
        <v>-408</v>
      </c>
      <c r="D30" s="10">
        <f t="shared" si="2"/>
        <v>-419</v>
      </c>
      <c r="E30" s="21" t="str">
        <f t="shared" si="1"/>
        <v>反盈為虧</v>
      </c>
      <c r="F30" s="14"/>
    </row>
    <row r="31" spans="1:6" s="20" customFormat="1" ht="19.5" customHeight="1">
      <c r="A31" s="16" t="s">
        <v>39</v>
      </c>
      <c r="B31" s="17">
        <v>11</v>
      </c>
      <c r="C31" s="17">
        <v>-408</v>
      </c>
      <c r="D31" s="18">
        <f t="shared" si="2"/>
        <v>-419</v>
      </c>
      <c r="E31" s="22" t="str">
        <f t="shared" si="1"/>
        <v>反盈為虧</v>
      </c>
      <c r="F31" s="19"/>
    </row>
    <row r="32" spans="1:6" s="15" customFormat="1" ht="19.5" customHeight="1">
      <c r="A32" s="13" t="s">
        <v>40</v>
      </c>
      <c r="B32" s="23"/>
      <c r="C32" s="23"/>
      <c r="D32" s="23"/>
      <c r="E32" s="23"/>
      <c r="F32" s="14"/>
    </row>
    <row r="33" spans="1:6" s="20" customFormat="1" ht="19.5" customHeight="1">
      <c r="A33" s="16" t="s">
        <v>41</v>
      </c>
      <c r="B33" s="23"/>
      <c r="C33" s="23"/>
      <c r="D33" s="23"/>
      <c r="E33" s="23"/>
      <c r="F33" s="19"/>
    </row>
    <row r="34" spans="1:6" s="15" customFormat="1" ht="19.5" customHeight="1">
      <c r="A34" s="13" t="s">
        <v>11</v>
      </c>
      <c r="B34" s="23">
        <f>B35</f>
        <v>0</v>
      </c>
      <c r="C34" s="10">
        <f>C35</f>
        <v>-3458</v>
      </c>
      <c r="D34" s="10">
        <f aca="true" t="shared" si="3" ref="D34:D39">C34-B34</f>
        <v>-3458</v>
      </c>
      <c r="E34" s="21" t="str">
        <f aca="true" t="shared" si="4" ref="E34:E39">IF(B34*C34&gt;0,ABS((+D34/ABS(B34)*100)),IF(C34&gt;B34,"轉虧為盈","反盈為虧"))</f>
        <v>反盈為虧</v>
      </c>
      <c r="F34" s="14"/>
    </row>
    <row r="35" spans="1:6" s="20" customFormat="1" ht="19.5" customHeight="1">
      <c r="A35" s="16" t="s">
        <v>42</v>
      </c>
      <c r="B35" s="23">
        <v>0</v>
      </c>
      <c r="C35" s="17">
        <v>-3458</v>
      </c>
      <c r="D35" s="18">
        <f t="shared" si="3"/>
        <v>-3458</v>
      </c>
      <c r="E35" s="22" t="str">
        <f t="shared" si="4"/>
        <v>反盈為虧</v>
      </c>
      <c r="F35" s="25"/>
    </row>
    <row r="36" spans="1:7" s="31" customFormat="1" ht="19.5" customHeight="1">
      <c r="A36" s="26" t="s">
        <v>12</v>
      </c>
      <c r="B36" s="27">
        <f>SUM(B37:B38)</f>
        <v>200</v>
      </c>
      <c r="C36" s="27">
        <f>SUM(C37:C38)</f>
        <v>221</v>
      </c>
      <c r="D36" s="27">
        <f t="shared" si="3"/>
        <v>21</v>
      </c>
      <c r="E36" s="28">
        <f t="shared" si="4"/>
        <v>10.5</v>
      </c>
      <c r="F36" s="29"/>
      <c r="G36" s="30"/>
    </row>
    <row r="37" spans="1:7" s="31" customFormat="1" ht="19.5" customHeight="1">
      <c r="A37" s="32" t="s">
        <v>43</v>
      </c>
      <c r="B37" s="17">
        <v>39</v>
      </c>
      <c r="C37" s="17">
        <v>59</v>
      </c>
      <c r="D37" s="17">
        <f t="shared" si="3"/>
        <v>20</v>
      </c>
      <c r="E37" s="33">
        <f t="shared" si="4"/>
        <v>51.28205128205128</v>
      </c>
      <c r="F37" s="34"/>
      <c r="G37" s="30"/>
    </row>
    <row r="38" spans="1:7" s="31" customFormat="1" ht="19.5" customHeight="1">
      <c r="A38" s="32" t="s">
        <v>44</v>
      </c>
      <c r="B38" s="17">
        <v>161</v>
      </c>
      <c r="C38" s="17">
        <v>162</v>
      </c>
      <c r="D38" s="17">
        <f t="shared" si="3"/>
        <v>1</v>
      </c>
      <c r="E38" s="33">
        <f t="shared" si="4"/>
        <v>0.6211180124223602</v>
      </c>
      <c r="F38" s="29"/>
      <c r="G38" s="30"/>
    </row>
    <row r="39" spans="1:6" s="36" customFormat="1" ht="19.5" customHeight="1">
      <c r="A39" s="13" t="s">
        <v>45</v>
      </c>
      <c r="B39" s="10">
        <f>B5+B36</f>
        <v>27454</v>
      </c>
      <c r="C39" s="10">
        <f>C5+C36</f>
        <v>66191</v>
      </c>
      <c r="D39" s="10">
        <f t="shared" si="3"/>
        <v>38737</v>
      </c>
      <c r="E39" s="10">
        <f t="shared" si="4"/>
        <v>141.09783638085526</v>
      </c>
      <c r="F39" s="35"/>
    </row>
    <row r="40" spans="1:5" s="37" customFormat="1" ht="16.5" customHeight="1">
      <c r="A40" s="49" t="s">
        <v>46</v>
      </c>
      <c r="B40" s="49"/>
      <c r="C40" s="49"/>
      <c r="D40" s="49"/>
      <c r="E40" s="49"/>
    </row>
    <row r="41" spans="1:5" s="37" customFormat="1" ht="13.5" customHeight="1">
      <c r="A41" s="48" t="s">
        <v>47</v>
      </c>
      <c r="B41" s="48"/>
      <c r="C41" s="48"/>
      <c r="D41" s="48"/>
      <c r="E41" s="48"/>
    </row>
    <row r="42" spans="1:5" s="37" customFormat="1" ht="13.5" customHeight="1">
      <c r="A42" s="48" t="s">
        <v>48</v>
      </c>
      <c r="B42" s="48"/>
      <c r="C42" s="48"/>
      <c r="D42" s="48"/>
      <c r="E42" s="48"/>
    </row>
    <row r="43" spans="1:5" s="37" customFormat="1" ht="13.5" customHeight="1">
      <c r="A43" s="47" t="s">
        <v>49</v>
      </c>
      <c r="B43" s="47"/>
      <c r="C43" s="47"/>
      <c r="D43" s="47"/>
      <c r="E43" s="47"/>
    </row>
    <row r="44" spans="1:5" s="40" customFormat="1" ht="13.5" customHeight="1">
      <c r="A44" s="38" t="s">
        <v>50</v>
      </c>
      <c r="B44" s="38"/>
      <c r="C44" s="38"/>
      <c r="D44" s="38"/>
      <c r="E44" s="39"/>
    </row>
    <row r="45" spans="1:5" s="40" customFormat="1" ht="13.5" customHeight="1">
      <c r="A45" s="38" t="s">
        <v>51</v>
      </c>
      <c r="B45" s="38"/>
      <c r="C45" s="38"/>
      <c r="D45" s="38"/>
      <c r="E45" s="39"/>
    </row>
  </sheetData>
  <mergeCells count="6">
    <mergeCell ref="A1:E1"/>
    <mergeCell ref="A3:A4"/>
    <mergeCell ref="A43:E43"/>
    <mergeCell ref="A42:E42"/>
    <mergeCell ref="A41:E41"/>
    <mergeCell ref="A40:E40"/>
  </mergeCells>
  <printOptions horizontalCentered="1"/>
  <pageMargins left="0.1968503937007874" right="0.1968503937007874" top="0.7874015748031497" bottom="0.5118110236220472" header="0.5905511811023623" footer="0.31496062992125984"/>
  <pageSetup firstPageNumber="9" useFirstPageNumber="1" horizontalDpi="600" verticalDpi="600" orientation="landscape" paperSize="9" scale="99" r:id="rId1"/>
  <headerFooter alignWithMargins="0">
    <oddHeader>&amp;L&amp;"標楷體,標準"&amp;17附表&amp;"Times New Roman,標準"4</oddHeader>
    <oddFooter>&amp;C&amp;"Times New Roman,標準"&amp;13&amp;P</oddFooter>
  </headerFooter>
  <rowBreaks count="1" manualBreakCount="1">
    <brk id="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國比</dc:title>
  <dc:subject>國比</dc:subject>
  <dc:creator>行政院主計處</dc:creator>
  <cp:keywords/>
  <dc:description> </dc:description>
  <cp:lastModifiedBy>Administrator</cp:lastModifiedBy>
  <dcterms:created xsi:type="dcterms:W3CDTF">2007-05-17T09:02:51Z</dcterms:created>
  <dcterms:modified xsi:type="dcterms:W3CDTF">2008-11-13T10:50:48Z</dcterms:modified>
  <cp:category>I00</cp:category>
  <cp:version/>
  <cp:contentType/>
  <cp:contentStatus/>
</cp:coreProperties>
</file>