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895" activeTab="0"/>
  </bookViews>
  <sheets>
    <sheet name="表5國資" sheetId="1" r:id="rId1"/>
  </sheets>
  <externalReferences>
    <externalReference r:id="rId4"/>
    <externalReference r:id="rId5"/>
    <externalReference r:id="rId6"/>
    <externalReference r:id="rId7"/>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'表5國資'!$A$1:$I$38</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<sst xmlns="http://schemas.openxmlformats.org/spreadsheetml/2006/main" count="49" uniqueCount="49">
  <si>
    <t>單位：百萬元</t>
  </si>
  <si>
    <t>行政院主管</t>
  </si>
  <si>
    <t xml:space="preserve">  1.中央銀行</t>
  </si>
  <si>
    <t>經濟部主管</t>
  </si>
  <si>
    <t>財政部主管</t>
  </si>
  <si>
    <t xml:space="preserve"> </t>
  </si>
  <si>
    <t>交通部主管</t>
  </si>
  <si>
    <t>國軍退除役官兵輔導委員會主管</t>
  </si>
  <si>
    <t>勞工委員會主管</t>
  </si>
  <si>
    <t>衛生署主管</t>
  </si>
  <si>
    <t>合           計</t>
  </si>
  <si>
    <t>97年度營業基金（國營事業）截至97年6月底固定資產投資計畫執行情形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</si>
  <si>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</si>
  <si>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</si>
  <si>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</si>
  <si>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</si>
  <si>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</si>
  <si>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</si>
  <si>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</si>
  <si>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</si>
  <si>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</si>
  <si>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</si>
  <si>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 xml:space="preserve">  2.台灣糖業股份有限公司</t>
  </si>
  <si>
    <t xml:space="preserve">  3.台灣國際造船股份有限公司</t>
  </si>
  <si>
    <t xml:space="preserve">  4.台灣中油股份有限公司</t>
  </si>
  <si>
    <t xml:space="preserve">  5.台灣電力股份有限公司</t>
  </si>
  <si>
    <t xml:space="preserve">  6.漢翔航空工業股份有限公司</t>
  </si>
  <si>
    <t xml:space="preserve">  7.台灣自來水股份有限公司</t>
  </si>
  <si>
    <t xml:space="preserve">  8.中央存款保險股份有限公司</t>
  </si>
  <si>
    <t xml:space="preserve">  9.臺灣金融控股股份有限公司</t>
  </si>
  <si>
    <t xml:space="preserve">  10.財政部印刷廠</t>
  </si>
  <si>
    <t xml:space="preserve">  11.臺灣菸酒股份有限公司</t>
  </si>
  <si>
    <t xml:space="preserve">  12.臺灣郵政股份有限公司</t>
  </si>
  <si>
    <t xml:space="preserve">  13.交通部臺灣鐵路管理局</t>
  </si>
  <si>
    <t xml:space="preserve">  14.交通部基隆港務局</t>
  </si>
  <si>
    <t xml:space="preserve">  15.交通部臺中港務局</t>
  </si>
  <si>
    <t xml:space="preserve">  16.交通部高雄港務局</t>
  </si>
  <si>
    <t xml:space="preserve">  17.交通部花蓮港務局</t>
  </si>
  <si>
    <t xml:space="preserve">  18.榮民工程股份有限公司</t>
  </si>
  <si>
    <t xml:space="preserve">  19.勞工保險局</t>
  </si>
  <si>
    <t xml:space="preserve">  20.中央健康保險局</t>
  </si>
  <si>
    <t>註：1.台灣中油股份有限公司本年度預算數已扣除奉准提前於上年先行辦理數35億元。</t>
  </si>
  <si>
    <t xml:space="preserve">    2.台灣自來水股份有限公司本年度預算數已扣除奉准提前於上年先行辦理數0.3億元。</t>
  </si>
  <si>
    <t xml:space="preserve">    3.交通部基隆港務局本年度預算數已扣除奉准提前於上年先行辦理數0.7億元。</t>
  </si>
  <si>
    <t xml:space="preserve">    4.表列各金額欄係以新台幣百萬元為單位及經四捨五入處理後列計，若有數據但未達百萬元者，則以”-“符號表示；另百分比係以採計至元為單位核算，未達</t>
  </si>
  <si>
    <t xml:space="preserve">      1％者，則以"0"表示。</t>
  </si>
  <si>
    <t xml:space="preserve">  </t>
  </si>
  <si>
    <t xml:space="preserve">      </t>
  </si>
  <si>
    <t xml:space="preserve">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</si>
</sst>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0_ "/>
    <numFmt numFmtId="180" formatCode="_(* #,##0_);_(* \(#,##0\);_(* &quot;-&quot;_);_(@_)"/>
    <numFmt numFmtId="181" formatCode="_(&quot;$&quot;* #,##0.00_);_(&quot;$&quot;* \(#,##0.00\);_(&quot;$&quot;* &quot;-&quot;??_);_(@_)"/>
    <numFmt numFmtId="182" formatCode="_(* #,##0,,_);_(* &quot;–&quot;\ #,##0,,_);_(* &quot;&quot;_);_(@_)"/>
    <numFmt numFmtId="183" formatCode="_(* #,##0.00_);_(* \(#,##0.00\);_(* &quot;-&quot;??_);_(@_)"/>
    <numFmt numFmtId="184" formatCode="#,##0.0_);\(#,##0.0\)"/>
    <numFmt numFmtId="185" formatCode="#,##0_);[Red]\(#,##0\)"/>
    <numFmt numFmtId="186" formatCode="_-* #,##0.0_-;\-* #,##0.0_-;_-* &quot;-&quot;??_-;_-@_-"/>
    <numFmt numFmtId="187" formatCode="_-* #,##0_-;\-* #,##0_-;_-* &quot;-&quot;??_-;_-@_-"/>
    <numFmt numFmtId="188" formatCode="_-* #,##0_-;\-* #,##0_-;_-* &quot; &quot;_-;_-@_-"/>
    <numFmt numFmtId="189" formatCode="_-* #,##0.000_-;\-* #,##0.000_-;_-* &quot;-&quot;??_-;_-@_-"/>
    <numFmt numFmtId="190" formatCode="_(* #,##0.0_);_(* \(#,##0.0\);_(* &quot;-&quot;_);_(@_)"/>
    <numFmt numFmtId="191" formatCode="_-* #,##0_-;\-* #,##0_-;_-* &quot;     -&quot;??_-;_-@_-"/>
    <numFmt numFmtId="192" formatCode="\(#,##0\)"/>
    <numFmt numFmtId="193" formatCode="0_);[Red]\(0\)"/>
    <numFmt numFmtId="194" formatCode="#,##0\ \ \ \ \ \ \ \ \ \ \ \ \ "/>
    <numFmt numFmtId="195" formatCode="#,##0.0"/>
    <numFmt numFmtId="196" formatCode="_-* #,##0.0000_-;\-* #,##0.0000_-;_-* &quot;-&quot;??_-;_-@_-"/>
    <numFmt numFmtId="197" formatCode="0.00000000"/>
    <numFmt numFmtId="198" formatCode="0.0000000"/>
    <numFmt numFmtId="199" formatCode="0.000000"/>
    <numFmt numFmtId="200" formatCode="0.00000"/>
    <numFmt numFmtId="201" formatCode="0.0000"/>
    <numFmt numFmtId="202" formatCode="0.000"/>
    <numFmt numFmtId="203" formatCode="0.0"/>
    <numFmt numFmtId="204" formatCode="_(* #,##0.00_);_(* \(#,##0.00\);_(* &quot;-&quot;_);_(@_)"/>
    <numFmt numFmtId="205" formatCode="#,###"/>
    <numFmt numFmtId="206" formatCode="#,###_ "/>
    <numFmt numFmtId="207" formatCode="_(* #,##0,,_);_(&quot;–&quot;* #,##0,,_);_(* &quot;&quot;_);_(@_)"/>
    <numFmt numFmtId="208" formatCode="_-* #,###_-;\-* #,###_-;_-* &quot;-&quot;_-;_-@_-"/>
    <numFmt numFmtId="209" formatCode="&quot;Yes&quot;;&quot;Yes&quot;;&quot;No&quot;"/>
    <numFmt numFmtId="210" formatCode="&quot;True&quot;;&quot;True&quot;;&quot;False&quot;"/>
    <numFmt numFmtId="211" formatCode="&quot;On&quot;;&quot;On&quot;;&quot;Off&quot;"/>
    <numFmt numFmtId="212" formatCode="#,##0.0;\-#,##0.0"/>
    <numFmt numFmtId="213" formatCode="_-* #,##0\ \ \ \ \ \ _-;\-* #,##0_-;_-* &quot;-      &quot;_-;_-@_-"/>
    <numFmt numFmtId="214" formatCode="_-* #,##0\ \ \ \ _-;\-* #,##0_-;_-* &quot;-&quot;\ \ \ \ _-;_-@_-"/>
    <numFmt numFmtId="215" formatCode="#,##0\ \ \ \ \ \ \ \ \ "/>
    <numFmt numFmtId="216" formatCode="0.00_ "/>
  </numFmts>
  <fonts count="29">
    <font>
      <sz val="12"/>
      <name val="新細明體"/>
      <family val="0"/>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4"/>
      <color indexed="8"/>
      <name val="標楷體"/>
      <family val="4"/>
    </font>
    <font>
      <sz val="14"/>
      <name val="標楷體"/>
      <family val="4"/>
    </font>
    <font>
      <sz val="10"/>
      <color indexed="8"/>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6">
    <xf numFmtId="0" fontId="0" fillId="0" borderId="0" xfId="0" applyAlignment="1">
      <alignment/>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5" fillId="0" borderId="0" xfId="19">
      <alignment vertical="top"/>
      <protection/>
    </xf>
    <xf numFmtId="0" fontId="11" fillId="0" borderId="0" xfId="19" applyFont="1" applyBorder="1" applyAlignment="1">
      <alignment horizontal="right"/>
      <protection/>
    </xf>
    <xf numFmtId="0" fontId="13" fillId="0" borderId="2" xfId="19" applyFont="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7" fillId="0" borderId="0" xfId="19" applyFont="1" applyBorder="1">
      <alignment vertical="top"/>
      <protection/>
    </xf>
    <xf numFmtId="0" fontId="17" fillId="0" borderId="0" xfId="19" applyFont="1">
      <alignment vertical="top"/>
      <protection/>
    </xf>
    <xf numFmtId="0" fontId="13" fillId="0" borderId="3" xfId="19" applyFont="1" applyBorder="1" applyAlignment="1">
      <alignment horizontal="center" vertical="center"/>
      <protection/>
    </xf>
    <xf numFmtId="0" fontId="13" fillId="0" borderId="1"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19" fillId="0" borderId="1" xfId="19" applyFont="1" applyBorder="1" applyAlignment="1">
      <alignment vertical="top" wrapText="1"/>
      <protection/>
    </xf>
    <xf numFmtId="205" fontId="20" fillId="0" borderId="1" xfId="20" applyNumberFormat="1" applyFont="1" applyFill="1" applyBorder="1" applyAlignment="1" applyProtection="1" quotePrefix="1">
      <alignment horizontal="right" vertical="center" wrapText="1"/>
      <protection locked="0"/>
    </xf>
    <xf numFmtId="41" fontId="20" fillId="0" borderId="1" xfId="20" applyNumberFormat="1" applyFont="1" applyFill="1" applyBorder="1" applyAlignment="1" applyProtection="1" quotePrefix="1">
      <alignment horizontal="right" vertical="center" wrapText="1"/>
      <protection locked="0"/>
    </xf>
    <xf numFmtId="0" fontId="21" fillId="0" borderId="0" xfId="19" applyFont="1" applyBorder="1">
      <alignment vertical="top"/>
      <protection/>
    </xf>
    <xf numFmtId="0" fontId="21" fillId="0" borderId="0" xfId="19" applyFont="1">
      <alignment vertical="top"/>
      <protection/>
    </xf>
    <xf numFmtId="0" fontId="13" fillId="0" borderId="1" xfId="19" applyFont="1" applyBorder="1" applyAlignment="1">
      <alignment vertical="top" wrapText="1"/>
      <protection/>
    </xf>
    <xf numFmtId="3" fontId="22" fillId="0" borderId="1" xfId="0" applyNumberFormat="1" applyFont="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lignment vertical="top"/>
      <protection/>
    </xf>
    <xf numFmtId="0" fontId="23" fillId="0" borderId="0" xfId="19" applyFont="1">
      <alignment vertical="top"/>
      <protection/>
    </xf>
    <xf numFmtId="205" fontId="22" fillId="0" borderId="1" xfId="0" applyNumberFormat="1" applyFont="1" applyBorder="1" applyAlignment="1">
      <alignment horizontal="right" vertical="center"/>
    </xf>
    <xf numFmtId="0" fontId="24" fillId="0" borderId="4" xfId="19" applyFont="1" applyBorder="1" applyAlignment="1">
      <alignment horizontal="left" wrapText="1"/>
      <protection/>
    </xf>
    <xf numFmtId="0" fontId="21" fillId="0" borderId="0" xfId="19" applyFont="1" applyBorder="1" applyAlignment="1">
      <alignment/>
      <protection/>
    </xf>
    <xf numFmtId="0" fontId="21" fillId="0" borderId="0" xfId="19" applyFont="1" applyAlignment="1">
      <alignment/>
      <protection/>
    </xf>
    <xf numFmtId="0" fontId="24" fillId="0" borderId="0" xfId="19" applyFont="1" applyBorder="1" applyAlignment="1">
      <alignment horizontal="left" wrapText="1"/>
      <protection/>
    </xf>
    <xf numFmtId="49" fontId="25" fillId="0" borderId="0" xfId="0" applyNumberFormat="1" applyFont="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0" fontId="26" fillId="0" borderId="0" xfId="19" applyFont="1">
      <alignment vertical="top"/>
      <protection/>
    </xf>
    <xf numFmtId="49" fontId="25" fillId="0" borderId="0" xfId="0" applyNumberFormat="1" applyFont="1" applyAlignment="1" applyProtection="1">
      <alignment/>
      <protection locked="0"/>
    </xf>
    <xf numFmtId="49" fontId="27" fillId="0" borderId="0" xfId="0" applyNumberFormat="1" applyFont="1" applyAlignment="1" applyProtection="1">
      <alignment/>
      <protection locked="0"/>
    </xf>
    <xf numFmtId="0" fontId="28" fillId="0" borderId="0" xfId="19" applyFo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Percent" xfId="23"/>
    <cellStyle name="Currency" xfId="24"/>
    <cellStyle name="Currency [0]" xfId="25"/>
    <cellStyle name="貨幣[0]_A-DET07" xfId="26"/>
    <cellStyle name="Hyperlink"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Q203\Local%20Settings\Temporary%20Internet%20Files\Content.IE5\QDGZQ3O7\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2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4國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showGridLines="0" tabSelected="1" showOutlineSymbols="0" view="pageBreakPreview" zoomScale="75" zoomScaleNormal="75" zoomScaleSheetLayoutView="75" workbookViewId="0" topLeftCell="A1">
      <selection activeCell="B41" sqref="B41"/>
    </sheetView>
  </sheetViews>
  <sheetFormatPr defaultColWidth="9.00390625" defaultRowHeight="12.75" customHeight="1"/>
  <cols>
    <col min="1" max="1" width="47.87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11</v>
      </c>
      <c r="B1" s="2"/>
      <c r="C1" s="2"/>
      <c r="D1" s="2"/>
      <c r="E1" s="2"/>
      <c r="F1" s="2"/>
      <c r="G1" s="2"/>
      <c r="H1" s="2"/>
      <c r="I1" s="3"/>
    </row>
    <row r="2" ht="20.25" customHeight="1">
      <c r="I2" s="5" t="s">
        <v>0</v>
      </c>
    </row>
    <row r="3" spans="1:10" s="10" customFormat="1" ht="29.25" customHeight="1">
      <c r="A3" s="6" t="s">
        <v>12</v>
      </c>
      <c r="B3" s="7" t="s">
        <v>13</v>
      </c>
      <c r="C3" s="7"/>
      <c r="D3" s="7"/>
      <c r="E3" s="7"/>
      <c r="F3" s="8" t="s">
        <v>14</v>
      </c>
      <c r="G3" s="8" t="s">
        <v>15</v>
      </c>
      <c r="H3" s="8" t="s">
        <v>16</v>
      </c>
      <c r="I3" s="8" t="s">
        <v>17</v>
      </c>
      <c r="J3" s="9"/>
    </row>
    <row r="4" spans="1:10" s="10" customFormat="1" ht="72" customHeight="1">
      <c r="A4" s="11"/>
      <c r="B4" s="12" t="s">
        <v>18</v>
      </c>
      <c r="C4" s="12" t="s">
        <v>19</v>
      </c>
      <c r="D4" s="12" t="s">
        <v>20</v>
      </c>
      <c r="E4" s="12" t="s">
        <v>21</v>
      </c>
      <c r="F4" s="13"/>
      <c r="G4" s="13"/>
      <c r="H4" s="13"/>
      <c r="I4" s="13"/>
      <c r="J4" s="9"/>
    </row>
    <row r="5" spans="1:10" s="18" customFormat="1" ht="27.75" customHeight="1">
      <c r="A5" s="14" t="s">
        <v>1</v>
      </c>
      <c r="B5" s="15">
        <f aca="true" t="shared" si="0" ref="B5:G5">B6</f>
        <v>0</v>
      </c>
      <c r="C5" s="15">
        <f t="shared" si="0"/>
        <v>184</v>
      </c>
      <c r="D5" s="15">
        <f t="shared" si="0"/>
        <v>0</v>
      </c>
      <c r="E5" s="15">
        <f t="shared" si="0"/>
        <v>184</v>
      </c>
      <c r="F5" s="16">
        <f t="shared" si="0"/>
        <v>36</v>
      </c>
      <c r="G5" s="16">
        <f t="shared" si="0"/>
        <v>40</v>
      </c>
      <c r="H5" s="16">
        <f>G5/E5*100</f>
        <v>21.73913043478261</v>
      </c>
      <c r="I5" s="16">
        <f>G5/F5*100</f>
        <v>111.11111111111111</v>
      </c>
      <c r="J5" s="17"/>
    </row>
    <row r="6" spans="1:10" s="23" customFormat="1" ht="27.75" customHeight="1">
      <c r="A6" s="19" t="s">
        <v>2</v>
      </c>
      <c r="B6" s="20"/>
      <c r="C6" s="20">
        <v>184</v>
      </c>
      <c r="D6" s="20"/>
      <c r="E6" s="20">
        <f>SUM(B6:D6)</f>
        <v>184</v>
      </c>
      <c r="F6" s="20">
        <v>36</v>
      </c>
      <c r="G6" s="21">
        <v>40</v>
      </c>
      <c r="H6" s="21">
        <f>G6/E6*100</f>
        <v>21.73913043478261</v>
      </c>
      <c r="I6" s="21">
        <f aca="true" t="shared" si="1" ref="I6:I32">G6/F6*100</f>
        <v>111.11111111111111</v>
      </c>
      <c r="J6" s="22"/>
    </row>
    <row r="7" spans="1:10" s="18" customFormat="1" ht="27.75" customHeight="1">
      <c r="A7" s="14" t="s">
        <v>3</v>
      </c>
      <c r="B7" s="16">
        <f aca="true" t="shared" si="2" ref="B7:G7">SUM(B8:B13)</f>
        <v>8146</v>
      </c>
      <c r="C7" s="16">
        <f t="shared" si="2"/>
        <v>209376</v>
      </c>
      <c r="D7" s="15">
        <f t="shared" si="2"/>
        <v>0</v>
      </c>
      <c r="E7" s="16">
        <f t="shared" si="2"/>
        <v>217522</v>
      </c>
      <c r="F7" s="16">
        <f t="shared" si="2"/>
        <v>82643</v>
      </c>
      <c r="G7" s="16">
        <f t="shared" si="2"/>
        <v>75901</v>
      </c>
      <c r="H7" s="16">
        <f aca="true" t="shared" si="3" ref="H7:H32">G7/E7*100</f>
        <v>34.89348203859839</v>
      </c>
      <c r="I7" s="16">
        <f t="shared" si="1"/>
        <v>91.84201928777998</v>
      </c>
      <c r="J7" s="17"/>
    </row>
    <row r="8" spans="1:10" s="23" customFormat="1" ht="27.75" customHeight="1">
      <c r="A8" s="19" t="s">
        <v>22</v>
      </c>
      <c r="B8" s="20"/>
      <c r="C8" s="20">
        <v>1010</v>
      </c>
      <c r="D8" s="20"/>
      <c r="E8" s="20">
        <f aca="true" t="shared" si="4" ref="E8:E13">SUM(B8:D8)</f>
        <v>1010</v>
      </c>
      <c r="F8" s="20">
        <v>120</v>
      </c>
      <c r="G8" s="21">
        <v>66</v>
      </c>
      <c r="H8" s="21">
        <v>6</v>
      </c>
      <c r="I8" s="21">
        <f t="shared" si="1"/>
        <v>55.00000000000001</v>
      </c>
      <c r="J8" s="22"/>
    </row>
    <row r="9" spans="1:10" s="23" customFormat="1" ht="27.75" customHeight="1">
      <c r="A9" s="19" t="s">
        <v>23</v>
      </c>
      <c r="B9" s="20">
        <v>24</v>
      </c>
      <c r="C9" s="20">
        <v>414</v>
      </c>
      <c r="D9" s="20"/>
      <c r="E9" s="20">
        <f t="shared" si="4"/>
        <v>438</v>
      </c>
      <c r="F9" s="20">
        <v>105</v>
      </c>
      <c r="G9" s="21">
        <v>111</v>
      </c>
      <c r="H9" s="21">
        <f t="shared" si="3"/>
        <v>25.34246575342466</v>
      </c>
      <c r="I9" s="21">
        <f t="shared" si="1"/>
        <v>105.71428571428572</v>
      </c>
      <c r="J9" s="22"/>
    </row>
    <row r="10" spans="1:10" s="23" customFormat="1" ht="27.75" customHeight="1">
      <c r="A10" s="19" t="s">
        <v>24</v>
      </c>
      <c r="B10" s="20">
        <v>209</v>
      </c>
      <c r="C10" s="20">
        <v>41041</v>
      </c>
      <c r="D10" s="20"/>
      <c r="E10" s="20">
        <f t="shared" si="4"/>
        <v>41250</v>
      </c>
      <c r="F10" s="20">
        <v>5687</v>
      </c>
      <c r="G10" s="21">
        <v>5893</v>
      </c>
      <c r="H10" s="21">
        <f t="shared" si="3"/>
        <v>14.286060606060605</v>
      </c>
      <c r="I10" s="21">
        <f t="shared" si="1"/>
        <v>103.62229646562335</v>
      </c>
      <c r="J10" s="22"/>
    </row>
    <row r="11" spans="1:10" s="23" customFormat="1" ht="27.75" customHeight="1">
      <c r="A11" s="19" t="s">
        <v>25</v>
      </c>
      <c r="B11" s="20">
        <v>5751</v>
      </c>
      <c r="C11" s="20">
        <v>157153</v>
      </c>
      <c r="D11" s="20"/>
      <c r="E11" s="20">
        <f t="shared" si="4"/>
        <v>162904</v>
      </c>
      <c r="F11" s="20">
        <v>72914</v>
      </c>
      <c r="G11" s="21">
        <v>67494</v>
      </c>
      <c r="H11" s="21">
        <f t="shared" si="3"/>
        <v>41.43176349260914</v>
      </c>
      <c r="I11" s="21">
        <f t="shared" si="1"/>
        <v>92.56658529226212</v>
      </c>
      <c r="J11" s="22"/>
    </row>
    <row r="12" spans="1:10" s="23" customFormat="1" ht="27.75" customHeight="1">
      <c r="A12" s="19" t="s">
        <v>26</v>
      </c>
      <c r="B12" s="20">
        <v>43</v>
      </c>
      <c r="C12" s="20">
        <v>451</v>
      </c>
      <c r="D12" s="20"/>
      <c r="E12" s="20">
        <f t="shared" si="4"/>
        <v>494</v>
      </c>
      <c r="F12" s="20">
        <v>170</v>
      </c>
      <c r="G12" s="21">
        <v>52</v>
      </c>
      <c r="H12" s="21">
        <f t="shared" si="3"/>
        <v>10.526315789473683</v>
      </c>
      <c r="I12" s="21">
        <f t="shared" si="1"/>
        <v>30.58823529411765</v>
      </c>
      <c r="J12" s="22"/>
    </row>
    <row r="13" spans="1:10" s="23" customFormat="1" ht="27.75" customHeight="1">
      <c r="A13" s="19" t="s">
        <v>27</v>
      </c>
      <c r="B13" s="20">
        <v>2119</v>
      </c>
      <c r="C13" s="20">
        <v>9307</v>
      </c>
      <c r="D13" s="20"/>
      <c r="E13" s="20">
        <f t="shared" si="4"/>
        <v>11426</v>
      </c>
      <c r="F13" s="20">
        <v>3647</v>
      </c>
      <c r="G13" s="21">
        <v>2285</v>
      </c>
      <c r="H13" s="21">
        <f t="shared" si="3"/>
        <v>19.998249606161387</v>
      </c>
      <c r="I13" s="21">
        <f t="shared" si="1"/>
        <v>62.65423635865095</v>
      </c>
      <c r="J13" s="22"/>
    </row>
    <row r="14" spans="1:10" s="18" customFormat="1" ht="33" customHeight="1">
      <c r="A14" s="14" t="s">
        <v>4</v>
      </c>
      <c r="B14" s="16">
        <f aca="true" t="shared" si="5" ref="B14:G14">SUM(B15:B18)</f>
        <v>220</v>
      </c>
      <c r="C14" s="16">
        <f t="shared" si="5"/>
        <v>4059</v>
      </c>
      <c r="D14" s="15">
        <f t="shared" si="5"/>
        <v>0</v>
      </c>
      <c r="E14" s="16">
        <f t="shared" si="5"/>
        <v>4279</v>
      </c>
      <c r="F14" s="16">
        <f t="shared" si="5"/>
        <v>1583</v>
      </c>
      <c r="G14" s="16">
        <f t="shared" si="5"/>
        <v>1674</v>
      </c>
      <c r="H14" s="16">
        <f t="shared" si="3"/>
        <v>39.12129002103295</v>
      </c>
      <c r="I14" s="16">
        <f t="shared" si="1"/>
        <v>105.74857864813644</v>
      </c>
      <c r="J14" s="17"/>
    </row>
    <row r="15" spans="1:10" s="23" customFormat="1" ht="27.75" customHeight="1">
      <c r="A15" s="19" t="s">
        <v>28</v>
      </c>
      <c r="B15" s="20"/>
      <c r="C15" s="20">
        <v>12</v>
      </c>
      <c r="D15" s="20"/>
      <c r="E15" s="20">
        <f>SUM(B15:D15)</f>
        <v>12</v>
      </c>
      <c r="F15" s="20">
        <v>5</v>
      </c>
      <c r="G15" s="20">
        <v>5</v>
      </c>
      <c r="H15" s="21">
        <v>41</v>
      </c>
      <c r="I15" s="21">
        <v>94</v>
      </c>
      <c r="J15" s="22"/>
    </row>
    <row r="16" spans="1:10" s="23" customFormat="1" ht="27.75" customHeight="1">
      <c r="A16" s="19" t="s">
        <v>29</v>
      </c>
      <c r="B16" s="20">
        <v>139</v>
      </c>
      <c r="C16" s="20">
        <v>2192</v>
      </c>
      <c r="D16" s="20"/>
      <c r="E16" s="20">
        <f>SUM(B16:D16)</f>
        <v>2331</v>
      </c>
      <c r="F16" s="20">
        <v>862</v>
      </c>
      <c r="G16" s="20">
        <v>1044</v>
      </c>
      <c r="H16" s="21">
        <f t="shared" si="3"/>
        <v>44.78764478764479</v>
      </c>
      <c r="I16" s="21">
        <f t="shared" si="1"/>
        <v>121.11368909512761</v>
      </c>
      <c r="J16" s="22"/>
    </row>
    <row r="17" spans="1:10" s="23" customFormat="1" ht="27.75" customHeight="1">
      <c r="A17" s="19" t="s">
        <v>30</v>
      </c>
      <c r="B17" s="20">
        <v>30</v>
      </c>
      <c r="C17" s="20">
        <v>163</v>
      </c>
      <c r="D17" s="20"/>
      <c r="E17" s="20">
        <f>SUM(B17:D17)</f>
        <v>193</v>
      </c>
      <c r="F17" s="20">
        <v>41</v>
      </c>
      <c r="G17" s="20">
        <v>36</v>
      </c>
      <c r="H17" s="21">
        <f t="shared" si="3"/>
        <v>18.65284974093264</v>
      </c>
      <c r="I17" s="21">
        <v>87</v>
      </c>
      <c r="J17" s="22" t="s">
        <v>5</v>
      </c>
    </row>
    <row r="18" spans="1:10" s="23" customFormat="1" ht="27.75" customHeight="1">
      <c r="A18" s="19" t="s">
        <v>31</v>
      </c>
      <c r="B18" s="20">
        <v>51</v>
      </c>
      <c r="C18" s="20">
        <v>1692</v>
      </c>
      <c r="D18" s="20"/>
      <c r="E18" s="20">
        <f>SUM(B18:D18)</f>
        <v>1743</v>
      </c>
      <c r="F18" s="20">
        <v>675</v>
      </c>
      <c r="G18" s="20">
        <v>589</v>
      </c>
      <c r="H18" s="21">
        <f t="shared" si="3"/>
        <v>33.79231210556512</v>
      </c>
      <c r="I18" s="21">
        <f t="shared" si="1"/>
        <v>87.25925925925925</v>
      </c>
      <c r="J18" s="22"/>
    </row>
    <row r="19" spans="1:10" s="18" customFormat="1" ht="28.5" customHeight="1">
      <c r="A19" s="14" t="s">
        <v>6</v>
      </c>
      <c r="B19" s="16">
        <f aca="true" t="shared" si="6" ref="B19:G19">SUM(B20:B25)</f>
        <v>9318</v>
      </c>
      <c r="C19" s="16">
        <f t="shared" si="6"/>
        <v>12360</v>
      </c>
      <c r="D19" s="15">
        <f t="shared" si="6"/>
        <v>540</v>
      </c>
      <c r="E19" s="16">
        <f t="shared" si="6"/>
        <v>22218</v>
      </c>
      <c r="F19" s="16">
        <f t="shared" si="6"/>
        <v>8670</v>
      </c>
      <c r="G19" s="16">
        <f t="shared" si="6"/>
        <v>6787</v>
      </c>
      <c r="H19" s="16">
        <f t="shared" si="3"/>
        <v>30.547303987757672</v>
      </c>
      <c r="I19" s="16">
        <f t="shared" si="1"/>
        <v>78.28143021914649</v>
      </c>
      <c r="J19" s="17"/>
    </row>
    <row r="20" spans="1:10" s="23" customFormat="1" ht="27.75" customHeight="1">
      <c r="A20" s="19" t="s">
        <v>32</v>
      </c>
      <c r="B20" s="20">
        <v>32</v>
      </c>
      <c r="C20" s="20">
        <v>2121</v>
      </c>
      <c r="D20" s="20"/>
      <c r="E20" s="20">
        <f aca="true" t="shared" si="7" ref="E20:E25">SUM(B20:D20)</f>
        <v>2153</v>
      </c>
      <c r="F20" s="20">
        <v>559</v>
      </c>
      <c r="G20" s="20">
        <v>465</v>
      </c>
      <c r="H20" s="21">
        <f t="shared" si="3"/>
        <v>21.597770552717137</v>
      </c>
      <c r="I20" s="21">
        <f t="shared" si="1"/>
        <v>83.18425760286226</v>
      </c>
      <c r="J20" s="22"/>
    </row>
    <row r="21" spans="1:10" s="23" customFormat="1" ht="27.75" customHeight="1">
      <c r="A21" s="19" t="s">
        <v>33</v>
      </c>
      <c r="B21" s="20">
        <v>2115</v>
      </c>
      <c r="C21" s="20">
        <v>5898</v>
      </c>
      <c r="D21" s="20"/>
      <c r="E21" s="20">
        <f t="shared" si="7"/>
        <v>8013</v>
      </c>
      <c r="F21" s="20">
        <v>3537</v>
      </c>
      <c r="G21" s="20">
        <v>2619</v>
      </c>
      <c r="H21" s="21">
        <f t="shared" si="3"/>
        <v>32.68438786971172</v>
      </c>
      <c r="I21" s="21">
        <f t="shared" si="1"/>
        <v>74.04580152671755</v>
      </c>
      <c r="J21" s="22"/>
    </row>
    <row r="22" spans="1:10" s="23" customFormat="1" ht="27.75" customHeight="1">
      <c r="A22" s="19" t="s">
        <v>34</v>
      </c>
      <c r="B22" s="20">
        <v>24</v>
      </c>
      <c r="C22" s="20">
        <v>2302</v>
      </c>
      <c r="D22" s="20">
        <v>540</v>
      </c>
      <c r="E22" s="20">
        <f t="shared" si="7"/>
        <v>2866</v>
      </c>
      <c r="F22" s="20">
        <v>910</v>
      </c>
      <c r="G22" s="20">
        <v>977</v>
      </c>
      <c r="H22" s="21">
        <f t="shared" si="3"/>
        <v>34.08932309839498</v>
      </c>
      <c r="I22" s="21">
        <f t="shared" si="1"/>
        <v>107.36263736263736</v>
      </c>
      <c r="J22" s="22"/>
    </row>
    <row r="23" spans="1:10" s="23" customFormat="1" ht="27.75" customHeight="1">
      <c r="A23" s="19" t="s">
        <v>35</v>
      </c>
      <c r="B23" s="20">
        <v>379</v>
      </c>
      <c r="C23" s="20">
        <v>790</v>
      </c>
      <c r="D23" s="20"/>
      <c r="E23" s="20">
        <f t="shared" si="7"/>
        <v>1169</v>
      </c>
      <c r="F23" s="20">
        <v>417</v>
      </c>
      <c r="G23" s="20">
        <v>129</v>
      </c>
      <c r="H23" s="21">
        <f t="shared" si="3"/>
        <v>11.035072711719419</v>
      </c>
      <c r="I23" s="21">
        <f t="shared" si="1"/>
        <v>30.935251798561154</v>
      </c>
      <c r="J23" s="22"/>
    </row>
    <row r="24" spans="1:10" s="23" customFormat="1" ht="27.75" customHeight="1">
      <c r="A24" s="19" t="s">
        <v>36</v>
      </c>
      <c r="B24" s="20">
        <v>6768</v>
      </c>
      <c r="C24" s="20">
        <v>1215</v>
      </c>
      <c r="D24" s="20"/>
      <c r="E24" s="20">
        <f t="shared" si="7"/>
        <v>7983</v>
      </c>
      <c r="F24" s="20">
        <v>3238</v>
      </c>
      <c r="G24" s="20">
        <v>2588</v>
      </c>
      <c r="H24" s="21">
        <f t="shared" si="3"/>
        <v>32.41889014155079</v>
      </c>
      <c r="I24" s="21">
        <f t="shared" si="1"/>
        <v>79.92588017294626</v>
      </c>
      <c r="J24" s="22"/>
    </row>
    <row r="25" spans="1:10" s="23" customFormat="1" ht="27.75" customHeight="1">
      <c r="A25" s="19" t="s">
        <v>37</v>
      </c>
      <c r="B25" s="20"/>
      <c r="C25" s="20">
        <v>34</v>
      </c>
      <c r="D25" s="20"/>
      <c r="E25" s="20">
        <f t="shared" si="7"/>
        <v>34</v>
      </c>
      <c r="F25" s="20">
        <v>9</v>
      </c>
      <c r="G25" s="20">
        <v>9</v>
      </c>
      <c r="H25" s="21">
        <v>27</v>
      </c>
      <c r="I25" s="21">
        <v>99</v>
      </c>
      <c r="J25" s="22"/>
    </row>
    <row r="26" spans="1:10" s="18" customFormat="1" ht="28.5" customHeight="1">
      <c r="A26" s="14" t="s">
        <v>7</v>
      </c>
      <c r="B26" s="16">
        <f aca="true" t="shared" si="8" ref="B26:G26">B27</f>
        <v>0</v>
      </c>
      <c r="C26" s="16">
        <f t="shared" si="8"/>
        <v>3</v>
      </c>
      <c r="D26" s="15">
        <f t="shared" si="8"/>
        <v>0</v>
      </c>
      <c r="E26" s="16">
        <f t="shared" si="8"/>
        <v>3</v>
      </c>
      <c r="F26" s="16">
        <f t="shared" si="8"/>
        <v>2</v>
      </c>
      <c r="G26" s="16">
        <f t="shared" si="8"/>
        <v>0</v>
      </c>
      <c r="H26" s="16">
        <v>11</v>
      </c>
      <c r="I26" s="16">
        <v>24</v>
      </c>
      <c r="J26" s="17"/>
    </row>
    <row r="27" spans="1:10" s="23" customFormat="1" ht="27.75" customHeight="1">
      <c r="A27" s="19" t="s">
        <v>38</v>
      </c>
      <c r="B27" s="21">
        <v>0</v>
      </c>
      <c r="C27" s="20">
        <v>3</v>
      </c>
      <c r="D27" s="20"/>
      <c r="E27" s="20">
        <f>SUM(B27:D27)</f>
        <v>3</v>
      </c>
      <c r="F27" s="20">
        <v>2</v>
      </c>
      <c r="G27" s="21">
        <v>0</v>
      </c>
      <c r="H27" s="21">
        <v>11</v>
      </c>
      <c r="I27" s="21">
        <v>24</v>
      </c>
      <c r="J27" s="22"/>
    </row>
    <row r="28" spans="1:10" s="18" customFormat="1" ht="28.5" customHeight="1">
      <c r="A28" s="14" t="s">
        <v>8</v>
      </c>
      <c r="B28" s="15">
        <f aca="true" t="shared" si="9" ref="B28:G28">B29</f>
        <v>0</v>
      </c>
      <c r="C28" s="15">
        <f t="shared" si="9"/>
        <v>82</v>
      </c>
      <c r="D28" s="15">
        <f t="shared" si="9"/>
        <v>0</v>
      </c>
      <c r="E28" s="15">
        <f t="shared" si="9"/>
        <v>82</v>
      </c>
      <c r="F28" s="16">
        <f t="shared" si="9"/>
        <v>3</v>
      </c>
      <c r="G28" s="16">
        <f t="shared" si="9"/>
        <v>1</v>
      </c>
      <c r="H28" s="16">
        <v>2</v>
      </c>
      <c r="I28" s="16">
        <v>48</v>
      </c>
      <c r="J28" s="17"/>
    </row>
    <row r="29" spans="1:10" s="23" customFormat="1" ht="27.75" customHeight="1">
      <c r="A29" s="19" t="s">
        <v>39</v>
      </c>
      <c r="B29" s="24"/>
      <c r="C29" s="24">
        <v>82</v>
      </c>
      <c r="D29" s="24"/>
      <c r="E29" s="24">
        <f>SUM(B29:D29)</f>
        <v>82</v>
      </c>
      <c r="F29" s="20">
        <v>3</v>
      </c>
      <c r="G29" s="21">
        <v>1</v>
      </c>
      <c r="H29" s="21">
        <v>2</v>
      </c>
      <c r="I29" s="21">
        <v>48</v>
      </c>
      <c r="J29" s="22"/>
    </row>
    <row r="30" spans="1:10" s="18" customFormat="1" ht="28.5" customHeight="1">
      <c r="A30" s="14" t="s">
        <v>9</v>
      </c>
      <c r="B30" s="15">
        <f aca="true" t="shared" si="10" ref="B30:G30">B31</f>
        <v>91</v>
      </c>
      <c r="C30" s="15">
        <f t="shared" si="10"/>
        <v>172</v>
      </c>
      <c r="D30" s="15">
        <f t="shared" si="10"/>
        <v>0</v>
      </c>
      <c r="E30" s="15">
        <f t="shared" si="10"/>
        <v>263</v>
      </c>
      <c r="F30" s="15">
        <f t="shared" si="10"/>
        <v>96</v>
      </c>
      <c r="G30" s="16">
        <f t="shared" si="10"/>
        <v>46</v>
      </c>
      <c r="H30" s="16">
        <v>18</v>
      </c>
      <c r="I30" s="16">
        <f t="shared" si="1"/>
        <v>47.91666666666667</v>
      </c>
      <c r="J30" s="17"/>
    </row>
    <row r="31" spans="1:10" s="23" customFormat="1" ht="27.75" customHeight="1">
      <c r="A31" s="19" t="s">
        <v>40</v>
      </c>
      <c r="B31" s="20">
        <v>91</v>
      </c>
      <c r="C31" s="20">
        <v>172</v>
      </c>
      <c r="D31" s="20"/>
      <c r="E31" s="20">
        <f>SUM(B31:D31)</f>
        <v>263</v>
      </c>
      <c r="F31" s="20">
        <v>96</v>
      </c>
      <c r="G31" s="20">
        <v>46</v>
      </c>
      <c r="H31" s="21">
        <v>18</v>
      </c>
      <c r="I31" s="21">
        <f t="shared" si="1"/>
        <v>47.91666666666667</v>
      </c>
      <c r="J31" s="22"/>
    </row>
    <row r="32" spans="1:10" s="18" customFormat="1" ht="30.75" customHeight="1">
      <c r="A32" s="14" t="s">
        <v>10</v>
      </c>
      <c r="B32" s="16">
        <f aca="true" t="shared" si="11" ref="B32:G32">B5+B7+B14+B19+B26+B28+B30</f>
        <v>17775</v>
      </c>
      <c r="C32" s="16">
        <f t="shared" si="11"/>
        <v>226236</v>
      </c>
      <c r="D32" s="15">
        <f t="shared" si="11"/>
        <v>540</v>
      </c>
      <c r="E32" s="16">
        <f t="shared" si="11"/>
        <v>244551</v>
      </c>
      <c r="F32" s="16">
        <f t="shared" si="11"/>
        <v>93033</v>
      </c>
      <c r="G32" s="16">
        <f t="shared" si="11"/>
        <v>84449</v>
      </c>
      <c r="H32" s="16">
        <f t="shared" si="3"/>
        <v>34.53226525346451</v>
      </c>
      <c r="I32" s="16">
        <f t="shared" si="1"/>
        <v>90.773166510808</v>
      </c>
      <c r="J32" s="17"/>
    </row>
    <row r="33" spans="1:10" s="27" customFormat="1" ht="21.75" customHeight="1">
      <c r="A33" s="25" t="s">
        <v>41</v>
      </c>
      <c r="B33" s="25"/>
      <c r="C33" s="25"/>
      <c r="D33" s="25"/>
      <c r="E33" s="25"/>
      <c r="F33" s="25"/>
      <c r="G33" s="25"/>
      <c r="H33" s="25"/>
      <c r="I33" s="25"/>
      <c r="J33" s="26"/>
    </row>
    <row r="34" spans="1:10" s="27" customFormat="1" ht="21" customHeight="1">
      <c r="A34" s="28" t="s">
        <v>42</v>
      </c>
      <c r="B34" s="28"/>
      <c r="C34" s="28"/>
      <c r="D34" s="28"/>
      <c r="E34" s="28"/>
      <c r="F34" s="28"/>
      <c r="G34" s="28"/>
      <c r="H34" s="28"/>
      <c r="I34" s="28"/>
      <c r="J34" s="26"/>
    </row>
    <row r="35" spans="1:10" s="27" customFormat="1" ht="18.75" customHeight="1">
      <c r="A35" s="28" t="s">
        <v>43</v>
      </c>
      <c r="B35" s="28"/>
      <c r="C35" s="28"/>
      <c r="D35" s="28"/>
      <c r="E35" s="28"/>
      <c r="F35" s="28"/>
      <c r="G35" s="28"/>
      <c r="H35" s="28"/>
      <c r="I35" s="28"/>
      <c r="J35" s="26"/>
    </row>
    <row r="36" spans="1:10" s="27" customFormat="1" ht="18.75" customHeight="1">
      <c r="A36" s="28" t="s">
        <v>44</v>
      </c>
      <c r="B36" s="28"/>
      <c r="C36" s="28"/>
      <c r="D36" s="28"/>
      <c r="E36" s="28"/>
      <c r="F36" s="28"/>
      <c r="G36" s="28"/>
      <c r="H36" s="28"/>
      <c r="I36" s="28"/>
      <c r="J36" s="26"/>
    </row>
    <row r="37" spans="1:10" s="27" customFormat="1" ht="18.75" customHeight="1">
      <c r="A37" s="28" t="s">
        <v>45</v>
      </c>
      <c r="B37" s="28"/>
      <c r="C37" s="28"/>
      <c r="D37" s="28"/>
      <c r="E37" s="28"/>
      <c r="F37" s="28"/>
      <c r="G37" s="28"/>
      <c r="H37" s="28"/>
      <c r="I37" s="28"/>
      <c r="J37" s="26"/>
    </row>
    <row r="38" spans="1:9" s="32" customFormat="1" ht="37.5" customHeight="1">
      <c r="A38" s="29" t="s">
        <v>46</v>
      </c>
      <c r="B38" s="29"/>
      <c r="C38" s="29"/>
      <c r="D38" s="29"/>
      <c r="E38" s="29"/>
      <c r="F38" s="30"/>
      <c r="G38" s="30"/>
      <c r="H38" s="30"/>
      <c r="I38" s="31"/>
    </row>
    <row r="39" spans="1:9" s="32" customFormat="1" ht="20.25" customHeight="1">
      <c r="A39" s="33" t="s">
        <v>47</v>
      </c>
      <c r="B39" s="33"/>
      <c r="C39" s="33"/>
      <c r="D39" s="33"/>
      <c r="E39" s="33"/>
      <c r="F39" s="34"/>
      <c r="G39" s="34"/>
      <c r="H39" s="34"/>
      <c r="I39" s="34"/>
    </row>
    <row r="40" spans="1:5" ht="12.75" customHeight="1">
      <c r="A40" s="35"/>
      <c r="B40" s="35"/>
      <c r="C40" s="35"/>
      <c r="D40" s="35"/>
      <c r="E40" s="35"/>
    </row>
    <row r="41" spans="1:5" ht="22.5" customHeight="1">
      <c r="A41" s="35" t="s">
        <v>48</v>
      </c>
      <c r="B41" s="35"/>
      <c r="C41" s="35"/>
      <c r="D41" s="35"/>
      <c r="E41" s="35"/>
    </row>
  </sheetData>
  <mergeCells count="13">
    <mergeCell ref="A38:I38"/>
    <mergeCell ref="B3:E3"/>
    <mergeCell ref="F3:F4"/>
    <mergeCell ref="G3:G4"/>
    <mergeCell ref="I3:I4"/>
    <mergeCell ref="H3:H4"/>
    <mergeCell ref="A34:I34"/>
    <mergeCell ref="A33:I33"/>
    <mergeCell ref="A35:I35"/>
    <mergeCell ref="A37:I37"/>
    <mergeCell ref="A1:I1"/>
    <mergeCell ref="A3:A4"/>
    <mergeCell ref="A36:I36"/>
  </mergeCells>
  <printOptions horizontalCentered="1"/>
  <pageMargins left="0.35433070866141736" right="0.35433070866141736" top="0.7874015748031497" bottom="0.2755905511811024" header="0.5905511811023623" footer="0.31496062992125984"/>
  <pageSetup firstPageNumber="14" useFirstPageNumber="1" fitToHeight="0" fitToWidth="0" horizontalDpi="600" verticalDpi="600" orientation="landscape" paperSize="9" scale="65" r:id="rId1"/>
  <headerFooter alignWithMargins="0">
    <oddHeader>&amp;L&amp;"標楷體,標準"&amp;24附表&amp;"Times New Roman,標準"5</oddHeader>
    <oddFooter>&amp;C&amp;"Times New Roman,標準"&amp;18&amp;P</oddFooter>
  </headerFooter>
  <rowBreaks count="1" manualBreakCount="1">
    <brk id="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temp</cp:lastModifiedBy>
  <dcterms:created xsi:type="dcterms:W3CDTF">2008-10-24T06:36:14Z</dcterms:created>
  <dcterms:modified xsi:type="dcterms:W3CDTF">2008-10-24T06:36:27Z</dcterms:modified>
  <cp:category/>
  <cp:version/>
  <cp:contentType/>
  <cp:contentStatus/>
</cp:coreProperties>
</file>