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895" activeTab="0"/>
  </bookViews>
  <sheets>
    <sheet name="表2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\a" localSheetId="0">#REF!</definedName>
    <definedName name="\a">#REF!</definedName>
    <definedName name="\e">'[2]主管明細'!#REF!</definedName>
    <definedName name="\q" localSheetId="0">#REF!</definedName>
    <definedName name="\q">#REF!</definedName>
    <definedName name="\w" localSheetId="0">#REF!</definedName>
    <definedName name="\w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D" localSheetId="0">#REF!</definedName>
    <definedName name="D">#REF!</definedName>
    <definedName name="NAME">'[3]機關明細'!#REF!</definedName>
    <definedName name="_xlnm.Print_Area" localSheetId="0">'表2'!$A$1:$V$71</definedName>
    <definedName name="Print_Area_MI">#REF!</definedName>
    <definedName name="_xlnm.Print_Titles" localSheetId="0">'表2'!$1:$6</definedName>
    <definedName name="TT" localSheetId="0">#REF!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<sst xmlns="http://schemas.openxmlformats.org/spreadsheetml/2006/main" count="164" uniqueCount="87">
  <si>
    <t>表Q01-A3</t>
  </si>
  <si>
    <t>單位：百萬元</t>
  </si>
  <si>
    <t>經常門</t>
  </si>
  <si>
    <t>資本門</t>
  </si>
  <si>
    <t xml:space="preserve">  行政院</t>
  </si>
  <si>
    <t xml:space="preserve">  主計處</t>
  </si>
  <si>
    <t xml:space="preserve">  主計處電子處理資料中心</t>
  </si>
  <si>
    <t xml:space="preserve">  新聞局</t>
  </si>
  <si>
    <t xml:space="preserve">  人事行政局</t>
  </si>
  <si>
    <t xml:space="preserve">  公務人力發展中心</t>
  </si>
  <si>
    <t xml:space="preserve">  公務人員住宅及福利委員會</t>
  </si>
  <si>
    <t xml:space="preserve">  地方行政研習中心</t>
  </si>
  <si>
    <t xml:space="preserve">  國立故宮博物院</t>
  </si>
  <si>
    <t xml:space="preserve">  經濟建設委員會</t>
  </si>
  <si>
    <t xml:space="preserve">  金融監督管理委員會</t>
  </si>
  <si>
    <t xml:space="preserve">  銀行局</t>
  </si>
  <si>
    <t xml:space="preserve">  證券期貨局</t>
  </si>
  <si>
    <t xml:space="preserve">  保險局</t>
  </si>
  <si>
    <t xml:space="preserve">  檢查局</t>
  </si>
  <si>
    <t xml:space="preserve">  中央選舉委員會及所屬</t>
  </si>
  <si>
    <t xml:space="preserve">  文化建設委員會及所屬</t>
  </si>
  <si>
    <t xml:space="preserve">  青年輔導委員會及所屬</t>
  </si>
  <si>
    <t xml:space="preserve">  研究發展考核委員會</t>
  </si>
  <si>
    <t xml:space="preserve">  檔案管理局</t>
  </si>
  <si>
    <t xml:space="preserve">  國家通訊傳播委員會</t>
  </si>
  <si>
    <t xml:space="preserve">  大陸委員會</t>
  </si>
  <si>
    <t xml:space="preserve">  公平交易委員會</t>
  </si>
  <si>
    <t xml:space="preserve">  消費者保護委員會</t>
  </si>
  <si>
    <t xml:space="preserve">  公共工程委員會</t>
  </si>
  <si>
    <t xml:space="preserve">  體育委員會</t>
  </si>
  <si>
    <t xml:space="preserve">  客家委員會及所屬</t>
  </si>
  <si>
    <t>97年度中央政府各機關歲出預算截至97年6月底執行情形</t>
  </si>
  <si>
    <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年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度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預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算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數</t>
    </r>
  </si>
  <si>
    <r>
      <t>分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配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預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算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</rPr>
      <t>數</t>
    </r>
  </si>
  <si>
    <r>
      <t>累</t>
    </r>
    <r>
      <rPr>
        <sz val="13"/>
        <rFont val="Arial"/>
        <family val="2"/>
      </rPr>
      <t xml:space="preserve">        </t>
    </r>
    <r>
      <rPr>
        <sz val="13"/>
        <rFont val="標楷體"/>
        <family val="4"/>
      </rPr>
      <t>計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執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行</t>
    </r>
    <r>
      <rPr>
        <sz val="13"/>
        <rFont val="Arial"/>
        <family val="2"/>
      </rPr>
      <t xml:space="preserve">       </t>
    </r>
    <r>
      <rPr>
        <sz val="13"/>
        <rFont val="標楷體"/>
        <family val="4"/>
      </rPr>
      <t>數</t>
    </r>
  </si>
  <si>
    <t>機　　關　　名　　稱</t>
  </si>
  <si>
    <r>
      <t>合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計</t>
    </r>
  </si>
  <si>
    <r>
      <t>經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常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</si>
  <si>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資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本</t>
    </r>
    <r>
      <rPr>
        <sz val="13"/>
        <rFont val="Arial"/>
        <family val="2"/>
      </rPr>
      <t xml:space="preserve"> </t>
    </r>
    <r>
      <rPr>
        <sz val="13"/>
        <rFont val="標楷體"/>
        <family val="4"/>
      </rPr>
      <t>門</t>
    </r>
  </si>
  <si>
    <r>
      <t>合</t>
    </r>
    <r>
      <rPr>
        <sz val="13"/>
        <rFont val="Arial"/>
        <family val="2"/>
      </rPr>
      <t xml:space="preserve">     </t>
    </r>
    <r>
      <rPr>
        <sz val="13"/>
        <rFont val="標楷體"/>
        <family val="4"/>
      </rPr>
      <t>計</t>
    </r>
  </si>
  <si>
    <r>
      <t>金</t>
    </r>
    <r>
      <rPr>
        <sz val="13"/>
        <rFont val="Arial"/>
        <family val="2"/>
      </rPr>
      <t xml:space="preserve">  </t>
    </r>
    <r>
      <rPr>
        <sz val="13"/>
        <rFont val="標楷體"/>
        <family val="4"/>
      </rPr>
      <t>額</t>
    </r>
  </si>
  <si>
    <t>實現數</t>
  </si>
  <si>
    <t>暫付數</t>
  </si>
  <si>
    <r>
      <t>占預算</t>
    </r>
    <r>
      <rPr>
        <sz val="6"/>
        <rFont val="Arial"/>
        <family val="2"/>
      </rPr>
      <t>%</t>
    </r>
  </si>
  <si>
    <r>
      <t>占分配</t>
    </r>
    <r>
      <rPr>
        <sz val="6"/>
        <rFont val="Arial"/>
        <family val="2"/>
      </rPr>
      <t>%</t>
    </r>
  </si>
  <si>
    <t>應付未付</t>
  </si>
  <si>
    <t>節餘</t>
  </si>
  <si>
    <r>
      <t>金</t>
    </r>
    <r>
      <rPr>
        <sz val="12"/>
        <rFont val="Arial"/>
        <family val="2"/>
      </rPr>
      <t xml:space="preserve">  </t>
    </r>
    <r>
      <rPr>
        <sz val="12"/>
        <rFont val="標楷體"/>
        <family val="4"/>
      </rPr>
      <t>額</t>
    </r>
  </si>
  <si>
    <r>
      <t>1</t>
    </r>
    <r>
      <rPr>
        <sz val="13"/>
        <rFont val="標楷體"/>
        <family val="4"/>
      </rPr>
      <t>.總統府主管</t>
    </r>
  </si>
  <si>
    <t>2.行政院主管</t>
  </si>
  <si>
    <t>-</t>
  </si>
  <si>
    <r>
      <t>3</t>
    </r>
    <r>
      <rPr>
        <sz val="13"/>
        <rFont val="標楷體"/>
        <family val="4"/>
      </rPr>
      <t>.立法院主管</t>
    </r>
  </si>
  <si>
    <r>
      <t>4</t>
    </r>
    <r>
      <rPr>
        <sz val="13"/>
        <rFont val="標楷體"/>
        <family val="4"/>
      </rPr>
      <t>.司法院主管</t>
    </r>
  </si>
  <si>
    <r>
      <t>5</t>
    </r>
    <r>
      <rPr>
        <sz val="13"/>
        <rFont val="標楷體"/>
        <family val="4"/>
      </rPr>
      <t>.考試院主管</t>
    </r>
  </si>
  <si>
    <r>
      <t>6</t>
    </r>
    <r>
      <rPr>
        <sz val="13"/>
        <rFont val="標楷體"/>
        <family val="4"/>
      </rPr>
      <t>.監察院主管</t>
    </r>
  </si>
  <si>
    <r>
      <t>7</t>
    </r>
    <r>
      <rPr>
        <sz val="13"/>
        <rFont val="標楷體"/>
        <family val="4"/>
      </rPr>
      <t>.內政部主管</t>
    </r>
  </si>
  <si>
    <r>
      <t>8</t>
    </r>
    <r>
      <rPr>
        <sz val="13"/>
        <rFont val="標楷體"/>
        <family val="4"/>
      </rPr>
      <t>.外交部主管</t>
    </r>
  </si>
  <si>
    <r>
      <t>9</t>
    </r>
    <r>
      <rPr>
        <sz val="13"/>
        <rFont val="標楷體"/>
        <family val="4"/>
      </rPr>
      <t>.國防部主管</t>
    </r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</si>
  <si>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</si>
  <si>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</si>
  <si>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</si>
  <si>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</si>
  <si>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</si>
  <si>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</si>
  <si>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</si>
  <si>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</si>
  <si>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</si>
  <si>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r>
      <t>19</t>
    </r>
    <r>
      <rPr>
        <sz val="13"/>
        <rFont val="標楷體"/>
        <family val="4"/>
      </rPr>
      <t>.原子能委員會主管</t>
    </r>
  </si>
  <si>
    <t>20.農業委員會主管</t>
  </si>
  <si>
    <t>21.勞工委員會主管</t>
  </si>
  <si>
    <t>22.衛生署主管</t>
  </si>
  <si>
    <t>23.環境保護署主管</t>
  </si>
  <si>
    <t>24.海岸巡防署主管</t>
  </si>
  <si>
    <t>25.省市地方政府</t>
  </si>
  <si>
    <r>
      <t xml:space="preserve">   </t>
    </r>
    <r>
      <rPr>
        <sz val="13"/>
        <rFont val="標楷體"/>
        <family val="4"/>
      </rPr>
      <t>台灣省政府</t>
    </r>
  </si>
  <si>
    <r>
      <t xml:space="preserve">   </t>
    </r>
    <r>
      <rPr>
        <sz val="13"/>
        <rFont val="標楷體"/>
        <family val="4"/>
      </rPr>
      <t>臺灣省諮議會</t>
    </r>
  </si>
  <si>
    <r>
      <t xml:space="preserve">   </t>
    </r>
    <r>
      <rPr>
        <sz val="13"/>
        <rFont val="標楷體"/>
        <family val="4"/>
      </rPr>
      <t>補助臺灣省各縣市政府</t>
    </r>
  </si>
  <si>
    <r>
      <t xml:space="preserve">   </t>
    </r>
    <r>
      <rPr>
        <sz val="13"/>
        <rFont val="標楷體"/>
        <family val="4"/>
      </rPr>
      <t>福建省政府</t>
    </r>
  </si>
  <si>
    <r>
      <t xml:space="preserve">    </t>
    </r>
    <r>
      <rPr>
        <sz val="11"/>
        <rFont val="標楷體"/>
        <family val="4"/>
      </rPr>
      <t>北、高市統籌分配稅款減少專案補助</t>
    </r>
  </si>
  <si>
    <t>26.災害準備金</t>
  </si>
  <si>
    <t>27.第二預備金</t>
  </si>
  <si>
    <r>
      <t>合</t>
    </r>
    <r>
      <rPr>
        <sz val="13"/>
        <rFont val="Times New Roman"/>
        <family val="1"/>
      </rPr>
      <t xml:space="preserve">                        </t>
    </r>
    <r>
      <rPr>
        <sz val="13"/>
        <rFont val="標楷體"/>
        <family val="4"/>
      </rPr>
      <t>計</t>
    </r>
  </si>
  <si>
    <t>註：1.表列累計執行數含暫付數。</t>
  </si>
  <si>
    <t xml:space="preserve">    2.表列統籌部分，包括公教員工資遣退職給付、公教人員婚喪生育及子女教育補助、早期退休公教人員生活困難照護金、公務人員退休撫卹給付等項。</t>
  </si>
  <si>
    <t xml:space="preserve">    3.表列第二預備金60.58億元為尚未動支之預算數，該預備金原預算數80億元，截至6月底止已動支19.42億元，係行政院、立法院、考試院、內政部、財政部、法務部、蒙藏委員會、衛生署主管動支，已併入各主管表達；
      另災害準備金預算數20億元，尚未動支。</t>
  </si>
  <si>
    <t xml:space="preserve">  原住民族委員會</t>
  </si>
  <si>
    <t xml:space="preserve">  文化園區管理局</t>
  </si>
</sst>
</file>

<file path=xl/styles.xml><?xml version="1.0" encoding="utf-8"?>
<styleSheet xmlns="http://schemas.openxmlformats.org/spreadsheetml/2006/main">
  <numFmts count="5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General_)"/>
    <numFmt numFmtId="178" formatCode="0.00_)"/>
    <numFmt numFmtId="179" formatCode="_(&quot;$&quot;* #,##0.00_);_(&quot;$&quot;* \(#,##0.00\);_(&quot;$&quot;* &quot;-&quot;??_);_(@_)"/>
    <numFmt numFmtId="180" formatCode="0_ "/>
    <numFmt numFmtId="181" formatCode="#,##0_ "/>
    <numFmt numFmtId="182" formatCode="#,###"/>
    <numFmt numFmtId="183" formatCode="_(* #,##0,,_);_(&quot;–&quot;* #,##0,,_);_(* &quot;&quot;_);_(@_)"/>
    <numFmt numFmtId="184" formatCode="_-* #,###_-;\-* #,###_-;_-* &quot;-&quot;_-;_-@_-"/>
    <numFmt numFmtId="185" formatCode="_(* #,##0,,_);_(* &quot;–&quot;\ #,##0,,_);_(* &quot;&quot;_);_(@_)"/>
    <numFmt numFmtId="186" formatCode="_-* #,##0.0_-;\-* #,##0.0_-;_-* &quot;-&quot;??_-;_-@_-"/>
    <numFmt numFmtId="187" formatCode="_-* #,##0_-;\-* #,##0_-;_-* &quot;-&quot;??_-;_-@_-"/>
    <numFmt numFmtId="188" formatCode="_-* #,##0.000_-;\-* #,##0.000_-;_-* &quot;-&quot;??_-;_-@_-"/>
    <numFmt numFmtId="189" formatCode="_-* #,##0\ \ \ _-;\-* #,##0_-;_-* &quot;-  &quot;_-;_-@_-"/>
    <numFmt numFmtId="190" formatCode="_(* #,##0.00_);_(* \(#,##0.00\);_(* &quot;-&quot;??_);_(@_)"/>
    <numFmt numFmtId="191" formatCode="#,##0.0_);\(#,##0.0\)"/>
    <numFmt numFmtId="192" formatCode="#,##0_);[Red]\(#,##0\)"/>
    <numFmt numFmtId="193" formatCode="_-* #,##0_-;\-* #,##0_-;_-* &quot; &quot;_-;_-@_-"/>
    <numFmt numFmtId="194" formatCode="_(* #,##0.0_);_(* \(#,##0.0\);_(* &quot;-&quot;_);_(@_)"/>
    <numFmt numFmtId="195" formatCode="_-* #,##0_-;\-* #,##0_-;_-* &quot;     -&quot;??_-;_-@_-"/>
    <numFmt numFmtId="196" formatCode="\(#,##0\)"/>
    <numFmt numFmtId="197" formatCode="0_);[Red]\(0\)"/>
    <numFmt numFmtId="198" formatCode="#,##0\ \ \ \ \ \ \ \ \ \ \ \ \ "/>
    <numFmt numFmtId="199" formatCode="#,##0.0"/>
    <numFmt numFmtId="200" formatCode="_-* #,##0.0000_-;\-* #,##0.0000_-;_-* &quot;-&quot;??_-;_-@_-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"/>
    <numFmt numFmtId="208" formatCode="_(* #,##0.00_);_(* \(#,##0.00\);_(* &quot;-&quot;_);_(@_)"/>
    <numFmt numFmtId="209" formatCode="#,###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#,##0.0;\-#,##0.0"/>
    <numFmt numFmtId="214" formatCode="_-* #,##0\ \ \ \ \ \ _-;\-* #,##0_-;_-* &quot;-      &quot;_-;_-@_-"/>
    <numFmt numFmtId="215" formatCode="_-* #,##0\ \ \ \ _-;\-* #,##0_-;_-* &quot;-&quot;\ \ \ \ _-;_-@_-"/>
    <numFmt numFmtId="216" formatCode="#,##0\ \ \ \ \ \ \ \ \ "/>
    <numFmt numFmtId="217" formatCode="0.00_ "/>
    <numFmt numFmtId="218" formatCode="_-* #,##0_-;\-* #,##0_-;_-* &quot;&quot;_-;_-@_-"/>
    <numFmt numFmtId="219" formatCode="_-* #,##0_ \ \-;\-* #,##0\ \ _-;_-* &quot;-&quot;\ \ _-;_-@_-"/>
    <numFmt numFmtId="220" formatCode="_-* #,##0\ \ \ _-;\-\ #,##0\ \ \ _-;_-* &quot;-   &quot;_-;_-@_-"/>
    <numFmt numFmtId="221" formatCode="_-* #,##0\ \ \ _-;\-* #,##0_-;_-* &quot;-   &quot;_-;_-@_-"/>
    <numFmt numFmtId="222" formatCode="_-* #,##0\ \ \ _-;\-* #,##0_-;_-* &quot;-    &quot;_-;_-@_-"/>
  </numFmts>
  <fonts count="27">
    <font>
      <sz val="12"/>
      <name val="新細明體"/>
      <family val="0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u val="single"/>
      <sz val="9"/>
      <color indexed="12"/>
      <name val="華康中楷體"/>
      <family val="3"/>
    </font>
    <font>
      <u val="single"/>
      <sz val="12"/>
      <color indexed="36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23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3"/>
      <name val="Arial"/>
      <family val="2"/>
    </font>
    <font>
      <sz val="13"/>
      <name val="標楷體"/>
      <family val="4"/>
    </font>
    <font>
      <sz val="13"/>
      <name val="Times New Roman"/>
      <family val="1"/>
    </font>
    <font>
      <sz val="12"/>
      <name val="Arial"/>
      <family val="2"/>
    </font>
    <font>
      <sz val="6"/>
      <name val="Arial"/>
      <family val="2"/>
    </font>
    <font>
      <sz val="6"/>
      <name val="標楷體"/>
      <family val="4"/>
    </font>
    <font>
      <sz val="10"/>
      <name val="標楷體"/>
      <family val="4"/>
    </font>
    <font>
      <sz val="10"/>
      <name val="細明體"/>
      <family val="3"/>
    </font>
    <font>
      <sz val="10"/>
      <color indexed="10"/>
      <name val="細明體"/>
      <family val="3"/>
    </font>
    <font>
      <sz val="13"/>
      <color indexed="8"/>
      <name val="Times New Roman"/>
      <family val="1"/>
    </font>
    <font>
      <sz val="11"/>
      <name val="標楷體"/>
      <family val="4"/>
    </font>
    <font>
      <b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78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7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77" fontId="10" fillId="0" borderId="0" xfId="20" applyFont="1">
      <alignment/>
      <protection/>
    </xf>
    <xf numFmtId="37" fontId="11" fillId="0" borderId="0" xfId="19" applyFont="1" applyProtection="1">
      <alignment/>
      <protection locked="0"/>
    </xf>
    <xf numFmtId="37" fontId="11" fillId="0" borderId="0" xfId="19" applyFont="1" applyProtection="1">
      <alignment/>
      <protection/>
    </xf>
    <xf numFmtId="37" fontId="11" fillId="0" borderId="0" xfId="19" applyFont="1" applyFill="1" applyProtection="1">
      <alignment/>
      <protection locked="0"/>
    </xf>
    <xf numFmtId="37" fontId="12" fillId="0" borderId="0" xfId="19" applyFont="1" applyAlignment="1" applyProtection="1" quotePrefix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3" fillId="0" borderId="0" xfId="19" applyFont="1" applyAlignment="1" applyProtection="1">
      <alignment horizontal="centerContinuous" vertical="top"/>
      <protection/>
    </xf>
    <xf numFmtId="37" fontId="13" fillId="0" borderId="0" xfId="19" applyFont="1" applyFill="1" applyAlignment="1" applyProtection="1">
      <alignment vertical="top"/>
      <protection locked="0"/>
    </xf>
    <xf numFmtId="37" fontId="13" fillId="0" borderId="0" xfId="19" applyFont="1" applyAlignment="1" applyProtection="1">
      <alignment vertical="top"/>
      <protection locked="0"/>
    </xf>
    <xf numFmtId="37" fontId="13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Alignment="1" applyProtection="1">
      <alignment horizontal="centerContinuous" vertical="center"/>
      <protection locked="0"/>
    </xf>
    <xf numFmtId="37" fontId="14" fillId="0" borderId="0" xfId="19" applyFont="1" applyAlignment="1" applyProtection="1">
      <alignment horizontal="centerContinuous" vertical="center"/>
      <protection/>
    </xf>
    <xf numFmtId="37" fontId="14" fillId="0" borderId="0" xfId="19" applyFont="1" applyAlignment="1" applyProtection="1" quotePrefix="1">
      <alignment horizontal="right" vertical="center"/>
      <protection locked="0"/>
    </xf>
    <xf numFmtId="37" fontId="14" fillId="0" borderId="0" xfId="19" applyFont="1" applyFill="1" applyBorder="1" applyProtection="1">
      <alignment/>
      <protection locked="0"/>
    </xf>
    <xf numFmtId="37" fontId="14" fillId="0" borderId="0" xfId="19" applyFont="1" applyBorder="1" applyProtection="1">
      <alignment/>
      <protection locked="0"/>
    </xf>
    <xf numFmtId="37" fontId="15" fillId="0" borderId="2" xfId="19" applyFont="1" applyBorder="1" applyAlignment="1" applyProtection="1">
      <alignment vertical="center"/>
      <protection locked="0"/>
    </xf>
    <xf numFmtId="37" fontId="16" fillId="0" borderId="1" xfId="19" applyFont="1" applyBorder="1" applyAlignment="1" applyProtection="1" quotePrefix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 locked="0"/>
    </xf>
    <xf numFmtId="37" fontId="15" fillId="0" borderId="1" xfId="19" applyFont="1" applyBorder="1" applyAlignment="1" applyProtection="1">
      <alignment horizontal="centerContinuous" vertical="center"/>
      <protection/>
    </xf>
    <xf numFmtId="37" fontId="16" fillId="0" borderId="1" xfId="19" applyFont="1" applyBorder="1" applyAlignment="1" applyProtection="1">
      <alignment horizontal="centerContinuous" vertical="center"/>
      <protection locked="0"/>
    </xf>
    <xf numFmtId="37" fontId="16" fillId="0" borderId="0" xfId="19" applyFont="1" applyFill="1" applyBorder="1" applyAlignment="1" applyProtection="1">
      <alignment vertical="center"/>
      <protection locked="0"/>
    </xf>
    <xf numFmtId="37" fontId="16" fillId="0" borderId="0" xfId="19" applyFont="1" applyBorder="1" applyAlignment="1" applyProtection="1">
      <alignment vertical="center"/>
      <protection locked="0"/>
    </xf>
    <xf numFmtId="37" fontId="16" fillId="0" borderId="3" xfId="19" applyFont="1" applyBorder="1" applyAlignment="1" applyProtection="1" quotePrefix="1">
      <alignment horizontal="center" vertical="center"/>
      <protection locked="0"/>
    </xf>
    <xf numFmtId="37" fontId="16" fillId="0" borderId="3" xfId="19" applyFont="1" applyBorder="1" applyAlignment="1" applyProtection="1">
      <alignment horizontal="centerContinuous"/>
      <protection locked="0"/>
    </xf>
    <xf numFmtId="37" fontId="16" fillId="0" borderId="3" xfId="19" applyFont="1" applyBorder="1" applyAlignment="1" applyProtection="1">
      <alignment horizontal="centerContinuous"/>
      <protection/>
    </xf>
    <xf numFmtId="37" fontId="16" fillId="0" borderId="1" xfId="19" applyFont="1" applyBorder="1" applyAlignment="1" applyProtection="1">
      <alignment horizontal="centerContinuous" vertical="center"/>
      <protection/>
    </xf>
    <xf numFmtId="37" fontId="15" fillId="0" borderId="4" xfId="19" applyFont="1" applyBorder="1" applyAlignment="1" applyProtection="1">
      <alignment horizontal="centerContinuous" vertical="center"/>
      <protection/>
    </xf>
    <xf numFmtId="37" fontId="16" fillId="0" borderId="0" xfId="19" applyFont="1" applyFill="1" applyBorder="1" applyProtection="1">
      <alignment/>
      <protection locked="0"/>
    </xf>
    <xf numFmtId="37" fontId="16" fillId="0" borderId="0" xfId="19" applyFont="1" applyBorder="1" applyProtection="1">
      <alignment/>
      <protection locked="0"/>
    </xf>
    <xf numFmtId="37" fontId="18" fillId="0" borderId="5" xfId="19" applyFont="1" applyBorder="1" applyProtection="1">
      <alignment/>
      <protection locked="0"/>
    </xf>
    <xf numFmtId="37" fontId="18" fillId="0" borderId="5" xfId="19" applyFont="1" applyBorder="1" applyProtection="1">
      <alignment/>
      <protection/>
    </xf>
    <xf numFmtId="37" fontId="16" fillId="0" borderId="5" xfId="19" applyFont="1" applyBorder="1" applyAlignment="1" applyProtection="1">
      <alignment horizontal="center" vertical="center"/>
      <protection locked="0"/>
    </xf>
    <xf numFmtId="37" fontId="20" fillId="0" borderId="5" xfId="19" applyFont="1" applyBorder="1" applyAlignment="1" applyProtection="1">
      <alignment horizontal="center" vertical="center"/>
      <protection/>
    </xf>
    <xf numFmtId="37" fontId="10" fillId="0" borderId="5" xfId="19" applyFont="1" applyBorder="1" applyAlignment="1" applyProtection="1">
      <alignment horizontal="center" vertical="center"/>
      <protection locked="0"/>
    </xf>
    <xf numFmtId="37" fontId="21" fillId="0" borderId="0" xfId="19" applyFont="1" applyFill="1" applyBorder="1" applyProtection="1">
      <alignment/>
      <protection locked="0"/>
    </xf>
    <xf numFmtId="37" fontId="10" fillId="0" borderId="0" xfId="19" applyFont="1" applyBorder="1" applyProtection="1">
      <alignment/>
      <protection locked="0"/>
    </xf>
    <xf numFmtId="37" fontId="17" fillId="0" borderId="1" xfId="19" applyFont="1" applyBorder="1" applyAlignment="1" applyProtection="1">
      <alignment horizontal="left" indent="1"/>
      <protection locked="0"/>
    </xf>
    <xf numFmtId="176" fontId="17" fillId="0" borderId="1" xfId="19" applyNumberFormat="1" applyFont="1" applyBorder="1" applyAlignment="1" applyProtection="1">
      <alignment/>
      <protection locked="0"/>
    </xf>
    <xf numFmtId="176" fontId="17" fillId="0" borderId="1" xfId="19" applyNumberFormat="1" applyFont="1" applyBorder="1" applyAlignment="1" applyProtection="1">
      <alignment/>
      <protection/>
    </xf>
    <xf numFmtId="41" fontId="17" fillId="0" borderId="1" xfId="21" applyNumberFormat="1" applyFont="1" applyBorder="1" applyAlignment="1" applyProtection="1">
      <alignment horizontal="right"/>
      <protection/>
    </xf>
    <xf numFmtId="41" fontId="17" fillId="0" borderId="1" xfId="22" applyNumberFormat="1" applyFont="1" applyBorder="1" applyAlignment="1" applyProtection="1">
      <alignment horizontal="right"/>
      <protection/>
    </xf>
    <xf numFmtId="37" fontId="22" fillId="0" borderId="0" xfId="19" applyFont="1" applyFill="1" applyBorder="1" applyAlignment="1" applyProtection="1">
      <alignment/>
      <protection locked="0"/>
    </xf>
    <xf numFmtId="37" fontId="11" fillId="0" borderId="0" xfId="19" applyFont="1" applyBorder="1" applyAlignment="1" applyProtection="1">
      <alignment/>
      <protection locked="0"/>
    </xf>
    <xf numFmtId="37" fontId="16" fillId="0" borderId="1" xfId="19" applyFont="1" applyBorder="1" applyAlignment="1" applyProtection="1">
      <alignment horizontal="left" indent="1"/>
      <protection locked="0"/>
    </xf>
    <xf numFmtId="41" fontId="17" fillId="0" borderId="1" xfId="19" applyNumberFormat="1" applyFont="1" applyBorder="1" applyAlignment="1" applyProtection="1">
      <alignment horizontal="right"/>
      <protection/>
    </xf>
    <xf numFmtId="37" fontId="16" fillId="0" borderId="1" xfId="19" applyFont="1" applyBorder="1" applyAlignment="1" applyProtection="1" quotePrefix="1">
      <alignment horizontal="left" indent="1"/>
      <protection locked="0"/>
    </xf>
    <xf numFmtId="176" fontId="17" fillId="0" borderId="1" xfId="19" applyNumberFormat="1" applyFont="1" applyBorder="1" applyAlignment="1" applyProtection="1" quotePrefix="1">
      <alignment horizontal="right"/>
      <protection locked="0"/>
    </xf>
    <xf numFmtId="37" fontId="23" fillId="0" borderId="0" xfId="19" applyFont="1" applyFill="1" applyBorder="1" applyAlignment="1" applyProtection="1">
      <alignment/>
      <protection locked="0"/>
    </xf>
    <xf numFmtId="37" fontId="11" fillId="0" borderId="0" xfId="19" applyFont="1" applyFill="1" applyBorder="1" applyAlignment="1" applyProtection="1">
      <alignment/>
      <protection locked="0"/>
    </xf>
    <xf numFmtId="37" fontId="17" fillId="0" borderId="5" xfId="19" applyFont="1" applyBorder="1" applyAlignment="1" applyProtection="1">
      <alignment horizontal="left" indent="1"/>
      <protection locked="0"/>
    </xf>
    <xf numFmtId="176" fontId="17" fillId="0" borderId="5" xfId="19" applyNumberFormat="1" applyFont="1" applyBorder="1" applyAlignment="1" applyProtection="1">
      <alignment/>
      <protection locked="0"/>
    </xf>
    <xf numFmtId="176" fontId="17" fillId="0" borderId="5" xfId="19" applyNumberFormat="1" applyFont="1" applyBorder="1" applyAlignment="1" applyProtection="1">
      <alignment/>
      <protection/>
    </xf>
    <xf numFmtId="41" fontId="17" fillId="0" borderId="5" xfId="21" applyNumberFormat="1" applyFont="1" applyBorder="1" applyAlignment="1" applyProtection="1">
      <alignment horizontal="right"/>
      <protection/>
    </xf>
    <xf numFmtId="41" fontId="17" fillId="0" borderId="5" xfId="19" applyNumberFormat="1" applyFont="1" applyBorder="1" applyAlignment="1" applyProtection="1">
      <alignment horizontal="right"/>
      <protection/>
    </xf>
    <xf numFmtId="176" fontId="24" fillId="0" borderId="1" xfId="19" applyNumberFormat="1" applyFont="1" applyBorder="1" applyAlignment="1" applyProtection="1">
      <alignment/>
      <protection locked="0"/>
    </xf>
    <xf numFmtId="37" fontId="17" fillId="0" borderId="1" xfId="19" applyFont="1" applyBorder="1" applyAlignment="1" applyProtection="1">
      <alignment horizontal="left" indent="2"/>
      <protection locked="0"/>
    </xf>
    <xf numFmtId="37" fontId="1" fillId="0" borderId="1" xfId="19" applyFont="1" applyBorder="1" applyAlignment="1" applyProtection="1">
      <alignment horizontal="left" indent="2"/>
      <protection locked="0"/>
    </xf>
    <xf numFmtId="37" fontId="16" fillId="0" borderId="1" xfId="19" applyFont="1" applyBorder="1" applyAlignment="1" applyProtection="1">
      <alignment horizontal="center"/>
      <protection locked="0"/>
    </xf>
    <xf numFmtId="176" fontId="26" fillId="0" borderId="1" xfId="19" applyNumberFormat="1" applyFont="1" applyBorder="1" applyAlignment="1" applyProtection="1">
      <alignment/>
      <protection locked="0"/>
    </xf>
    <xf numFmtId="41" fontId="26" fillId="0" borderId="1" xfId="21" applyNumberFormat="1" applyFont="1" applyBorder="1" applyAlignment="1" applyProtection="1" quotePrefix="1">
      <alignment horizontal="right" vertical="center"/>
      <protection/>
    </xf>
    <xf numFmtId="41" fontId="26" fillId="0" borderId="1" xfId="19" applyNumberFormat="1" applyFont="1" applyBorder="1" applyAlignment="1" applyProtection="1" quotePrefix="1">
      <alignment horizontal="right" vertical="center"/>
      <protection/>
    </xf>
    <xf numFmtId="41" fontId="26" fillId="0" borderId="1" xfId="22" applyNumberFormat="1" applyFont="1" applyBorder="1" applyAlignment="1" applyProtection="1">
      <alignment horizontal="right" vertical="center"/>
      <protection/>
    </xf>
    <xf numFmtId="37" fontId="11" fillId="0" borderId="0" xfId="19" applyFont="1" applyFill="1" applyBorder="1" applyAlignment="1" applyProtection="1">
      <alignment vertical="center"/>
      <protection locked="0"/>
    </xf>
    <xf numFmtId="37" fontId="11" fillId="0" borderId="0" xfId="19" applyFont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37" fontId="10" fillId="0" borderId="0" xfId="19" applyFont="1" applyProtection="1">
      <alignment/>
      <protection locked="0"/>
    </xf>
    <xf numFmtId="37" fontId="21" fillId="0" borderId="0" xfId="19" applyFont="1" applyBorder="1" applyAlignment="1" applyProtection="1">
      <alignment horizontal="left" wrapText="1"/>
      <protection locked="0"/>
    </xf>
  </cellXfs>
  <cellStyles count="3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_第1季9703--附表" xfId="21"/>
    <cellStyle name="Comma" xfId="22"/>
    <cellStyle name="Comma [0]" xfId="23"/>
    <cellStyle name="Percent" xfId="24"/>
    <cellStyle name="Currency" xfId="25"/>
    <cellStyle name="Currency [0]" xfId="26"/>
    <cellStyle name="貨幣[0]_A-DET07" xfId="27"/>
    <cellStyle name="Hyperlink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20837;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703&#31532;1&#23395;\92month\9209&#38498;&#26371;\9209&#38498;&#26371;--&#19968;&#31185;&#38468;&#34920;ho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表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tabSelected="1" zoomScale="85" zoomScaleNormal="85" workbookViewId="0" topLeftCell="A2">
      <pane xSplit="1" ySplit="5" topLeftCell="B7" activePane="bottomRight" state="frozen"/>
      <selection pane="topLeft" activeCell="A9" sqref="A9"/>
      <selection pane="topRight" activeCell="A9" sqref="A9"/>
      <selection pane="bottomLeft" activeCell="A9" sqref="A9"/>
      <selection pane="bottomRight" activeCell="A36" sqref="A36"/>
    </sheetView>
  </sheetViews>
  <sheetFormatPr defaultColWidth="9.00390625" defaultRowHeight="16.5"/>
  <cols>
    <col min="1" max="1" width="38.875" style="66" customWidth="1"/>
    <col min="2" max="2" width="12.375" style="2" customWidth="1"/>
    <col min="3" max="3" width="11.375" style="2" customWidth="1"/>
    <col min="4" max="4" width="12.50390625" style="3" customWidth="1"/>
    <col min="5" max="5" width="12.375" style="2" customWidth="1"/>
    <col min="6" max="6" width="10.875" style="2" customWidth="1"/>
    <col min="7" max="7" width="12.375" style="3" customWidth="1"/>
    <col min="8" max="8" width="11.75390625" style="2" customWidth="1"/>
    <col min="9" max="9" width="9.75390625" style="2" hidden="1" customWidth="1"/>
    <col min="10" max="10" width="10.00390625" style="2" hidden="1" customWidth="1"/>
    <col min="11" max="11" width="6.375" style="2" customWidth="1"/>
    <col min="12" max="12" width="6.375" style="3" customWidth="1"/>
    <col min="13" max="13" width="11.25390625" style="2" customWidth="1"/>
    <col min="14" max="14" width="9.625" style="2" hidden="1" customWidth="1"/>
    <col min="15" max="15" width="9.00390625" style="2" hidden="1" customWidth="1"/>
    <col min="16" max="16" width="9.75390625" style="2" hidden="1" customWidth="1"/>
    <col min="17" max="17" width="8.125" style="2" hidden="1" customWidth="1"/>
    <col min="18" max="18" width="6.25390625" style="2" customWidth="1"/>
    <col min="19" max="19" width="7.00390625" style="3" customWidth="1"/>
    <col min="20" max="20" width="12.375" style="3" customWidth="1"/>
    <col min="21" max="22" width="6.625" style="3" customWidth="1"/>
    <col min="23" max="23" width="10.875" style="65" customWidth="1"/>
    <col min="24" max="24" width="10.125" style="65" customWidth="1"/>
    <col min="25" max="25" width="9.00390625" style="65" customWidth="1"/>
  </cols>
  <sheetData>
    <row r="1" spans="1:25" s="2" customFormat="1" ht="35.25" customHeight="1" hidden="1">
      <c r="A1" s="1" t="s">
        <v>0</v>
      </c>
      <c r="D1" s="3"/>
      <c r="G1" s="3"/>
      <c r="L1" s="3"/>
      <c r="S1" s="3"/>
      <c r="T1" s="3"/>
      <c r="U1" s="3"/>
      <c r="V1" s="3"/>
      <c r="W1" s="4"/>
      <c r="X1" s="4"/>
      <c r="Y1" s="4"/>
    </row>
    <row r="2" spans="1:25" s="9" customFormat="1" ht="34.5" customHeight="1">
      <c r="A2" s="5" t="s">
        <v>31</v>
      </c>
      <c r="B2" s="6"/>
      <c r="C2" s="6"/>
      <c r="D2" s="7"/>
      <c r="E2" s="6"/>
      <c r="F2" s="6"/>
      <c r="G2" s="7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7"/>
      <c r="T2" s="7"/>
      <c r="U2" s="7"/>
      <c r="V2" s="7"/>
      <c r="W2" s="8"/>
      <c r="X2" s="8"/>
      <c r="Y2" s="8"/>
    </row>
    <row r="3" spans="1:25" s="15" customFormat="1" ht="22.5" customHeight="1">
      <c r="A3" s="10"/>
      <c r="B3" s="11"/>
      <c r="C3" s="11"/>
      <c r="D3" s="12"/>
      <c r="E3" s="11"/>
      <c r="F3" s="11"/>
      <c r="G3" s="12"/>
      <c r="H3" s="11"/>
      <c r="I3" s="11"/>
      <c r="J3" s="11"/>
      <c r="K3" s="11"/>
      <c r="L3" s="12"/>
      <c r="M3" s="11"/>
      <c r="N3" s="11"/>
      <c r="O3" s="11"/>
      <c r="P3" s="11"/>
      <c r="Q3" s="11"/>
      <c r="R3" s="11"/>
      <c r="S3" s="12"/>
      <c r="T3" s="12"/>
      <c r="U3" s="12"/>
      <c r="V3" s="13" t="s">
        <v>1</v>
      </c>
      <c r="W3" s="14"/>
      <c r="X3" s="14"/>
      <c r="Y3" s="14"/>
    </row>
    <row r="4" spans="1:25" s="22" customFormat="1" ht="21" customHeight="1">
      <c r="A4" s="16"/>
      <c r="B4" s="17" t="s">
        <v>32</v>
      </c>
      <c r="C4" s="18"/>
      <c r="D4" s="19"/>
      <c r="E4" s="20" t="s">
        <v>33</v>
      </c>
      <c r="F4" s="18"/>
      <c r="G4" s="19"/>
      <c r="H4" s="20" t="s">
        <v>34</v>
      </c>
      <c r="I4" s="18"/>
      <c r="J4" s="18"/>
      <c r="K4" s="18"/>
      <c r="L4" s="19"/>
      <c r="M4" s="18"/>
      <c r="N4" s="18"/>
      <c r="O4" s="18"/>
      <c r="P4" s="18"/>
      <c r="Q4" s="18"/>
      <c r="R4" s="18"/>
      <c r="S4" s="19"/>
      <c r="T4" s="19"/>
      <c r="U4" s="19"/>
      <c r="V4" s="19"/>
      <c r="W4" s="21"/>
      <c r="X4" s="21"/>
      <c r="Y4" s="21"/>
    </row>
    <row r="5" spans="1:25" s="29" customFormat="1" ht="27" customHeight="1">
      <c r="A5" s="23" t="s">
        <v>35</v>
      </c>
      <c r="B5" s="24" t="s">
        <v>2</v>
      </c>
      <c r="C5" s="24" t="s">
        <v>3</v>
      </c>
      <c r="D5" s="25" t="s">
        <v>36</v>
      </c>
      <c r="E5" s="24" t="s">
        <v>2</v>
      </c>
      <c r="F5" s="24" t="s">
        <v>3</v>
      </c>
      <c r="G5" s="25" t="s">
        <v>36</v>
      </c>
      <c r="H5" s="20" t="s">
        <v>37</v>
      </c>
      <c r="I5" s="18"/>
      <c r="J5" s="18"/>
      <c r="K5" s="18"/>
      <c r="L5" s="19"/>
      <c r="M5" s="20" t="s">
        <v>38</v>
      </c>
      <c r="N5" s="18"/>
      <c r="O5" s="18"/>
      <c r="P5" s="18"/>
      <c r="Q5" s="18"/>
      <c r="R5" s="18"/>
      <c r="S5" s="19"/>
      <c r="T5" s="26" t="s">
        <v>39</v>
      </c>
      <c r="U5" s="27"/>
      <c r="V5" s="19"/>
      <c r="W5" s="28"/>
      <c r="X5" s="28"/>
      <c r="Y5" s="28"/>
    </row>
    <row r="6" spans="1:25" s="36" customFormat="1" ht="20.25" customHeight="1">
      <c r="A6" s="30"/>
      <c r="B6" s="30"/>
      <c r="C6" s="30"/>
      <c r="D6" s="31"/>
      <c r="E6" s="30"/>
      <c r="F6" s="30"/>
      <c r="G6" s="31"/>
      <c r="H6" s="32" t="s">
        <v>40</v>
      </c>
      <c r="I6" s="32" t="s">
        <v>41</v>
      </c>
      <c r="J6" s="32" t="s">
        <v>42</v>
      </c>
      <c r="K6" s="33" t="s">
        <v>43</v>
      </c>
      <c r="L6" s="33" t="s">
        <v>44</v>
      </c>
      <c r="M6" s="32" t="s">
        <v>40</v>
      </c>
      <c r="N6" s="32" t="s">
        <v>41</v>
      </c>
      <c r="O6" s="32" t="s">
        <v>42</v>
      </c>
      <c r="P6" s="32" t="s">
        <v>45</v>
      </c>
      <c r="Q6" s="32" t="s">
        <v>46</v>
      </c>
      <c r="R6" s="33" t="s">
        <v>43</v>
      </c>
      <c r="S6" s="33" t="s">
        <v>44</v>
      </c>
      <c r="T6" s="34" t="s">
        <v>47</v>
      </c>
      <c r="U6" s="33" t="s">
        <v>43</v>
      </c>
      <c r="V6" s="33" t="s">
        <v>44</v>
      </c>
      <c r="W6" s="35"/>
      <c r="X6" s="35"/>
      <c r="Y6" s="35"/>
    </row>
    <row r="7" spans="1:25" s="43" customFormat="1" ht="17.25" customHeight="1">
      <c r="A7" s="37" t="s">
        <v>48</v>
      </c>
      <c r="B7" s="38">
        <v>9369</v>
      </c>
      <c r="C7" s="38">
        <v>2779</v>
      </c>
      <c r="D7" s="39">
        <f aca="true" t="shared" si="0" ref="D7:D66">C7+B7</f>
        <v>12148</v>
      </c>
      <c r="E7" s="38">
        <v>4806</v>
      </c>
      <c r="F7" s="38">
        <v>1011</v>
      </c>
      <c r="G7" s="39">
        <f aca="true" t="shared" si="1" ref="G7:G65">F7+E7</f>
        <v>5817</v>
      </c>
      <c r="H7" s="38">
        <v>3896</v>
      </c>
      <c r="I7" s="38">
        <v>2778657</v>
      </c>
      <c r="J7" s="38">
        <v>394090</v>
      </c>
      <c r="K7" s="40">
        <f>IF(OR(H7=0,B7=0),0,H7/B7*100)</f>
        <v>41.58394705945138</v>
      </c>
      <c r="L7" s="40">
        <f>IF(OR(H7=0,E7=0),0,H7/E7*100)</f>
        <v>81.06533499791927</v>
      </c>
      <c r="M7" s="38">
        <v>432</v>
      </c>
      <c r="N7" s="38">
        <v>74819</v>
      </c>
      <c r="O7" s="38">
        <v>2779</v>
      </c>
      <c r="P7" s="38">
        <v>394</v>
      </c>
      <c r="Q7" s="38">
        <v>75</v>
      </c>
      <c r="R7" s="40">
        <f>IF(OR(M7=0,C7=0),"  -",M7/C7*100)</f>
        <v>15.545160129543001</v>
      </c>
      <c r="S7" s="40">
        <f>IF(OR(M7=0,F7=0)," - ",M7/F7*100)</f>
        <v>42.72997032640949</v>
      </c>
      <c r="T7" s="39">
        <f>M7+H7</f>
        <v>4328</v>
      </c>
      <c r="U7" s="41">
        <f>IF(OR(T7=0,D7=0),0,T7/D7*100)</f>
        <v>35.62726374711887</v>
      </c>
      <c r="V7" s="41">
        <f>IF(OR(T7=0,G7=0),0,T7/G7*100)</f>
        <v>74.40261303077187</v>
      </c>
      <c r="W7" s="42"/>
      <c r="X7" s="42"/>
      <c r="Y7" s="42"/>
    </row>
    <row r="8" spans="1:25" s="43" customFormat="1" ht="17.25" customHeight="1">
      <c r="A8" s="44" t="s">
        <v>49</v>
      </c>
      <c r="B8" s="38">
        <f aca="true" t="shared" si="2" ref="B8:H8">SUM(B9:B37)</f>
        <v>29361</v>
      </c>
      <c r="C8" s="38">
        <f t="shared" si="2"/>
        <v>13255</v>
      </c>
      <c r="D8" s="38">
        <f t="shared" si="2"/>
        <v>42616</v>
      </c>
      <c r="E8" s="38">
        <f t="shared" si="2"/>
        <v>16901</v>
      </c>
      <c r="F8" s="38">
        <f t="shared" si="2"/>
        <v>3604</v>
      </c>
      <c r="G8" s="38">
        <f t="shared" si="1"/>
        <v>20505</v>
      </c>
      <c r="H8" s="38">
        <f t="shared" si="2"/>
        <v>14294</v>
      </c>
      <c r="I8" s="38">
        <v>13195853</v>
      </c>
      <c r="J8" s="38">
        <v>625712</v>
      </c>
      <c r="K8" s="40">
        <f aca="true" t="shared" si="3" ref="K8:K68">IF(OR(H8=0,B8=0),0,H8/B8*100)</f>
        <v>48.683627941827595</v>
      </c>
      <c r="L8" s="45">
        <f aca="true" t="shared" si="4" ref="L8:L68">IF(OR(H8=0,E8=0),0,H8/E8*100)</f>
        <v>84.57487722619963</v>
      </c>
      <c r="M8" s="38">
        <f>SUM(M9:M37)</f>
        <v>1912</v>
      </c>
      <c r="N8" s="38">
        <v>140525</v>
      </c>
      <c r="O8" s="38">
        <v>13197</v>
      </c>
      <c r="P8" s="38">
        <v>625</v>
      </c>
      <c r="Q8" s="38">
        <v>139</v>
      </c>
      <c r="R8" s="40">
        <f aca="true" t="shared" si="5" ref="R8:R65">IF(OR(M8=0,C8=0),"  -",M8/C8*100)</f>
        <v>14.424745379102225</v>
      </c>
      <c r="S8" s="40">
        <f aca="true" t="shared" si="6" ref="S8:S65">IF(OR(M8=0,F8=0)," - ",M8/F8*100)</f>
        <v>53.05216426193119</v>
      </c>
      <c r="T8" s="38">
        <f>SUM(T9:T37)</f>
        <v>16206</v>
      </c>
      <c r="U8" s="41">
        <f aca="true" t="shared" si="7" ref="U8:U65">IF(OR(T8=0,D8=0),0,T8/D8*100)</f>
        <v>38.02797071522433</v>
      </c>
      <c r="V8" s="41">
        <f aca="true" t="shared" si="8" ref="V8:V65">IF(OR(T8=0,G8=0),0,T8/G8*100)</f>
        <v>79.03438185808339</v>
      </c>
      <c r="W8" s="42"/>
      <c r="X8" s="42"/>
      <c r="Y8" s="42"/>
    </row>
    <row r="9" spans="1:25" s="43" customFormat="1" ht="17.25" customHeight="1">
      <c r="A9" s="46" t="s">
        <v>4</v>
      </c>
      <c r="B9" s="38">
        <v>739</v>
      </c>
      <c r="C9" s="38">
        <v>50</v>
      </c>
      <c r="D9" s="39">
        <f t="shared" si="0"/>
        <v>789</v>
      </c>
      <c r="E9" s="38">
        <v>427</v>
      </c>
      <c r="F9" s="38">
        <v>33</v>
      </c>
      <c r="G9" s="39">
        <f t="shared" si="1"/>
        <v>460</v>
      </c>
      <c r="H9" s="38">
        <v>396</v>
      </c>
      <c r="I9" s="38">
        <v>50212</v>
      </c>
      <c r="J9" s="38">
        <v>6364</v>
      </c>
      <c r="K9" s="40">
        <f t="shared" si="3"/>
        <v>53.58592692828146</v>
      </c>
      <c r="L9" s="45">
        <f t="shared" si="4"/>
        <v>92.7400468384075</v>
      </c>
      <c r="M9" s="38">
        <v>14</v>
      </c>
      <c r="N9" s="38">
        <v>1438</v>
      </c>
      <c r="O9" s="38">
        <v>50</v>
      </c>
      <c r="P9" s="38">
        <v>6</v>
      </c>
      <c r="Q9" s="38">
        <v>1</v>
      </c>
      <c r="R9" s="40">
        <f t="shared" si="5"/>
        <v>28.000000000000004</v>
      </c>
      <c r="S9" s="40">
        <f t="shared" si="6"/>
        <v>42.42424242424242</v>
      </c>
      <c r="T9" s="39">
        <f aca="true" t="shared" si="9" ref="T9:T28">M9+H9</f>
        <v>410</v>
      </c>
      <c r="U9" s="41">
        <f t="shared" si="7"/>
        <v>51.964512040557665</v>
      </c>
      <c r="V9" s="41">
        <f t="shared" si="8"/>
        <v>89.13043478260869</v>
      </c>
      <c r="W9" s="42"/>
      <c r="X9" s="42"/>
      <c r="Y9" s="42"/>
    </row>
    <row r="10" spans="1:25" s="43" customFormat="1" ht="17.25" customHeight="1">
      <c r="A10" s="46" t="s">
        <v>5</v>
      </c>
      <c r="B10" s="38">
        <v>822</v>
      </c>
      <c r="C10" s="38">
        <v>25</v>
      </c>
      <c r="D10" s="39">
        <f t="shared" si="0"/>
        <v>847</v>
      </c>
      <c r="E10" s="38">
        <v>467</v>
      </c>
      <c r="F10" s="38">
        <v>5</v>
      </c>
      <c r="G10" s="39">
        <f t="shared" si="1"/>
        <v>472</v>
      </c>
      <c r="H10" s="38">
        <v>440</v>
      </c>
      <c r="I10" s="38">
        <v>24622</v>
      </c>
      <c r="J10" s="38">
        <v>1594</v>
      </c>
      <c r="K10" s="40">
        <f t="shared" si="3"/>
        <v>53.52798053527981</v>
      </c>
      <c r="L10" s="45">
        <f t="shared" si="4"/>
        <v>94.21841541755889</v>
      </c>
      <c r="M10" s="38">
        <v>4</v>
      </c>
      <c r="N10" s="38">
        <v>1048</v>
      </c>
      <c r="O10" s="38">
        <v>25</v>
      </c>
      <c r="P10" s="38">
        <v>2</v>
      </c>
      <c r="Q10" s="38">
        <v>1</v>
      </c>
      <c r="R10" s="40">
        <f t="shared" si="5"/>
        <v>16</v>
      </c>
      <c r="S10" s="40">
        <f t="shared" si="6"/>
        <v>80</v>
      </c>
      <c r="T10" s="39">
        <f t="shared" si="9"/>
        <v>444</v>
      </c>
      <c r="U10" s="41">
        <f t="shared" si="7"/>
        <v>52.42030696576151</v>
      </c>
      <c r="V10" s="41">
        <f t="shared" si="8"/>
        <v>94.0677966101695</v>
      </c>
      <c r="W10" s="42"/>
      <c r="X10" s="42"/>
      <c r="Y10" s="42"/>
    </row>
    <row r="11" spans="1:25" s="43" customFormat="1" ht="17.25" customHeight="1">
      <c r="A11" s="46" t="s">
        <v>6</v>
      </c>
      <c r="B11" s="38">
        <v>202</v>
      </c>
      <c r="C11" s="38">
        <v>27</v>
      </c>
      <c r="D11" s="39">
        <f t="shared" si="0"/>
        <v>229</v>
      </c>
      <c r="E11" s="38">
        <v>117</v>
      </c>
      <c r="F11" s="38">
        <v>4</v>
      </c>
      <c r="G11" s="39">
        <f t="shared" si="1"/>
        <v>121</v>
      </c>
      <c r="H11" s="38">
        <v>107</v>
      </c>
      <c r="I11" s="38">
        <v>27167</v>
      </c>
      <c r="J11" s="38">
        <v>308</v>
      </c>
      <c r="K11" s="40">
        <f t="shared" si="3"/>
        <v>52.97029702970298</v>
      </c>
      <c r="L11" s="45">
        <f t="shared" si="4"/>
        <v>91.45299145299145</v>
      </c>
      <c r="M11" s="47">
        <v>4</v>
      </c>
      <c r="N11" s="38"/>
      <c r="O11" s="38"/>
      <c r="P11" s="38"/>
      <c r="Q11" s="38"/>
      <c r="R11" s="40">
        <f t="shared" si="5"/>
        <v>14.814814814814813</v>
      </c>
      <c r="S11" s="40">
        <f t="shared" si="6"/>
        <v>100</v>
      </c>
      <c r="T11" s="39">
        <f t="shared" si="9"/>
        <v>111</v>
      </c>
      <c r="U11" s="41">
        <f t="shared" si="7"/>
        <v>48.47161572052402</v>
      </c>
      <c r="V11" s="41">
        <f t="shared" si="8"/>
        <v>91.73553719008265</v>
      </c>
      <c r="W11" s="42"/>
      <c r="X11" s="48"/>
      <c r="Y11" s="48"/>
    </row>
    <row r="12" spans="1:25" s="43" customFormat="1" ht="17.25" customHeight="1">
      <c r="A12" s="46" t="s">
        <v>7</v>
      </c>
      <c r="B12" s="38">
        <v>3466</v>
      </c>
      <c r="C12" s="38">
        <v>281</v>
      </c>
      <c r="D12" s="39">
        <f t="shared" si="0"/>
        <v>3747</v>
      </c>
      <c r="E12" s="38">
        <v>1689</v>
      </c>
      <c r="F12" s="38">
        <v>35</v>
      </c>
      <c r="G12" s="39">
        <f t="shared" si="1"/>
        <v>1724</v>
      </c>
      <c r="H12" s="38">
        <v>1513</v>
      </c>
      <c r="I12" s="38">
        <v>281199</v>
      </c>
      <c r="J12" s="38">
        <v>6218</v>
      </c>
      <c r="K12" s="40">
        <f t="shared" si="3"/>
        <v>43.65262550490479</v>
      </c>
      <c r="L12" s="45">
        <f t="shared" si="4"/>
        <v>89.57963291888692</v>
      </c>
      <c r="M12" s="47">
        <v>23</v>
      </c>
      <c r="N12" s="38"/>
      <c r="O12" s="38"/>
      <c r="P12" s="38"/>
      <c r="Q12" s="38"/>
      <c r="R12" s="40">
        <f t="shared" si="5"/>
        <v>8.185053380782918</v>
      </c>
      <c r="S12" s="40">
        <f t="shared" si="6"/>
        <v>65.71428571428571</v>
      </c>
      <c r="T12" s="39">
        <f t="shared" si="9"/>
        <v>1536</v>
      </c>
      <c r="U12" s="41">
        <f t="shared" si="7"/>
        <v>40.99279423538831</v>
      </c>
      <c r="V12" s="41">
        <f t="shared" si="8"/>
        <v>89.0951276102088</v>
      </c>
      <c r="W12" s="42"/>
      <c r="X12" s="42"/>
      <c r="Y12" s="42"/>
    </row>
    <row r="13" spans="1:25" s="43" customFormat="1" ht="17.25" customHeight="1">
      <c r="A13" s="46" t="s">
        <v>8</v>
      </c>
      <c r="B13" s="38">
        <v>2946</v>
      </c>
      <c r="C13" s="38">
        <v>50</v>
      </c>
      <c r="D13" s="39">
        <f t="shared" si="0"/>
        <v>2996</v>
      </c>
      <c r="E13" s="38">
        <v>1443</v>
      </c>
      <c r="F13" s="38">
        <v>17</v>
      </c>
      <c r="G13" s="39">
        <f t="shared" si="1"/>
        <v>1460</v>
      </c>
      <c r="H13" s="38">
        <v>1358</v>
      </c>
      <c r="I13" s="38">
        <v>49643</v>
      </c>
      <c r="J13" s="38">
        <v>3880</v>
      </c>
      <c r="K13" s="40">
        <f t="shared" si="3"/>
        <v>46.09640190088255</v>
      </c>
      <c r="L13" s="45">
        <f t="shared" si="4"/>
        <v>94.10949410949411</v>
      </c>
      <c r="M13" s="38">
        <v>4</v>
      </c>
      <c r="N13" s="38">
        <v>1025</v>
      </c>
      <c r="O13" s="38">
        <v>50</v>
      </c>
      <c r="P13" s="38">
        <v>4</v>
      </c>
      <c r="Q13" s="38">
        <v>1</v>
      </c>
      <c r="R13" s="40">
        <f t="shared" si="5"/>
        <v>8</v>
      </c>
      <c r="S13" s="40">
        <f t="shared" si="6"/>
        <v>23.52941176470588</v>
      </c>
      <c r="T13" s="39">
        <f t="shared" si="9"/>
        <v>1362</v>
      </c>
      <c r="U13" s="41">
        <f t="shared" si="7"/>
        <v>45.460614152202936</v>
      </c>
      <c r="V13" s="41">
        <f t="shared" si="8"/>
        <v>93.28767123287672</v>
      </c>
      <c r="W13" s="42"/>
      <c r="X13" s="42"/>
      <c r="Y13" s="42"/>
    </row>
    <row r="14" spans="1:25" s="43" customFormat="1" ht="17.25" customHeight="1">
      <c r="A14" s="46" t="s">
        <v>9</v>
      </c>
      <c r="B14" s="38">
        <v>136</v>
      </c>
      <c r="C14" s="38">
        <v>10</v>
      </c>
      <c r="D14" s="39">
        <f t="shared" si="0"/>
        <v>146</v>
      </c>
      <c r="E14" s="38">
        <v>61</v>
      </c>
      <c r="F14" s="38">
        <v>4</v>
      </c>
      <c r="G14" s="39">
        <f t="shared" si="1"/>
        <v>65</v>
      </c>
      <c r="H14" s="38">
        <v>55</v>
      </c>
      <c r="I14" s="38">
        <v>10198</v>
      </c>
      <c r="J14" s="38">
        <v>2579</v>
      </c>
      <c r="K14" s="40">
        <f t="shared" si="3"/>
        <v>40.44117647058824</v>
      </c>
      <c r="L14" s="45">
        <f t="shared" si="4"/>
        <v>90.1639344262295</v>
      </c>
      <c r="M14" s="38">
        <v>4</v>
      </c>
      <c r="N14" s="38">
        <v>2164</v>
      </c>
      <c r="O14" s="38">
        <v>10</v>
      </c>
      <c r="P14" s="38">
        <v>3</v>
      </c>
      <c r="Q14" s="38">
        <v>2</v>
      </c>
      <c r="R14" s="40">
        <f t="shared" si="5"/>
        <v>40</v>
      </c>
      <c r="S14" s="40">
        <f t="shared" si="6"/>
        <v>100</v>
      </c>
      <c r="T14" s="39">
        <f t="shared" si="9"/>
        <v>59</v>
      </c>
      <c r="U14" s="41">
        <f t="shared" si="7"/>
        <v>40.41095890410959</v>
      </c>
      <c r="V14" s="41">
        <f t="shared" si="8"/>
        <v>90.76923076923077</v>
      </c>
      <c r="W14" s="42"/>
      <c r="X14" s="48"/>
      <c r="Y14" s="48"/>
    </row>
    <row r="15" spans="1:25" s="43" customFormat="1" ht="17.25" customHeight="1">
      <c r="A15" s="46" t="s">
        <v>10</v>
      </c>
      <c r="B15" s="38">
        <v>225</v>
      </c>
      <c r="C15" s="38">
        <v>3</v>
      </c>
      <c r="D15" s="39">
        <f t="shared" si="0"/>
        <v>228</v>
      </c>
      <c r="E15" s="38">
        <v>79</v>
      </c>
      <c r="F15" s="38">
        <v>0</v>
      </c>
      <c r="G15" s="39">
        <f t="shared" si="1"/>
        <v>79</v>
      </c>
      <c r="H15" s="38">
        <v>76</v>
      </c>
      <c r="I15" s="38">
        <v>10198</v>
      </c>
      <c r="J15" s="38">
        <v>2579</v>
      </c>
      <c r="K15" s="40">
        <f t="shared" si="3"/>
        <v>33.77777777777778</v>
      </c>
      <c r="L15" s="45">
        <f t="shared" si="4"/>
        <v>96.20253164556962</v>
      </c>
      <c r="M15" s="47">
        <v>0</v>
      </c>
      <c r="N15" s="38"/>
      <c r="O15" s="38"/>
      <c r="P15" s="38"/>
      <c r="Q15" s="38"/>
      <c r="R15" s="40" t="str">
        <f t="shared" si="5"/>
        <v>  -</v>
      </c>
      <c r="S15" s="40" t="str">
        <f t="shared" si="6"/>
        <v> - </v>
      </c>
      <c r="T15" s="39">
        <f t="shared" si="9"/>
        <v>76</v>
      </c>
      <c r="U15" s="41">
        <f t="shared" si="7"/>
        <v>33.33333333333333</v>
      </c>
      <c r="V15" s="41">
        <f t="shared" si="8"/>
        <v>96.20253164556962</v>
      </c>
      <c r="W15" s="42"/>
      <c r="X15" s="42"/>
      <c r="Y15" s="42"/>
    </row>
    <row r="16" spans="1:25" s="43" customFormat="1" ht="17.25" customHeight="1">
      <c r="A16" s="46" t="s">
        <v>11</v>
      </c>
      <c r="B16" s="38">
        <v>136</v>
      </c>
      <c r="C16" s="38">
        <v>8</v>
      </c>
      <c r="D16" s="39">
        <f t="shared" si="0"/>
        <v>144</v>
      </c>
      <c r="E16" s="38">
        <v>77</v>
      </c>
      <c r="F16" s="38">
        <v>5</v>
      </c>
      <c r="G16" s="39">
        <f t="shared" si="1"/>
        <v>82</v>
      </c>
      <c r="H16" s="38">
        <v>69</v>
      </c>
      <c r="I16" s="38">
        <v>2999</v>
      </c>
      <c r="J16" s="38">
        <v>0</v>
      </c>
      <c r="K16" s="40">
        <f t="shared" si="3"/>
        <v>50.73529411764706</v>
      </c>
      <c r="L16" s="45">
        <f t="shared" si="4"/>
        <v>89.6103896103896</v>
      </c>
      <c r="M16" s="38">
        <v>4</v>
      </c>
      <c r="N16" s="38">
        <v>0</v>
      </c>
      <c r="O16" s="38">
        <v>3</v>
      </c>
      <c r="P16" s="38">
        <v>0</v>
      </c>
      <c r="Q16" s="38">
        <v>0</v>
      </c>
      <c r="R16" s="40">
        <f t="shared" si="5"/>
        <v>50</v>
      </c>
      <c r="S16" s="40">
        <f t="shared" si="6"/>
        <v>80</v>
      </c>
      <c r="T16" s="39">
        <f t="shared" si="9"/>
        <v>73</v>
      </c>
      <c r="U16" s="41">
        <f t="shared" si="7"/>
        <v>50.69444444444444</v>
      </c>
      <c r="V16" s="41">
        <f t="shared" si="8"/>
        <v>89.02439024390245</v>
      </c>
      <c r="W16" s="42"/>
      <c r="X16" s="42"/>
      <c r="Y16" s="42"/>
    </row>
    <row r="17" spans="1:25" s="43" customFormat="1" ht="17.25" customHeight="1">
      <c r="A17" s="46" t="s">
        <v>12</v>
      </c>
      <c r="B17" s="38">
        <v>605</v>
      </c>
      <c r="C17" s="38">
        <v>96</v>
      </c>
      <c r="D17" s="39">
        <f t="shared" si="0"/>
        <v>701</v>
      </c>
      <c r="E17" s="38">
        <v>341</v>
      </c>
      <c r="F17" s="38">
        <v>18</v>
      </c>
      <c r="G17" s="39">
        <f t="shared" si="1"/>
        <v>359</v>
      </c>
      <c r="H17" s="38">
        <v>321</v>
      </c>
      <c r="I17" s="38">
        <v>95853</v>
      </c>
      <c r="J17" s="38">
        <v>6100</v>
      </c>
      <c r="K17" s="40">
        <f t="shared" si="3"/>
        <v>53.05785123966942</v>
      </c>
      <c r="L17" s="45">
        <f t="shared" si="4"/>
        <v>94.13489736070382</v>
      </c>
      <c r="M17" s="47">
        <v>7</v>
      </c>
      <c r="N17" s="38"/>
      <c r="O17" s="38"/>
      <c r="P17" s="38"/>
      <c r="Q17" s="38"/>
      <c r="R17" s="40">
        <f t="shared" si="5"/>
        <v>7.291666666666667</v>
      </c>
      <c r="S17" s="40">
        <f t="shared" si="6"/>
        <v>38.88888888888889</v>
      </c>
      <c r="T17" s="39">
        <f t="shared" si="9"/>
        <v>328</v>
      </c>
      <c r="U17" s="41">
        <f t="shared" si="7"/>
        <v>46.79029957203994</v>
      </c>
      <c r="V17" s="41">
        <f t="shared" si="8"/>
        <v>91.36490250696379</v>
      </c>
      <c r="W17" s="42"/>
      <c r="X17" s="42"/>
      <c r="Y17" s="42"/>
    </row>
    <row r="18" spans="1:25" s="43" customFormat="1" ht="17.25" customHeight="1">
      <c r="A18" s="46" t="s">
        <v>13</v>
      </c>
      <c r="B18" s="38">
        <v>738</v>
      </c>
      <c r="C18" s="38">
        <v>3206</v>
      </c>
      <c r="D18" s="39">
        <f t="shared" si="0"/>
        <v>3944</v>
      </c>
      <c r="E18" s="38">
        <v>376</v>
      </c>
      <c r="F18" s="38">
        <v>802</v>
      </c>
      <c r="G18" s="39">
        <f t="shared" si="1"/>
        <v>1178</v>
      </c>
      <c r="H18" s="38">
        <v>333</v>
      </c>
      <c r="I18" s="38">
        <v>3206239</v>
      </c>
      <c r="J18" s="38">
        <v>1350</v>
      </c>
      <c r="K18" s="40">
        <f t="shared" si="3"/>
        <v>45.1219512195122</v>
      </c>
      <c r="L18" s="45">
        <f t="shared" si="4"/>
        <v>88.56382978723404</v>
      </c>
      <c r="M18" s="47">
        <v>801</v>
      </c>
      <c r="N18" s="38"/>
      <c r="O18" s="38"/>
      <c r="P18" s="38"/>
      <c r="Q18" s="38"/>
      <c r="R18" s="40">
        <f t="shared" si="5"/>
        <v>24.984404242046164</v>
      </c>
      <c r="S18" s="40">
        <f t="shared" si="6"/>
        <v>99.87531172069825</v>
      </c>
      <c r="T18" s="39">
        <f t="shared" si="9"/>
        <v>1134</v>
      </c>
      <c r="U18" s="41">
        <f t="shared" si="7"/>
        <v>28.752535496957403</v>
      </c>
      <c r="V18" s="41">
        <f t="shared" si="8"/>
        <v>96.26485568760611</v>
      </c>
      <c r="W18" s="42"/>
      <c r="X18" s="42"/>
      <c r="Y18" s="42"/>
    </row>
    <row r="19" spans="1:25" s="43" customFormat="1" ht="17.25" customHeight="1">
      <c r="A19" s="46" t="s">
        <v>14</v>
      </c>
      <c r="B19" s="38">
        <v>179</v>
      </c>
      <c r="C19" s="38">
        <v>1</v>
      </c>
      <c r="D19" s="39">
        <f t="shared" si="0"/>
        <v>180</v>
      </c>
      <c r="E19" s="38">
        <v>102</v>
      </c>
      <c r="F19" s="38">
        <v>0</v>
      </c>
      <c r="G19" s="39">
        <f t="shared" si="1"/>
        <v>102</v>
      </c>
      <c r="H19" s="38">
        <v>90</v>
      </c>
      <c r="I19" s="38">
        <v>953</v>
      </c>
      <c r="J19" s="38">
        <v>150</v>
      </c>
      <c r="K19" s="40">
        <f t="shared" si="3"/>
        <v>50.27932960893855</v>
      </c>
      <c r="L19" s="45">
        <f t="shared" si="4"/>
        <v>88.23529411764706</v>
      </c>
      <c r="M19" s="47">
        <v>0</v>
      </c>
      <c r="N19" s="38"/>
      <c r="O19" s="38"/>
      <c r="P19" s="38"/>
      <c r="Q19" s="38"/>
      <c r="R19" s="40" t="str">
        <f t="shared" si="5"/>
        <v>  -</v>
      </c>
      <c r="S19" s="40" t="str">
        <f t="shared" si="6"/>
        <v> - </v>
      </c>
      <c r="T19" s="39">
        <f t="shared" si="9"/>
        <v>90</v>
      </c>
      <c r="U19" s="41">
        <f t="shared" si="7"/>
        <v>50</v>
      </c>
      <c r="V19" s="41">
        <f t="shared" si="8"/>
        <v>88.23529411764706</v>
      </c>
      <c r="W19" s="42"/>
      <c r="X19" s="42"/>
      <c r="Y19" s="42"/>
    </row>
    <row r="20" spans="1:25" s="43" customFormat="1" ht="17.25" customHeight="1">
      <c r="A20" s="44" t="s">
        <v>15</v>
      </c>
      <c r="B20" s="38">
        <v>241</v>
      </c>
      <c r="C20" s="38">
        <v>1</v>
      </c>
      <c r="D20" s="39">
        <f t="shared" si="0"/>
        <v>242</v>
      </c>
      <c r="E20" s="38">
        <v>140</v>
      </c>
      <c r="F20" s="38">
        <v>1</v>
      </c>
      <c r="G20" s="39">
        <f t="shared" si="1"/>
        <v>141</v>
      </c>
      <c r="H20" s="38">
        <v>128</v>
      </c>
      <c r="I20" s="38">
        <v>1310</v>
      </c>
      <c r="J20" s="38">
        <v>100</v>
      </c>
      <c r="K20" s="40">
        <f t="shared" si="3"/>
        <v>53.11203319502075</v>
      </c>
      <c r="L20" s="45">
        <f t="shared" si="4"/>
        <v>91.42857142857143</v>
      </c>
      <c r="M20" s="47">
        <v>0</v>
      </c>
      <c r="N20" s="38"/>
      <c r="O20" s="38"/>
      <c r="P20" s="38"/>
      <c r="Q20" s="38"/>
      <c r="R20" s="40" t="str">
        <f t="shared" si="5"/>
        <v>  -</v>
      </c>
      <c r="S20" s="40" t="str">
        <f t="shared" si="6"/>
        <v> - </v>
      </c>
      <c r="T20" s="39">
        <f t="shared" si="9"/>
        <v>128</v>
      </c>
      <c r="U20" s="41">
        <f t="shared" si="7"/>
        <v>52.892561983471076</v>
      </c>
      <c r="V20" s="41">
        <f t="shared" si="8"/>
        <v>90.78014184397163</v>
      </c>
      <c r="W20" s="42"/>
      <c r="X20" s="48"/>
      <c r="Y20" s="48"/>
    </row>
    <row r="21" spans="1:25" s="43" customFormat="1" ht="17.25" customHeight="1">
      <c r="A21" s="46" t="s">
        <v>16</v>
      </c>
      <c r="B21" s="38">
        <v>239</v>
      </c>
      <c r="C21" s="38">
        <v>2</v>
      </c>
      <c r="D21" s="39">
        <f t="shared" si="0"/>
        <v>241</v>
      </c>
      <c r="E21" s="38">
        <v>145</v>
      </c>
      <c r="F21" s="38">
        <v>1</v>
      </c>
      <c r="G21" s="39">
        <f t="shared" si="1"/>
        <v>146</v>
      </c>
      <c r="H21" s="38">
        <v>134</v>
      </c>
      <c r="I21" s="38">
        <v>1530</v>
      </c>
      <c r="J21" s="38">
        <v>98</v>
      </c>
      <c r="K21" s="40">
        <f t="shared" si="3"/>
        <v>56.06694560669456</v>
      </c>
      <c r="L21" s="45">
        <f t="shared" si="4"/>
        <v>92.41379310344827</v>
      </c>
      <c r="M21" s="47">
        <v>1</v>
      </c>
      <c r="N21" s="38"/>
      <c r="O21" s="38"/>
      <c r="P21" s="38"/>
      <c r="Q21" s="38"/>
      <c r="R21" s="40">
        <f t="shared" si="5"/>
        <v>50</v>
      </c>
      <c r="S21" s="40">
        <f t="shared" si="6"/>
        <v>100</v>
      </c>
      <c r="T21" s="39">
        <f t="shared" si="9"/>
        <v>135</v>
      </c>
      <c r="U21" s="41">
        <f t="shared" si="7"/>
        <v>56.016597510373444</v>
      </c>
      <c r="V21" s="41">
        <f t="shared" si="8"/>
        <v>92.46575342465754</v>
      </c>
      <c r="W21" s="42"/>
      <c r="X21" s="48"/>
      <c r="Y21" s="48"/>
    </row>
    <row r="22" spans="1:25" s="43" customFormat="1" ht="17.25" customHeight="1">
      <c r="A22" s="46" t="s">
        <v>17</v>
      </c>
      <c r="B22" s="38">
        <v>83</v>
      </c>
      <c r="C22" s="47">
        <v>0</v>
      </c>
      <c r="D22" s="39">
        <f t="shared" si="0"/>
        <v>83</v>
      </c>
      <c r="E22" s="38">
        <v>49</v>
      </c>
      <c r="F22" s="38">
        <v>0</v>
      </c>
      <c r="G22" s="39">
        <f t="shared" si="1"/>
        <v>49</v>
      </c>
      <c r="H22" s="38">
        <v>44</v>
      </c>
      <c r="I22" s="38">
        <v>420</v>
      </c>
      <c r="J22" s="38">
        <v>136</v>
      </c>
      <c r="K22" s="40">
        <f t="shared" si="3"/>
        <v>53.01204819277109</v>
      </c>
      <c r="L22" s="45">
        <f t="shared" si="4"/>
        <v>89.79591836734694</v>
      </c>
      <c r="M22" s="47">
        <v>0</v>
      </c>
      <c r="N22" s="38"/>
      <c r="O22" s="38"/>
      <c r="P22" s="38"/>
      <c r="Q22" s="38"/>
      <c r="R22" s="40" t="str">
        <f t="shared" si="5"/>
        <v>  -</v>
      </c>
      <c r="S22" s="40" t="str">
        <f t="shared" si="6"/>
        <v> - </v>
      </c>
      <c r="T22" s="39">
        <f t="shared" si="9"/>
        <v>44</v>
      </c>
      <c r="U22" s="41">
        <f t="shared" si="7"/>
        <v>53.01204819277109</v>
      </c>
      <c r="V22" s="41">
        <f t="shared" si="8"/>
        <v>89.79591836734694</v>
      </c>
      <c r="W22" s="49"/>
      <c r="X22" s="42"/>
      <c r="Y22" s="42"/>
    </row>
    <row r="23" spans="1:25" s="43" customFormat="1" ht="17.25" customHeight="1">
      <c r="A23" s="44" t="s">
        <v>18</v>
      </c>
      <c r="B23" s="38">
        <v>252</v>
      </c>
      <c r="C23" s="47">
        <v>0</v>
      </c>
      <c r="D23" s="39">
        <f t="shared" si="0"/>
        <v>252</v>
      </c>
      <c r="E23" s="38">
        <v>150</v>
      </c>
      <c r="F23" s="38">
        <v>0</v>
      </c>
      <c r="G23" s="39">
        <f t="shared" si="1"/>
        <v>150</v>
      </c>
      <c r="H23" s="38">
        <v>142</v>
      </c>
      <c r="I23" s="38">
        <v>445</v>
      </c>
      <c r="J23" s="38">
        <v>145</v>
      </c>
      <c r="K23" s="40">
        <f t="shared" si="3"/>
        <v>56.34920634920635</v>
      </c>
      <c r="L23" s="45">
        <f t="shared" si="4"/>
        <v>94.66666666666667</v>
      </c>
      <c r="M23" s="47">
        <v>0</v>
      </c>
      <c r="N23" s="38"/>
      <c r="O23" s="38"/>
      <c r="P23" s="38"/>
      <c r="Q23" s="38"/>
      <c r="R23" s="40" t="str">
        <f t="shared" si="5"/>
        <v>  -</v>
      </c>
      <c r="S23" s="40" t="str">
        <f t="shared" si="6"/>
        <v> - </v>
      </c>
      <c r="T23" s="39">
        <f t="shared" si="9"/>
        <v>142</v>
      </c>
      <c r="U23" s="41">
        <f t="shared" si="7"/>
        <v>56.34920634920635</v>
      </c>
      <c r="V23" s="41">
        <f t="shared" si="8"/>
        <v>94.66666666666667</v>
      </c>
      <c r="W23" s="42"/>
      <c r="X23" s="42"/>
      <c r="Y23" s="42"/>
    </row>
    <row r="24" spans="1:25" s="43" customFormat="1" ht="17.25" customHeight="1">
      <c r="A24" s="44" t="s">
        <v>19</v>
      </c>
      <c r="B24" s="38">
        <v>2411</v>
      </c>
      <c r="C24" s="38">
        <v>50</v>
      </c>
      <c r="D24" s="39">
        <f t="shared" si="0"/>
        <v>2461</v>
      </c>
      <c r="E24" s="38">
        <v>2266</v>
      </c>
      <c r="F24" s="38">
        <v>49</v>
      </c>
      <c r="G24" s="39">
        <f t="shared" si="1"/>
        <v>2315</v>
      </c>
      <c r="H24" s="38">
        <v>2083</v>
      </c>
      <c r="I24" s="38">
        <v>49400</v>
      </c>
      <c r="J24" s="38">
        <v>48679</v>
      </c>
      <c r="K24" s="40">
        <f t="shared" si="3"/>
        <v>86.395686437163</v>
      </c>
      <c r="L24" s="45">
        <f t="shared" si="4"/>
        <v>91.92409532215358</v>
      </c>
      <c r="M24" s="38">
        <v>44</v>
      </c>
      <c r="N24" s="38">
        <v>8049</v>
      </c>
      <c r="O24" s="38">
        <v>49</v>
      </c>
      <c r="P24" s="38">
        <v>49</v>
      </c>
      <c r="Q24" s="38">
        <v>8</v>
      </c>
      <c r="R24" s="40">
        <f t="shared" si="5"/>
        <v>88</v>
      </c>
      <c r="S24" s="40">
        <f t="shared" si="6"/>
        <v>89.79591836734694</v>
      </c>
      <c r="T24" s="39">
        <f t="shared" si="9"/>
        <v>2127</v>
      </c>
      <c r="U24" s="41">
        <f t="shared" si="7"/>
        <v>86.42828118650955</v>
      </c>
      <c r="V24" s="41">
        <f t="shared" si="8"/>
        <v>91.87904967602591</v>
      </c>
      <c r="W24" s="42"/>
      <c r="X24" s="42"/>
      <c r="Y24" s="42"/>
    </row>
    <row r="25" spans="1:25" s="43" customFormat="1" ht="17.25" customHeight="1">
      <c r="A25" s="46" t="s">
        <v>20</v>
      </c>
      <c r="B25" s="38">
        <v>3567</v>
      </c>
      <c r="C25" s="38">
        <v>2446</v>
      </c>
      <c r="D25" s="39">
        <f t="shared" si="0"/>
        <v>6013</v>
      </c>
      <c r="E25" s="38">
        <v>1657</v>
      </c>
      <c r="F25" s="38">
        <v>681</v>
      </c>
      <c r="G25" s="39">
        <f t="shared" si="1"/>
        <v>2338</v>
      </c>
      <c r="H25" s="38">
        <v>1382</v>
      </c>
      <c r="I25" s="38">
        <v>2445535</v>
      </c>
      <c r="J25" s="38">
        <v>207988</v>
      </c>
      <c r="K25" s="40">
        <f t="shared" si="3"/>
        <v>38.74404261283993</v>
      </c>
      <c r="L25" s="45">
        <f t="shared" si="4"/>
        <v>83.40374170187084</v>
      </c>
      <c r="M25" s="38">
        <v>265</v>
      </c>
      <c r="N25" s="38">
        <v>61706</v>
      </c>
      <c r="O25" s="38">
        <v>2446</v>
      </c>
      <c r="P25" s="38">
        <v>208</v>
      </c>
      <c r="Q25" s="38">
        <v>62</v>
      </c>
      <c r="R25" s="40">
        <f t="shared" si="5"/>
        <v>10.834014717906786</v>
      </c>
      <c r="S25" s="40">
        <f t="shared" si="6"/>
        <v>38.91336270190896</v>
      </c>
      <c r="T25" s="39">
        <f t="shared" si="9"/>
        <v>1647</v>
      </c>
      <c r="U25" s="41">
        <f t="shared" si="7"/>
        <v>27.390653583901546</v>
      </c>
      <c r="V25" s="41">
        <f t="shared" si="8"/>
        <v>70.44482463644141</v>
      </c>
      <c r="W25" s="42"/>
      <c r="X25" s="42"/>
      <c r="Y25" s="42"/>
    </row>
    <row r="26" spans="1:25" s="43" customFormat="1" ht="17.25" customHeight="1">
      <c r="A26" s="46" t="s">
        <v>21</v>
      </c>
      <c r="B26" s="38">
        <v>432</v>
      </c>
      <c r="C26" s="38">
        <v>10</v>
      </c>
      <c r="D26" s="39">
        <f t="shared" si="0"/>
        <v>442</v>
      </c>
      <c r="E26" s="38">
        <v>176</v>
      </c>
      <c r="F26" s="38">
        <v>4</v>
      </c>
      <c r="G26" s="39">
        <f t="shared" si="1"/>
        <v>180</v>
      </c>
      <c r="H26" s="38">
        <v>143</v>
      </c>
      <c r="I26" s="38">
        <v>9531</v>
      </c>
      <c r="J26" s="38">
        <v>2277</v>
      </c>
      <c r="K26" s="40">
        <f t="shared" si="3"/>
        <v>33.101851851851855</v>
      </c>
      <c r="L26" s="45">
        <f t="shared" si="4"/>
        <v>81.25</v>
      </c>
      <c r="M26" s="47">
        <v>2</v>
      </c>
      <c r="N26" s="47" t="s">
        <v>50</v>
      </c>
      <c r="O26" s="47" t="s">
        <v>50</v>
      </c>
      <c r="P26" s="47" t="s">
        <v>50</v>
      </c>
      <c r="Q26" s="47" t="s">
        <v>50</v>
      </c>
      <c r="R26" s="40">
        <f t="shared" si="5"/>
        <v>20</v>
      </c>
      <c r="S26" s="40">
        <f t="shared" si="6"/>
        <v>50</v>
      </c>
      <c r="T26" s="39">
        <f t="shared" si="9"/>
        <v>145</v>
      </c>
      <c r="U26" s="41">
        <f t="shared" si="7"/>
        <v>32.80542986425339</v>
      </c>
      <c r="V26" s="41">
        <f t="shared" si="8"/>
        <v>80.55555555555556</v>
      </c>
      <c r="W26" s="42"/>
      <c r="X26" s="42"/>
      <c r="Y26" s="42"/>
    </row>
    <row r="27" spans="1:25" s="43" customFormat="1" ht="17.25" customHeight="1">
      <c r="A27" s="46" t="s">
        <v>22</v>
      </c>
      <c r="B27" s="38">
        <v>1060</v>
      </c>
      <c r="C27" s="38">
        <v>784</v>
      </c>
      <c r="D27" s="39">
        <f t="shared" si="0"/>
        <v>1844</v>
      </c>
      <c r="E27" s="38">
        <v>461</v>
      </c>
      <c r="F27" s="38">
        <v>174</v>
      </c>
      <c r="G27" s="39">
        <f t="shared" si="1"/>
        <v>635</v>
      </c>
      <c r="H27" s="38">
        <v>392</v>
      </c>
      <c r="I27" s="38">
        <v>9531</v>
      </c>
      <c r="J27" s="38">
        <v>2277</v>
      </c>
      <c r="K27" s="40">
        <f t="shared" si="3"/>
        <v>36.9811320754717</v>
      </c>
      <c r="L27" s="45">
        <f t="shared" si="4"/>
        <v>85.03253796095444</v>
      </c>
      <c r="M27" s="38">
        <v>137</v>
      </c>
      <c r="N27" s="38">
        <v>216</v>
      </c>
      <c r="O27" s="38">
        <v>10</v>
      </c>
      <c r="P27" s="38">
        <v>2</v>
      </c>
      <c r="Q27" s="38">
        <v>0</v>
      </c>
      <c r="R27" s="40">
        <f t="shared" si="5"/>
        <v>17.47448979591837</v>
      </c>
      <c r="S27" s="40">
        <f t="shared" si="6"/>
        <v>78.73563218390804</v>
      </c>
      <c r="T27" s="39">
        <f t="shared" si="9"/>
        <v>529</v>
      </c>
      <c r="U27" s="41">
        <f t="shared" si="7"/>
        <v>28.687635574837312</v>
      </c>
      <c r="V27" s="41">
        <f t="shared" si="8"/>
        <v>83.30708661417323</v>
      </c>
      <c r="W27" s="42"/>
      <c r="X27" s="42"/>
      <c r="Y27" s="42"/>
    </row>
    <row r="28" spans="1:25" s="43" customFormat="1" ht="17.25" customHeight="1">
      <c r="A28" s="46" t="s">
        <v>23</v>
      </c>
      <c r="B28" s="38">
        <v>193</v>
      </c>
      <c r="C28" s="38">
        <v>79</v>
      </c>
      <c r="D28" s="39">
        <f t="shared" si="0"/>
        <v>272</v>
      </c>
      <c r="E28" s="38">
        <v>97</v>
      </c>
      <c r="F28" s="38">
        <v>19</v>
      </c>
      <c r="G28" s="39">
        <f t="shared" si="1"/>
        <v>116</v>
      </c>
      <c r="H28" s="38">
        <v>90</v>
      </c>
      <c r="I28" s="38">
        <v>9531</v>
      </c>
      <c r="J28" s="38">
        <v>2277</v>
      </c>
      <c r="K28" s="40">
        <f t="shared" si="3"/>
        <v>46.63212435233161</v>
      </c>
      <c r="L28" s="45">
        <f t="shared" si="4"/>
        <v>92.78350515463917</v>
      </c>
      <c r="M28" s="38">
        <v>13</v>
      </c>
      <c r="N28" s="38">
        <v>216</v>
      </c>
      <c r="O28" s="38">
        <v>10</v>
      </c>
      <c r="P28" s="38">
        <v>2</v>
      </c>
      <c r="Q28" s="38">
        <v>0</v>
      </c>
      <c r="R28" s="40">
        <f t="shared" si="5"/>
        <v>16.455696202531644</v>
      </c>
      <c r="S28" s="40">
        <f t="shared" si="6"/>
        <v>68.42105263157895</v>
      </c>
      <c r="T28" s="39">
        <f t="shared" si="9"/>
        <v>103</v>
      </c>
      <c r="U28" s="41">
        <f t="shared" si="7"/>
        <v>37.86764705882353</v>
      </c>
      <c r="V28" s="41">
        <f t="shared" si="8"/>
        <v>88.79310344827587</v>
      </c>
      <c r="W28" s="42"/>
      <c r="X28" s="42"/>
      <c r="Y28" s="42"/>
    </row>
    <row r="29" spans="1:25" s="43" customFormat="1" ht="17.25" customHeight="1">
      <c r="A29" s="46" t="s">
        <v>24</v>
      </c>
      <c r="B29" s="38">
        <v>532</v>
      </c>
      <c r="C29" s="38">
        <v>0</v>
      </c>
      <c r="D29" s="39">
        <f t="shared" si="0"/>
        <v>532</v>
      </c>
      <c r="E29" s="38">
        <v>328</v>
      </c>
      <c r="F29" s="38">
        <v>0</v>
      </c>
      <c r="G29" s="39">
        <f t="shared" si="1"/>
        <v>328</v>
      </c>
      <c r="H29" s="38">
        <v>328</v>
      </c>
      <c r="I29" s="38">
        <v>784187</v>
      </c>
      <c r="J29" s="38">
        <v>4715</v>
      </c>
      <c r="K29" s="40">
        <f t="shared" si="3"/>
        <v>61.65413533834586</v>
      </c>
      <c r="L29" s="45">
        <f t="shared" si="4"/>
        <v>100</v>
      </c>
      <c r="M29" s="47">
        <v>0</v>
      </c>
      <c r="N29" s="47" t="s">
        <v>50</v>
      </c>
      <c r="O29" s="47" t="s">
        <v>50</v>
      </c>
      <c r="P29" s="47" t="s">
        <v>50</v>
      </c>
      <c r="Q29" s="47" t="s">
        <v>50</v>
      </c>
      <c r="R29" s="40" t="str">
        <f t="shared" si="5"/>
        <v>  -</v>
      </c>
      <c r="S29" s="40" t="str">
        <f t="shared" si="6"/>
        <v> - </v>
      </c>
      <c r="T29" s="39">
        <f aca="true" t="shared" si="10" ref="T29:T36">M29+H29</f>
        <v>328</v>
      </c>
      <c r="U29" s="41">
        <f t="shared" si="7"/>
        <v>61.65413533834586</v>
      </c>
      <c r="V29" s="41">
        <f t="shared" si="8"/>
        <v>100</v>
      </c>
      <c r="W29" s="42"/>
      <c r="X29" s="42"/>
      <c r="Y29" s="42"/>
    </row>
    <row r="30" spans="1:25" s="43" customFormat="1" ht="17.25" customHeight="1">
      <c r="A30" s="46" t="s">
        <v>25</v>
      </c>
      <c r="B30" s="38">
        <v>1424</v>
      </c>
      <c r="C30" s="38">
        <v>24</v>
      </c>
      <c r="D30" s="39">
        <f t="shared" si="0"/>
        <v>1448</v>
      </c>
      <c r="E30" s="38">
        <v>1110</v>
      </c>
      <c r="F30" s="38">
        <v>10</v>
      </c>
      <c r="G30" s="39">
        <f t="shared" si="1"/>
        <v>1120</v>
      </c>
      <c r="H30" s="38">
        <v>1097</v>
      </c>
      <c r="I30" s="38">
        <v>23928</v>
      </c>
      <c r="J30" s="38">
        <v>1306</v>
      </c>
      <c r="K30" s="40">
        <f t="shared" si="3"/>
        <v>77.03651685393258</v>
      </c>
      <c r="L30" s="45">
        <f t="shared" si="4"/>
        <v>98.82882882882883</v>
      </c>
      <c r="M30" s="38">
        <v>8</v>
      </c>
      <c r="N30" s="38">
        <v>956</v>
      </c>
      <c r="O30" s="38">
        <v>24</v>
      </c>
      <c r="P30" s="38">
        <v>1</v>
      </c>
      <c r="Q30" s="38">
        <v>1</v>
      </c>
      <c r="R30" s="40">
        <f t="shared" si="5"/>
        <v>33.33333333333333</v>
      </c>
      <c r="S30" s="40">
        <f t="shared" si="6"/>
        <v>80</v>
      </c>
      <c r="T30" s="39">
        <f t="shared" si="10"/>
        <v>1105</v>
      </c>
      <c r="U30" s="41">
        <f t="shared" si="7"/>
        <v>76.3121546961326</v>
      </c>
      <c r="V30" s="41">
        <f t="shared" si="8"/>
        <v>98.66071428571429</v>
      </c>
      <c r="W30" s="42"/>
      <c r="X30" s="48"/>
      <c r="Y30" s="48"/>
    </row>
    <row r="31" spans="1:25" s="43" customFormat="1" ht="17.25" customHeight="1">
      <c r="A31" s="46" t="s">
        <v>26</v>
      </c>
      <c r="B31" s="38">
        <v>340</v>
      </c>
      <c r="C31" s="38">
        <v>21</v>
      </c>
      <c r="D31" s="39">
        <f t="shared" si="0"/>
        <v>361</v>
      </c>
      <c r="E31" s="38">
        <v>200</v>
      </c>
      <c r="F31" s="38">
        <v>14</v>
      </c>
      <c r="G31" s="39">
        <f t="shared" si="1"/>
        <v>214</v>
      </c>
      <c r="H31" s="38">
        <v>194</v>
      </c>
      <c r="I31" s="38">
        <v>20918</v>
      </c>
      <c r="J31" s="38">
        <v>449</v>
      </c>
      <c r="K31" s="40">
        <f t="shared" si="3"/>
        <v>57.05882352941176</v>
      </c>
      <c r="L31" s="45">
        <f t="shared" si="4"/>
        <v>97</v>
      </c>
      <c r="M31" s="47">
        <v>1</v>
      </c>
      <c r="N31" s="47" t="s">
        <v>50</v>
      </c>
      <c r="O31" s="47" t="s">
        <v>50</v>
      </c>
      <c r="P31" s="47" t="s">
        <v>50</v>
      </c>
      <c r="Q31" s="47" t="s">
        <v>50</v>
      </c>
      <c r="R31" s="40">
        <f t="shared" si="5"/>
        <v>4.761904761904762</v>
      </c>
      <c r="S31" s="40">
        <f t="shared" si="6"/>
        <v>7.142857142857142</v>
      </c>
      <c r="T31" s="39">
        <f t="shared" si="10"/>
        <v>195</v>
      </c>
      <c r="U31" s="41">
        <f t="shared" si="7"/>
        <v>54.016620498614955</v>
      </c>
      <c r="V31" s="41">
        <f t="shared" si="8"/>
        <v>91.1214953271028</v>
      </c>
      <c r="W31" s="42"/>
      <c r="X31" s="42"/>
      <c r="Y31" s="42"/>
    </row>
    <row r="32" spans="1:25" s="43" customFormat="1" ht="17.25" customHeight="1">
      <c r="A32" s="46" t="s">
        <v>27</v>
      </c>
      <c r="B32" s="38">
        <v>100</v>
      </c>
      <c r="C32" s="38">
        <v>1</v>
      </c>
      <c r="D32" s="39">
        <f t="shared" si="0"/>
        <v>101</v>
      </c>
      <c r="E32" s="38">
        <v>59</v>
      </c>
      <c r="F32" s="38">
        <v>1</v>
      </c>
      <c r="G32" s="39">
        <f t="shared" si="1"/>
        <v>60</v>
      </c>
      <c r="H32" s="38">
        <v>55</v>
      </c>
      <c r="I32" s="38">
        <v>674</v>
      </c>
      <c r="J32" s="38">
        <v>30</v>
      </c>
      <c r="K32" s="40">
        <f t="shared" si="3"/>
        <v>55.00000000000001</v>
      </c>
      <c r="L32" s="45">
        <f t="shared" si="4"/>
        <v>93.22033898305084</v>
      </c>
      <c r="M32" s="47">
        <v>0</v>
      </c>
      <c r="N32" s="47" t="s">
        <v>50</v>
      </c>
      <c r="O32" s="47" t="s">
        <v>50</v>
      </c>
      <c r="P32" s="47" t="s">
        <v>50</v>
      </c>
      <c r="Q32" s="47" t="s">
        <v>50</v>
      </c>
      <c r="R32" s="40" t="str">
        <f t="shared" si="5"/>
        <v>  -</v>
      </c>
      <c r="S32" s="40" t="str">
        <f t="shared" si="6"/>
        <v> - </v>
      </c>
      <c r="T32" s="39">
        <f t="shared" si="10"/>
        <v>55</v>
      </c>
      <c r="U32" s="41">
        <f t="shared" si="7"/>
        <v>54.45544554455446</v>
      </c>
      <c r="V32" s="41">
        <f t="shared" si="8"/>
        <v>91.66666666666666</v>
      </c>
      <c r="W32" s="42"/>
      <c r="X32" s="42"/>
      <c r="Y32" s="42"/>
    </row>
    <row r="33" spans="1:25" s="43" customFormat="1" ht="17.25" customHeight="1">
      <c r="A33" s="46" t="s">
        <v>28</v>
      </c>
      <c r="B33" s="38">
        <v>526</v>
      </c>
      <c r="C33" s="38">
        <v>44</v>
      </c>
      <c r="D33" s="39">
        <f t="shared" si="0"/>
        <v>570</v>
      </c>
      <c r="E33" s="38">
        <v>275</v>
      </c>
      <c r="F33" s="38">
        <v>9</v>
      </c>
      <c r="G33" s="39">
        <f t="shared" si="1"/>
        <v>284</v>
      </c>
      <c r="H33" s="38">
        <v>253</v>
      </c>
      <c r="I33" s="38">
        <v>44119</v>
      </c>
      <c r="J33" s="38">
        <v>608</v>
      </c>
      <c r="K33" s="40">
        <f t="shared" si="3"/>
        <v>48.09885931558935</v>
      </c>
      <c r="L33" s="45">
        <f t="shared" si="4"/>
        <v>92</v>
      </c>
      <c r="M33" s="38">
        <v>5</v>
      </c>
      <c r="N33" s="38">
        <v>571</v>
      </c>
      <c r="O33" s="38">
        <v>44</v>
      </c>
      <c r="P33" s="38">
        <v>1</v>
      </c>
      <c r="Q33" s="38">
        <v>1</v>
      </c>
      <c r="R33" s="40">
        <f t="shared" si="5"/>
        <v>11.363636363636363</v>
      </c>
      <c r="S33" s="40">
        <f t="shared" si="6"/>
        <v>55.55555555555556</v>
      </c>
      <c r="T33" s="39">
        <f t="shared" si="10"/>
        <v>258</v>
      </c>
      <c r="U33" s="41">
        <f t="shared" si="7"/>
        <v>45.26315789473684</v>
      </c>
      <c r="V33" s="41">
        <f t="shared" si="8"/>
        <v>90.84507042253522</v>
      </c>
      <c r="W33" s="42"/>
      <c r="X33" s="42"/>
      <c r="Y33" s="42"/>
    </row>
    <row r="34" spans="1:25" s="43" customFormat="1" ht="17.25" customHeight="1">
      <c r="A34" s="46" t="s">
        <v>86</v>
      </c>
      <c r="B34" s="38">
        <v>98</v>
      </c>
      <c r="C34" s="38">
        <v>30</v>
      </c>
      <c r="D34" s="39">
        <f t="shared" si="0"/>
        <v>128</v>
      </c>
      <c r="E34" s="38">
        <v>53</v>
      </c>
      <c r="F34" s="38">
        <v>9</v>
      </c>
      <c r="G34" s="39">
        <f t="shared" si="1"/>
        <v>62</v>
      </c>
      <c r="H34" s="38">
        <v>40</v>
      </c>
      <c r="I34" s="38">
        <v>2079554</v>
      </c>
      <c r="J34" s="38">
        <v>48700</v>
      </c>
      <c r="K34" s="40">
        <f t="shared" si="3"/>
        <v>40.816326530612244</v>
      </c>
      <c r="L34" s="45">
        <f t="shared" si="4"/>
        <v>75.47169811320755</v>
      </c>
      <c r="M34" s="38">
        <v>0</v>
      </c>
      <c r="N34" s="38">
        <v>22791</v>
      </c>
      <c r="O34" s="38">
        <v>2080</v>
      </c>
      <c r="P34" s="38">
        <v>49</v>
      </c>
      <c r="Q34" s="38">
        <v>23</v>
      </c>
      <c r="R34" s="40" t="str">
        <f t="shared" si="5"/>
        <v>  -</v>
      </c>
      <c r="S34" s="40" t="str">
        <f t="shared" si="6"/>
        <v> - </v>
      </c>
      <c r="T34" s="39">
        <f t="shared" si="10"/>
        <v>40</v>
      </c>
      <c r="U34" s="41">
        <f t="shared" si="7"/>
        <v>31.25</v>
      </c>
      <c r="V34" s="41">
        <f t="shared" si="8"/>
        <v>64.51612903225806</v>
      </c>
      <c r="W34" s="42"/>
      <c r="X34" s="42"/>
      <c r="Y34" s="42"/>
    </row>
    <row r="35" spans="1:25" s="43" customFormat="1" ht="17.25" customHeight="1">
      <c r="A35" s="46" t="s">
        <v>85</v>
      </c>
      <c r="B35" s="38">
        <v>4144</v>
      </c>
      <c r="C35" s="38">
        <v>2080</v>
      </c>
      <c r="D35" s="39">
        <f t="shared" si="0"/>
        <v>6224</v>
      </c>
      <c r="E35" s="38">
        <v>2784</v>
      </c>
      <c r="F35" s="38">
        <v>472</v>
      </c>
      <c r="G35" s="39">
        <f t="shared" si="1"/>
        <v>3256</v>
      </c>
      <c r="H35" s="38">
        <v>1895</v>
      </c>
      <c r="I35" s="38">
        <v>29597</v>
      </c>
      <c r="J35" s="38">
        <v>0</v>
      </c>
      <c r="K35" s="40">
        <f t="shared" si="3"/>
        <v>45.728764478764475</v>
      </c>
      <c r="L35" s="45">
        <f t="shared" si="4"/>
        <v>68.0675287356322</v>
      </c>
      <c r="M35" s="47">
        <v>247</v>
      </c>
      <c r="N35" s="47" t="s">
        <v>50</v>
      </c>
      <c r="O35" s="47" t="s">
        <v>50</v>
      </c>
      <c r="P35" s="47" t="s">
        <v>50</v>
      </c>
      <c r="Q35" s="47" t="s">
        <v>50</v>
      </c>
      <c r="R35" s="40">
        <f t="shared" si="5"/>
        <v>11.875</v>
      </c>
      <c r="S35" s="40">
        <f t="shared" si="6"/>
        <v>52.33050847457628</v>
      </c>
      <c r="T35" s="39">
        <f t="shared" si="10"/>
        <v>2142</v>
      </c>
      <c r="U35" s="41">
        <f t="shared" si="7"/>
        <v>34.41516709511568</v>
      </c>
      <c r="V35" s="41">
        <f t="shared" si="8"/>
        <v>65.7862407862408</v>
      </c>
      <c r="W35" s="42"/>
      <c r="X35" s="42"/>
      <c r="Y35" s="42"/>
    </row>
    <row r="36" spans="1:25" s="43" customFormat="1" ht="17.25" customHeight="1">
      <c r="A36" s="46" t="s">
        <v>29</v>
      </c>
      <c r="B36" s="38">
        <v>2201</v>
      </c>
      <c r="C36" s="38">
        <v>3639</v>
      </c>
      <c r="D36" s="39">
        <f t="shared" si="0"/>
        <v>5840</v>
      </c>
      <c r="E36" s="38">
        <v>1158</v>
      </c>
      <c r="F36" s="38">
        <v>1128</v>
      </c>
      <c r="G36" s="39">
        <f t="shared" si="1"/>
        <v>2286</v>
      </c>
      <c r="H36" s="38">
        <v>598</v>
      </c>
      <c r="I36" s="38">
        <v>3639143</v>
      </c>
      <c r="J36" s="38">
        <v>255155</v>
      </c>
      <c r="K36" s="40">
        <f t="shared" si="3"/>
        <v>27.169468423443888</v>
      </c>
      <c r="L36" s="45">
        <f t="shared" si="4"/>
        <v>51.64075993091537</v>
      </c>
      <c r="M36" s="38">
        <v>280</v>
      </c>
      <c r="N36" s="38">
        <v>14908</v>
      </c>
      <c r="O36" s="38">
        <v>3639</v>
      </c>
      <c r="P36" s="38">
        <v>255</v>
      </c>
      <c r="Q36" s="38">
        <v>15</v>
      </c>
      <c r="R36" s="40">
        <f t="shared" si="5"/>
        <v>7.694421544380324</v>
      </c>
      <c r="S36" s="40">
        <f t="shared" si="6"/>
        <v>24.822695035460992</v>
      </c>
      <c r="T36" s="39">
        <f t="shared" si="10"/>
        <v>878</v>
      </c>
      <c r="U36" s="41">
        <f t="shared" si="7"/>
        <v>15.034246575342467</v>
      </c>
      <c r="V36" s="41">
        <f t="shared" si="8"/>
        <v>38.4076990376203</v>
      </c>
      <c r="W36" s="42"/>
      <c r="X36" s="48"/>
      <c r="Y36" s="48"/>
    </row>
    <row r="37" spans="1:25" s="43" customFormat="1" ht="17.25" customHeight="1">
      <c r="A37" s="46" t="s">
        <v>30</v>
      </c>
      <c r="B37" s="38">
        <v>1324</v>
      </c>
      <c r="C37" s="38">
        <v>287</v>
      </c>
      <c r="D37" s="39">
        <f t="shared" si="0"/>
        <v>1611</v>
      </c>
      <c r="E37" s="38">
        <v>614</v>
      </c>
      <c r="F37" s="38">
        <v>109</v>
      </c>
      <c r="G37" s="39">
        <f t="shared" si="1"/>
        <v>723</v>
      </c>
      <c r="H37" s="38">
        <v>538</v>
      </c>
      <c r="I37" s="38">
        <v>287217</v>
      </c>
      <c r="J37" s="38">
        <v>19650</v>
      </c>
      <c r="K37" s="40">
        <f t="shared" si="3"/>
        <v>40.6344410876133</v>
      </c>
      <c r="L37" s="45">
        <f t="shared" si="4"/>
        <v>87.62214983713355</v>
      </c>
      <c r="M37" s="38">
        <v>44</v>
      </c>
      <c r="N37" s="38">
        <v>16655</v>
      </c>
      <c r="O37" s="38">
        <v>287</v>
      </c>
      <c r="P37" s="38">
        <v>20</v>
      </c>
      <c r="Q37" s="38">
        <v>17</v>
      </c>
      <c r="R37" s="40">
        <f t="shared" si="5"/>
        <v>15.33101045296167</v>
      </c>
      <c r="S37" s="40">
        <f t="shared" si="6"/>
        <v>40.36697247706422</v>
      </c>
      <c r="T37" s="39">
        <f aca="true" t="shared" si="11" ref="T37:T62">M37+H37</f>
        <v>582</v>
      </c>
      <c r="U37" s="41">
        <f t="shared" si="7"/>
        <v>36.12662942271881</v>
      </c>
      <c r="V37" s="41">
        <f t="shared" si="8"/>
        <v>80.49792531120332</v>
      </c>
      <c r="W37" s="42"/>
      <c r="X37" s="42"/>
      <c r="Y37" s="42"/>
    </row>
    <row r="38" spans="1:25" s="43" customFormat="1" ht="17.25" customHeight="1">
      <c r="A38" s="37" t="s">
        <v>51</v>
      </c>
      <c r="B38" s="38">
        <v>3466</v>
      </c>
      <c r="C38" s="38">
        <v>301</v>
      </c>
      <c r="D38" s="39">
        <f t="shared" si="0"/>
        <v>3767</v>
      </c>
      <c r="E38" s="38">
        <v>1942</v>
      </c>
      <c r="F38" s="38">
        <v>149</v>
      </c>
      <c r="G38" s="39">
        <f t="shared" si="1"/>
        <v>2091</v>
      </c>
      <c r="H38" s="38">
        <v>1819</v>
      </c>
      <c r="I38" s="38">
        <v>301634</v>
      </c>
      <c r="J38" s="38">
        <v>25129</v>
      </c>
      <c r="K38" s="40">
        <f t="shared" si="3"/>
        <v>52.48124639353722</v>
      </c>
      <c r="L38" s="45">
        <f t="shared" si="4"/>
        <v>93.66632337796086</v>
      </c>
      <c r="M38" s="38">
        <v>30</v>
      </c>
      <c r="N38" s="38">
        <v>11411</v>
      </c>
      <c r="O38" s="38">
        <v>302</v>
      </c>
      <c r="P38" s="38">
        <v>25</v>
      </c>
      <c r="Q38" s="38">
        <v>11</v>
      </c>
      <c r="R38" s="40">
        <f t="shared" si="5"/>
        <v>9.966777408637874</v>
      </c>
      <c r="S38" s="40">
        <f t="shared" si="6"/>
        <v>20.13422818791946</v>
      </c>
      <c r="T38" s="39">
        <f t="shared" si="11"/>
        <v>1849</v>
      </c>
      <c r="U38" s="41">
        <f t="shared" si="7"/>
        <v>49.08415184496947</v>
      </c>
      <c r="V38" s="41">
        <f t="shared" si="8"/>
        <v>88.42659014825442</v>
      </c>
      <c r="W38" s="42"/>
      <c r="X38" s="42"/>
      <c r="Y38" s="48"/>
    </row>
    <row r="39" spans="1:25" s="43" customFormat="1" ht="17.25" customHeight="1">
      <c r="A39" s="37" t="s">
        <v>52</v>
      </c>
      <c r="B39" s="38">
        <v>16749</v>
      </c>
      <c r="C39" s="38">
        <v>1513</v>
      </c>
      <c r="D39" s="39">
        <f t="shared" si="0"/>
        <v>18262</v>
      </c>
      <c r="E39" s="38">
        <v>9792</v>
      </c>
      <c r="F39" s="38">
        <v>137</v>
      </c>
      <c r="G39" s="39">
        <f t="shared" si="1"/>
        <v>9929</v>
      </c>
      <c r="H39" s="38">
        <v>8721</v>
      </c>
      <c r="I39" s="38">
        <v>1513057</v>
      </c>
      <c r="J39" s="38">
        <v>22384</v>
      </c>
      <c r="K39" s="40">
        <f t="shared" si="3"/>
        <v>52.06878022568512</v>
      </c>
      <c r="L39" s="45">
        <f t="shared" si="4"/>
        <v>89.0625</v>
      </c>
      <c r="M39" s="38">
        <v>87</v>
      </c>
      <c r="N39" s="38">
        <v>8026</v>
      </c>
      <c r="O39" s="38">
        <v>1513</v>
      </c>
      <c r="P39" s="38">
        <v>22</v>
      </c>
      <c r="Q39" s="38">
        <v>8</v>
      </c>
      <c r="R39" s="40">
        <f t="shared" si="5"/>
        <v>5.750165234633179</v>
      </c>
      <c r="S39" s="40">
        <f t="shared" si="6"/>
        <v>63.503649635036496</v>
      </c>
      <c r="T39" s="39">
        <f t="shared" si="11"/>
        <v>8808</v>
      </c>
      <c r="U39" s="41">
        <f t="shared" si="7"/>
        <v>48.23129996714489</v>
      </c>
      <c r="V39" s="41">
        <f t="shared" si="8"/>
        <v>88.7098398630275</v>
      </c>
      <c r="W39" s="42"/>
      <c r="X39" s="42"/>
      <c r="Y39" s="48"/>
    </row>
    <row r="40" spans="1:25" s="43" customFormat="1" ht="17.25" customHeight="1">
      <c r="A40" s="37" t="s">
        <v>53</v>
      </c>
      <c r="B40" s="38">
        <v>20387</v>
      </c>
      <c r="C40" s="38">
        <v>207</v>
      </c>
      <c r="D40" s="39">
        <f t="shared" si="0"/>
        <v>20594</v>
      </c>
      <c r="E40" s="38">
        <v>12453</v>
      </c>
      <c r="F40" s="38">
        <v>40</v>
      </c>
      <c r="G40" s="39">
        <f t="shared" si="1"/>
        <v>12493</v>
      </c>
      <c r="H40" s="38">
        <v>11833</v>
      </c>
      <c r="I40" s="38">
        <v>207291</v>
      </c>
      <c r="J40" s="38">
        <v>20110</v>
      </c>
      <c r="K40" s="40">
        <f t="shared" si="3"/>
        <v>58.0418894393486</v>
      </c>
      <c r="L40" s="45">
        <f t="shared" si="4"/>
        <v>95.02128001284831</v>
      </c>
      <c r="M40" s="38">
        <v>9</v>
      </c>
      <c r="N40" s="38">
        <v>533</v>
      </c>
      <c r="O40" s="38">
        <v>207</v>
      </c>
      <c r="P40" s="38">
        <v>20</v>
      </c>
      <c r="Q40" s="38">
        <v>1</v>
      </c>
      <c r="R40" s="40">
        <f t="shared" si="5"/>
        <v>4.3478260869565215</v>
      </c>
      <c r="S40" s="40">
        <f t="shared" si="6"/>
        <v>22.5</v>
      </c>
      <c r="T40" s="39">
        <f t="shared" si="11"/>
        <v>11842</v>
      </c>
      <c r="U40" s="41">
        <f t="shared" si="7"/>
        <v>57.50218510245703</v>
      </c>
      <c r="V40" s="41">
        <f t="shared" si="8"/>
        <v>94.78908188585608</v>
      </c>
      <c r="W40" s="42"/>
      <c r="X40" s="42"/>
      <c r="Y40" s="42"/>
    </row>
    <row r="41" spans="1:25" s="43" customFormat="1" ht="17.25" customHeight="1">
      <c r="A41" s="37" t="s">
        <v>54</v>
      </c>
      <c r="B41" s="38">
        <v>1930</v>
      </c>
      <c r="C41" s="38">
        <v>101</v>
      </c>
      <c r="D41" s="39">
        <f t="shared" si="0"/>
        <v>2031</v>
      </c>
      <c r="E41" s="38">
        <v>1167</v>
      </c>
      <c r="F41" s="38">
        <v>40</v>
      </c>
      <c r="G41" s="38">
        <f t="shared" si="1"/>
        <v>1207</v>
      </c>
      <c r="H41" s="38">
        <v>1043</v>
      </c>
      <c r="I41" s="38">
        <v>101080</v>
      </c>
      <c r="J41" s="38">
        <v>16441</v>
      </c>
      <c r="K41" s="40">
        <f t="shared" si="3"/>
        <v>54.04145077720207</v>
      </c>
      <c r="L41" s="45">
        <f t="shared" si="4"/>
        <v>89.37446443873179</v>
      </c>
      <c r="M41" s="38">
        <v>31</v>
      </c>
      <c r="N41" s="38">
        <v>13212</v>
      </c>
      <c r="O41" s="38">
        <v>101</v>
      </c>
      <c r="P41" s="38">
        <v>16</v>
      </c>
      <c r="Q41" s="38">
        <v>13</v>
      </c>
      <c r="R41" s="40">
        <f t="shared" si="5"/>
        <v>30.693069306930692</v>
      </c>
      <c r="S41" s="40">
        <f t="shared" si="6"/>
        <v>77.5</v>
      </c>
      <c r="T41" s="39">
        <f t="shared" si="11"/>
        <v>1074</v>
      </c>
      <c r="U41" s="41">
        <f t="shared" si="7"/>
        <v>52.88035450516987</v>
      </c>
      <c r="V41" s="41">
        <f t="shared" si="8"/>
        <v>88.98094449047224</v>
      </c>
      <c r="W41" s="42"/>
      <c r="X41" s="42"/>
      <c r="Y41" s="42"/>
    </row>
    <row r="42" spans="1:25" s="43" customFormat="1" ht="17.25" customHeight="1">
      <c r="A42" s="50" t="s">
        <v>55</v>
      </c>
      <c r="B42" s="51">
        <v>116373</v>
      </c>
      <c r="C42" s="51">
        <v>27869</v>
      </c>
      <c r="D42" s="39">
        <f t="shared" si="0"/>
        <v>144242</v>
      </c>
      <c r="E42" s="51">
        <v>62327</v>
      </c>
      <c r="F42" s="51">
        <v>10726</v>
      </c>
      <c r="G42" s="52">
        <f t="shared" si="1"/>
        <v>73053</v>
      </c>
      <c r="H42" s="51">
        <v>58112</v>
      </c>
      <c r="I42" s="51">
        <v>27842399</v>
      </c>
      <c r="J42" s="51">
        <v>3605429</v>
      </c>
      <c r="K42" s="53">
        <f t="shared" si="3"/>
        <v>49.93598171397146</v>
      </c>
      <c r="L42" s="54">
        <f t="shared" si="4"/>
        <v>93.23728079323568</v>
      </c>
      <c r="M42" s="51">
        <v>8200</v>
      </c>
      <c r="N42" s="51">
        <v>3070047</v>
      </c>
      <c r="O42" s="51">
        <v>27842</v>
      </c>
      <c r="P42" s="51">
        <v>3605</v>
      </c>
      <c r="Q42" s="51">
        <v>3070</v>
      </c>
      <c r="R42" s="40">
        <f t="shared" si="5"/>
        <v>29.423373640963078</v>
      </c>
      <c r="S42" s="40">
        <f t="shared" si="6"/>
        <v>76.4497482752191</v>
      </c>
      <c r="T42" s="39">
        <f t="shared" si="11"/>
        <v>66312</v>
      </c>
      <c r="U42" s="41">
        <f t="shared" si="7"/>
        <v>45.97274025595874</v>
      </c>
      <c r="V42" s="41">
        <f t="shared" si="8"/>
        <v>90.77245287667857</v>
      </c>
      <c r="W42" s="42"/>
      <c r="X42" s="42"/>
      <c r="Y42" s="42"/>
    </row>
    <row r="43" spans="1:25" s="43" customFormat="1" ht="17.25" customHeight="1">
      <c r="A43" s="50" t="s">
        <v>56</v>
      </c>
      <c r="B43" s="51">
        <v>31057</v>
      </c>
      <c r="C43" s="51">
        <v>453</v>
      </c>
      <c r="D43" s="39">
        <f t="shared" si="0"/>
        <v>31510</v>
      </c>
      <c r="E43" s="51">
        <v>16952</v>
      </c>
      <c r="F43" s="51">
        <v>173</v>
      </c>
      <c r="G43" s="51">
        <f t="shared" si="1"/>
        <v>17125</v>
      </c>
      <c r="H43" s="51">
        <v>12384</v>
      </c>
      <c r="I43" s="51">
        <v>452581</v>
      </c>
      <c r="J43" s="51">
        <v>16166</v>
      </c>
      <c r="K43" s="53">
        <f t="shared" si="3"/>
        <v>39.87506842257784</v>
      </c>
      <c r="L43" s="54">
        <f t="shared" si="4"/>
        <v>73.0533270410571</v>
      </c>
      <c r="M43" s="51">
        <v>114</v>
      </c>
      <c r="N43" s="51">
        <v>3965</v>
      </c>
      <c r="O43" s="51">
        <v>453</v>
      </c>
      <c r="P43" s="51">
        <v>16</v>
      </c>
      <c r="Q43" s="51">
        <v>4</v>
      </c>
      <c r="R43" s="40">
        <f t="shared" si="5"/>
        <v>25.165562913907287</v>
      </c>
      <c r="S43" s="40">
        <f t="shared" si="6"/>
        <v>65.89595375722543</v>
      </c>
      <c r="T43" s="39">
        <f t="shared" si="11"/>
        <v>12498</v>
      </c>
      <c r="U43" s="41">
        <f t="shared" si="7"/>
        <v>39.663598857505555</v>
      </c>
      <c r="V43" s="41">
        <f t="shared" si="8"/>
        <v>72.98102189781022</v>
      </c>
      <c r="W43" s="42"/>
      <c r="X43" s="42"/>
      <c r="Y43" s="48"/>
    </row>
    <row r="44" spans="1:25" s="43" customFormat="1" ht="17.25" customHeight="1">
      <c r="A44" s="37" t="s">
        <v>57</v>
      </c>
      <c r="B44" s="51">
        <v>312938</v>
      </c>
      <c r="C44" s="51">
        <v>28515</v>
      </c>
      <c r="D44" s="39">
        <f t="shared" si="0"/>
        <v>341453</v>
      </c>
      <c r="E44" s="51">
        <v>131046</v>
      </c>
      <c r="F44" s="51">
        <v>3462</v>
      </c>
      <c r="G44" s="52">
        <f t="shared" si="1"/>
        <v>134508</v>
      </c>
      <c r="H44" s="51">
        <v>100071</v>
      </c>
      <c r="I44" s="51">
        <v>28481461</v>
      </c>
      <c r="J44" s="51">
        <v>1343331</v>
      </c>
      <c r="K44" s="40">
        <f t="shared" si="3"/>
        <v>31.977899775674413</v>
      </c>
      <c r="L44" s="45">
        <f t="shared" si="4"/>
        <v>76.36326175541413</v>
      </c>
      <c r="M44" s="51">
        <v>1946</v>
      </c>
      <c r="N44" s="51">
        <v>1160800</v>
      </c>
      <c r="O44" s="51">
        <v>28481</v>
      </c>
      <c r="P44" s="51">
        <v>1343</v>
      </c>
      <c r="Q44" s="51">
        <v>1161</v>
      </c>
      <c r="R44" s="40">
        <f t="shared" si="5"/>
        <v>6.824478344730843</v>
      </c>
      <c r="S44" s="40">
        <f t="shared" si="6"/>
        <v>56.210283073368</v>
      </c>
      <c r="T44" s="39">
        <f t="shared" si="11"/>
        <v>102017</v>
      </c>
      <c r="U44" s="41">
        <f t="shared" si="7"/>
        <v>29.877318401068376</v>
      </c>
      <c r="V44" s="41">
        <f t="shared" si="8"/>
        <v>75.84455943140928</v>
      </c>
      <c r="W44" s="42"/>
      <c r="X44" s="42"/>
      <c r="Y44" s="48"/>
    </row>
    <row r="45" spans="1:25" s="43" customFormat="1" ht="17.25" customHeight="1">
      <c r="A45" s="44" t="s">
        <v>58</v>
      </c>
      <c r="B45" s="38">
        <v>190886</v>
      </c>
      <c r="C45" s="38">
        <v>1175</v>
      </c>
      <c r="D45" s="39">
        <f t="shared" si="0"/>
        <v>192061</v>
      </c>
      <c r="E45" s="38">
        <v>95973</v>
      </c>
      <c r="F45" s="38">
        <v>461</v>
      </c>
      <c r="G45" s="39">
        <f t="shared" si="1"/>
        <v>96434</v>
      </c>
      <c r="H45" s="38">
        <v>87436</v>
      </c>
      <c r="I45" s="38">
        <v>1165785</v>
      </c>
      <c r="J45" s="38">
        <v>147668</v>
      </c>
      <c r="K45" s="40">
        <f t="shared" si="3"/>
        <v>45.80534978992697</v>
      </c>
      <c r="L45" s="45">
        <f t="shared" si="4"/>
        <v>91.1047898888229</v>
      </c>
      <c r="M45" s="38">
        <v>409</v>
      </c>
      <c r="N45" s="38">
        <v>125133</v>
      </c>
      <c r="O45" s="38">
        <v>1166</v>
      </c>
      <c r="P45" s="38">
        <v>148</v>
      </c>
      <c r="Q45" s="38">
        <v>125</v>
      </c>
      <c r="R45" s="40">
        <f t="shared" si="5"/>
        <v>34.808510638297875</v>
      </c>
      <c r="S45" s="40">
        <f t="shared" si="6"/>
        <v>88.72017353579176</v>
      </c>
      <c r="T45" s="39">
        <f t="shared" si="11"/>
        <v>87845</v>
      </c>
      <c r="U45" s="41">
        <f t="shared" si="7"/>
        <v>45.73807279978757</v>
      </c>
      <c r="V45" s="41">
        <f t="shared" si="8"/>
        <v>91.09339029802767</v>
      </c>
      <c r="W45" s="42"/>
      <c r="X45" s="42"/>
      <c r="Y45" s="48"/>
    </row>
    <row r="46" spans="1:25" s="43" customFormat="1" ht="17.25" customHeight="1">
      <c r="A46" s="44" t="s">
        <v>59</v>
      </c>
      <c r="B46" s="38">
        <v>129638</v>
      </c>
      <c r="C46" s="38">
        <v>23051</v>
      </c>
      <c r="D46" s="39">
        <f t="shared" si="0"/>
        <v>152689</v>
      </c>
      <c r="E46" s="38">
        <v>74847</v>
      </c>
      <c r="F46" s="38">
        <v>14064</v>
      </c>
      <c r="G46" s="39">
        <f t="shared" si="1"/>
        <v>88911</v>
      </c>
      <c r="H46" s="38">
        <v>68547</v>
      </c>
      <c r="I46" s="38">
        <v>22719431</v>
      </c>
      <c r="J46" s="38">
        <v>5430563</v>
      </c>
      <c r="K46" s="40">
        <f t="shared" si="3"/>
        <v>52.87570002622688</v>
      </c>
      <c r="L46" s="45">
        <f t="shared" si="4"/>
        <v>91.58282897110105</v>
      </c>
      <c r="M46" s="38">
        <v>10705</v>
      </c>
      <c r="N46" s="38">
        <v>3607053</v>
      </c>
      <c r="O46" s="38">
        <v>22719</v>
      </c>
      <c r="P46" s="38">
        <v>5431</v>
      </c>
      <c r="Q46" s="38">
        <v>3607</v>
      </c>
      <c r="R46" s="40">
        <f t="shared" si="5"/>
        <v>46.44050149668127</v>
      </c>
      <c r="S46" s="40">
        <f t="shared" si="6"/>
        <v>76.11632536973833</v>
      </c>
      <c r="T46" s="39">
        <f t="shared" si="11"/>
        <v>79252</v>
      </c>
      <c r="U46" s="41">
        <f t="shared" si="7"/>
        <v>51.90419742090131</v>
      </c>
      <c r="V46" s="41">
        <f t="shared" si="8"/>
        <v>89.13632733857453</v>
      </c>
      <c r="W46" s="42"/>
      <c r="X46" s="42"/>
      <c r="Y46" s="48"/>
    </row>
    <row r="47" spans="1:25" s="43" customFormat="1" ht="17.25" customHeight="1">
      <c r="A47" s="44" t="s">
        <v>60</v>
      </c>
      <c r="B47" s="38">
        <v>25188</v>
      </c>
      <c r="C47" s="38">
        <v>1250</v>
      </c>
      <c r="D47" s="39">
        <f t="shared" si="0"/>
        <v>26438</v>
      </c>
      <c r="E47" s="38">
        <v>14894</v>
      </c>
      <c r="F47" s="38">
        <v>383</v>
      </c>
      <c r="G47" s="39">
        <f t="shared" si="1"/>
        <v>15277</v>
      </c>
      <c r="H47" s="38">
        <v>13777</v>
      </c>
      <c r="I47" s="38">
        <v>1239923</v>
      </c>
      <c r="J47" s="38">
        <v>91514</v>
      </c>
      <c r="K47" s="40">
        <f t="shared" si="3"/>
        <v>54.696680959186914</v>
      </c>
      <c r="L47" s="45">
        <f t="shared" si="4"/>
        <v>92.50033570565328</v>
      </c>
      <c r="M47" s="38">
        <v>226</v>
      </c>
      <c r="N47" s="38">
        <v>47004</v>
      </c>
      <c r="O47" s="38">
        <v>1240</v>
      </c>
      <c r="P47" s="38">
        <v>92</v>
      </c>
      <c r="Q47" s="38">
        <v>47</v>
      </c>
      <c r="R47" s="40">
        <f t="shared" si="5"/>
        <v>18.08</v>
      </c>
      <c r="S47" s="40">
        <f t="shared" si="6"/>
        <v>59.00783289817232</v>
      </c>
      <c r="T47" s="39">
        <f t="shared" si="11"/>
        <v>14003</v>
      </c>
      <c r="U47" s="41">
        <f t="shared" si="7"/>
        <v>52.96542854981466</v>
      </c>
      <c r="V47" s="41">
        <f t="shared" si="8"/>
        <v>91.66066636119658</v>
      </c>
      <c r="W47" s="42"/>
      <c r="X47" s="42"/>
      <c r="Y47" s="42"/>
    </row>
    <row r="48" spans="1:25" s="43" customFormat="1" ht="17.25" customHeight="1">
      <c r="A48" s="44" t="s">
        <v>61</v>
      </c>
      <c r="B48" s="51">
        <v>37986</v>
      </c>
      <c r="C48" s="51">
        <v>24118</v>
      </c>
      <c r="D48" s="39">
        <f t="shared" si="0"/>
        <v>62104</v>
      </c>
      <c r="E48" s="51">
        <v>16016</v>
      </c>
      <c r="F48" s="51">
        <v>12664</v>
      </c>
      <c r="G48" s="52">
        <f t="shared" si="1"/>
        <v>28680</v>
      </c>
      <c r="H48" s="51">
        <v>14785</v>
      </c>
      <c r="I48" s="51">
        <v>23996529</v>
      </c>
      <c r="J48" s="51">
        <v>5081551</v>
      </c>
      <c r="K48" s="53">
        <f t="shared" si="3"/>
        <v>38.92223450745011</v>
      </c>
      <c r="L48" s="54">
        <f t="shared" si="4"/>
        <v>92.31393606393607</v>
      </c>
      <c r="M48" s="51">
        <v>11552</v>
      </c>
      <c r="N48" s="51">
        <v>4596054</v>
      </c>
      <c r="O48" s="51">
        <v>23997</v>
      </c>
      <c r="P48" s="51">
        <v>5082</v>
      </c>
      <c r="Q48" s="51">
        <v>4596</v>
      </c>
      <c r="R48" s="40">
        <f t="shared" si="5"/>
        <v>47.89783564142964</v>
      </c>
      <c r="S48" s="40">
        <f t="shared" si="6"/>
        <v>91.21920404295642</v>
      </c>
      <c r="T48" s="39">
        <f t="shared" si="11"/>
        <v>26337</v>
      </c>
      <c r="U48" s="41">
        <f t="shared" si="7"/>
        <v>42.40789643179183</v>
      </c>
      <c r="V48" s="41">
        <f t="shared" si="8"/>
        <v>91.8305439330544</v>
      </c>
      <c r="W48" s="42"/>
      <c r="X48" s="42"/>
      <c r="Y48" s="42"/>
    </row>
    <row r="49" spans="1:25" s="43" customFormat="1" ht="17.25" customHeight="1">
      <c r="A49" s="44" t="s">
        <v>62</v>
      </c>
      <c r="B49" s="51">
        <v>14020</v>
      </c>
      <c r="C49" s="51">
        <v>46572</v>
      </c>
      <c r="D49" s="39">
        <f t="shared" si="0"/>
        <v>60592</v>
      </c>
      <c r="E49" s="51">
        <v>7550</v>
      </c>
      <c r="F49" s="51">
        <v>19497</v>
      </c>
      <c r="G49" s="52">
        <f t="shared" si="1"/>
        <v>27047</v>
      </c>
      <c r="H49" s="51">
        <v>6935</v>
      </c>
      <c r="I49" s="51">
        <v>46572291</v>
      </c>
      <c r="J49" s="51">
        <v>7897698</v>
      </c>
      <c r="K49" s="53">
        <f t="shared" si="3"/>
        <v>49.465049928673324</v>
      </c>
      <c r="L49" s="54">
        <f t="shared" si="4"/>
        <v>91.85430463576158</v>
      </c>
      <c r="M49" s="51">
        <v>16684</v>
      </c>
      <c r="N49" s="51">
        <v>6721815</v>
      </c>
      <c r="O49" s="51">
        <v>46572</v>
      </c>
      <c r="P49" s="51">
        <v>7898</v>
      </c>
      <c r="Q49" s="51">
        <v>6722</v>
      </c>
      <c r="R49" s="40">
        <f t="shared" si="5"/>
        <v>35.82410031778751</v>
      </c>
      <c r="S49" s="40">
        <f t="shared" si="6"/>
        <v>85.57213930348259</v>
      </c>
      <c r="T49" s="39">
        <f t="shared" si="11"/>
        <v>23619</v>
      </c>
      <c r="U49" s="41">
        <f t="shared" si="7"/>
        <v>38.9803934512807</v>
      </c>
      <c r="V49" s="41">
        <f t="shared" si="8"/>
        <v>87.32576625873479</v>
      </c>
      <c r="W49" s="42"/>
      <c r="X49" s="42"/>
      <c r="Y49" s="42"/>
    </row>
    <row r="50" spans="1:25" s="43" customFormat="1" ht="17.25" customHeight="1">
      <c r="A50" s="44" t="s">
        <v>63</v>
      </c>
      <c r="B50" s="51">
        <v>159</v>
      </c>
      <c r="C50" s="51">
        <v>6</v>
      </c>
      <c r="D50" s="39">
        <f t="shared" si="0"/>
        <v>165</v>
      </c>
      <c r="E50" s="51">
        <v>99</v>
      </c>
      <c r="F50" s="51">
        <v>6</v>
      </c>
      <c r="G50" s="52">
        <f t="shared" si="1"/>
        <v>105</v>
      </c>
      <c r="H50" s="51">
        <v>90</v>
      </c>
      <c r="I50" s="51">
        <v>4379</v>
      </c>
      <c r="J50" s="51">
        <v>1200</v>
      </c>
      <c r="K50" s="53">
        <f t="shared" si="3"/>
        <v>56.60377358490566</v>
      </c>
      <c r="L50" s="54">
        <f t="shared" si="4"/>
        <v>90.9090909090909</v>
      </c>
      <c r="M50" s="51">
        <v>4</v>
      </c>
      <c r="N50" s="51">
        <v>1197</v>
      </c>
      <c r="O50" s="51">
        <v>4</v>
      </c>
      <c r="P50" s="51">
        <v>1</v>
      </c>
      <c r="Q50" s="51">
        <v>1</v>
      </c>
      <c r="R50" s="40">
        <f t="shared" si="5"/>
        <v>66.66666666666666</v>
      </c>
      <c r="S50" s="40">
        <f t="shared" si="6"/>
        <v>66.66666666666666</v>
      </c>
      <c r="T50" s="39">
        <f t="shared" si="11"/>
        <v>94</v>
      </c>
      <c r="U50" s="41">
        <f t="shared" si="7"/>
        <v>56.96969696969697</v>
      </c>
      <c r="V50" s="41">
        <f t="shared" si="8"/>
        <v>89.52380952380953</v>
      </c>
      <c r="W50" s="42"/>
      <c r="X50" s="42"/>
      <c r="Y50" s="42"/>
    </row>
    <row r="51" spans="1:25" s="43" customFormat="1" ht="17.25" customHeight="1">
      <c r="A51" s="44" t="s">
        <v>64</v>
      </c>
      <c r="B51" s="51">
        <v>1316</v>
      </c>
      <c r="C51" s="51">
        <v>31</v>
      </c>
      <c r="D51" s="39">
        <f t="shared" si="0"/>
        <v>1347</v>
      </c>
      <c r="E51" s="51">
        <v>594</v>
      </c>
      <c r="F51" s="51">
        <v>16</v>
      </c>
      <c r="G51" s="52">
        <f t="shared" si="1"/>
        <v>610</v>
      </c>
      <c r="H51" s="51">
        <v>545</v>
      </c>
      <c r="I51" s="51">
        <v>30581</v>
      </c>
      <c r="J51" s="51">
        <v>3789</v>
      </c>
      <c r="K51" s="53">
        <f t="shared" si="3"/>
        <v>41.413373860182375</v>
      </c>
      <c r="L51" s="54">
        <f t="shared" si="4"/>
        <v>91.75084175084174</v>
      </c>
      <c r="M51" s="51">
        <v>7</v>
      </c>
      <c r="N51" s="51">
        <v>2246</v>
      </c>
      <c r="O51" s="51">
        <v>31</v>
      </c>
      <c r="P51" s="51">
        <v>4</v>
      </c>
      <c r="Q51" s="51">
        <v>2</v>
      </c>
      <c r="R51" s="40">
        <f t="shared" si="5"/>
        <v>22.58064516129032</v>
      </c>
      <c r="S51" s="40">
        <f t="shared" si="6"/>
        <v>43.75</v>
      </c>
      <c r="T51" s="39">
        <f t="shared" si="11"/>
        <v>552</v>
      </c>
      <c r="U51" s="41">
        <f t="shared" si="7"/>
        <v>40.97995545657015</v>
      </c>
      <c r="V51" s="41">
        <f t="shared" si="8"/>
        <v>90.49180327868852</v>
      </c>
      <c r="W51" s="42"/>
      <c r="X51" s="42"/>
      <c r="Y51" s="42"/>
    </row>
    <row r="52" spans="1:25" s="43" customFormat="1" ht="17.25" customHeight="1">
      <c r="A52" s="44" t="s">
        <v>65</v>
      </c>
      <c r="B52" s="38">
        <v>134947</v>
      </c>
      <c r="C52" s="38">
        <v>421</v>
      </c>
      <c r="D52" s="39">
        <f t="shared" si="0"/>
        <v>135368</v>
      </c>
      <c r="E52" s="38">
        <v>111798</v>
      </c>
      <c r="F52" s="38">
        <v>220</v>
      </c>
      <c r="G52" s="39">
        <f t="shared" si="1"/>
        <v>112018</v>
      </c>
      <c r="H52" s="38">
        <v>111009</v>
      </c>
      <c r="I52" s="38">
        <v>421244</v>
      </c>
      <c r="J52" s="38">
        <v>145071</v>
      </c>
      <c r="K52" s="40">
        <f t="shared" si="3"/>
        <v>82.2611840203932</v>
      </c>
      <c r="L52" s="45">
        <f t="shared" si="4"/>
        <v>99.29426286695647</v>
      </c>
      <c r="M52" s="38">
        <v>149</v>
      </c>
      <c r="N52" s="38">
        <v>129024</v>
      </c>
      <c r="O52" s="38">
        <v>421</v>
      </c>
      <c r="P52" s="38">
        <v>145</v>
      </c>
      <c r="Q52" s="38">
        <v>129</v>
      </c>
      <c r="R52" s="40">
        <f t="shared" si="5"/>
        <v>35.39192399049881</v>
      </c>
      <c r="S52" s="40">
        <f t="shared" si="6"/>
        <v>67.72727272727272</v>
      </c>
      <c r="T52" s="39">
        <f t="shared" si="11"/>
        <v>111158</v>
      </c>
      <c r="U52" s="41">
        <f t="shared" si="7"/>
        <v>82.11541871047811</v>
      </c>
      <c r="V52" s="41">
        <f t="shared" si="8"/>
        <v>99.23226624292525</v>
      </c>
      <c r="W52" s="42"/>
      <c r="X52" s="42"/>
      <c r="Y52" s="48"/>
    </row>
    <row r="53" spans="1:25" s="43" customFormat="1" ht="17.25" customHeight="1">
      <c r="A53" s="44" t="s">
        <v>66</v>
      </c>
      <c r="B53" s="38">
        <v>6913</v>
      </c>
      <c r="C53" s="38">
        <v>34468</v>
      </c>
      <c r="D53" s="39">
        <f t="shared" si="0"/>
        <v>41381</v>
      </c>
      <c r="E53" s="38">
        <v>3358</v>
      </c>
      <c r="F53" s="38">
        <v>14993</v>
      </c>
      <c r="G53" s="39">
        <f t="shared" si="1"/>
        <v>18351</v>
      </c>
      <c r="H53" s="38">
        <v>3125</v>
      </c>
      <c r="I53" s="38">
        <v>34468094</v>
      </c>
      <c r="J53" s="38">
        <v>7654419</v>
      </c>
      <c r="K53" s="40">
        <f t="shared" si="3"/>
        <v>45.2046868219297</v>
      </c>
      <c r="L53" s="45">
        <f t="shared" si="4"/>
        <v>93.06134603930911</v>
      </c>
      <c r="M53" s="38">
        <v>14350</v>
      </c>
      <c r="N53" s="38">
        <v>7640506</v>
      </c>
      <c r="O53" s="38">
        <v>34468</v>
      </c>
      <c r="P53" s="38">
        <v>7654</v>
      </c>
      <c r="Q53" s="38">
        <v>7641</v>
      </c>
      <c r="R53" s="40">
        <f t="shared" si="5"/>
        <v>41.632818846466286</v>
      </c>
      <c r="S53" s="40">
        <f t="shared" si="6"/>
        <v>95.7113319549123</v>
      </c>
      <c r="T53" s="39">
        <f t="shared" si="11"/>
        <v>17475</v>
      </c>
      <c r="U53" s="41">
        <f t="shared" si="7"/>
        <v>42.22952562770354</v>
      </c>
      <c r="V53" s="41">
        <f t="shared" si="8"/>
        <v>95.22641817884583</v>
      </c>
      <c r="W53" s="42"/>
      <c r="X53" s="42"/>
      <c r="Y53" s="48"/>
    </row>
    <row r="54" spans="1:25" s="43" customFormat="1" ht="17.25" customHeight="1">
      <c r="A54" s="37" t="s">
        <v>67</v>
      </c>
      <c r="B54" s="38">
        <v>2461</v>
      </c>
      <c r="C54" s="38">
        <v>729</v>
      </c>
      <c r="D54" s="39">
        <f t="shared" si="0"/>
        <v>3190</v>
      </c>
      <c r="E54" s="38">
        <v>1375</v>
      </c>
      <c r="F54" s="38">
        <v>210</v>
      </c>
      <c r="G54" s="39">
        <f t="shared" si="1"/>
        <v>1585</v>
      </c>
      <c r="H54" s="38">
        <v>1290</v>
      </c>
      <c r="I54" s="38">
        <v>728989</v>
      </c>
      <c r="J54" s="38">
        <v>25755</v>
      </c>
      <c r="K54" s="40">
        <f t="shared" si="3"/>
        <v>52.41771637545713</v>
      </c>
      <c r="L54" s="45">
        <f t="shared" si="4"/>
        <v>93.81818181818183</v>
      </c>
      <c r="M54" s="38">
        <v>194</v>
      </c>
      <c r="N54" s="38">
        <v>19533</v>
      </c>
      <c r="O54" s="38">
        <v>729</v>
      </c>
      <c r="P54" s="38">
        <v>26</v>
      </c>
      <c r="Q54" s="38">
        <v>20</v>
      </c>
      <c r="R54" s="40">
        <f t="shared" si="5"/>
        <v>26.611796982167352</v>
      </c>
      <c r="S54" s="40">
        <f t="shared" si="6"/>
        <v>92.38095238095238</v>
      </c>
      <c r="T54" s="39">
        <f t="shared" si="11"/>
        <v>1484</v>
      </c>
      <c r="U54" s="41">
        <f t="shared" si="7"/>
        <v>46.52037617554859</v>
      </c>
      <c r="V54" s="41">
        <f t="shared" si="8"/>
        <v>93.62776025236593</v>
      </c>
      <c r="W54" s="42"/>
      <c r="X54" s="42"/>
      <c r="Y54" s="42"/>
    </row>
    <row r="55" spans="1:25" s="43" customFormat="1" ht="17.25" customHeight="1">
      <c r="A55" s="44" t="s">
        <v>68</v>
      </c>
      <c r="B55" s="38">
        <v>85540</v>
      </c>
      <c r="C55" s="38">
        <v>14688</v>
      </c>
      <c r="D55" s="39">
        <f t="shared" si="0"/>
        <v>100228</v>
      </c>
      <c r="E55" s="38">
        <v>42275</v>
      </c>
      <c r="F55" s="38">
        <v>5357</v>
      </c>
      <c r="G55" s="39">
        <f t="shared" si="1"/>
        <v>47632</v>
      </c>
      <c r="H55" s="38">
        <v>39016</v>
      </c>
      <c r="I55" s="38">
        <v>14684643</v>
      </c>
      <c r="J55" s="38">
        <v>1506733</v>
      </c>
      <c r="K55" s="40">
        <f t="shared" si="3"/>
        <v>45.61140986672901</v>
      </c>
      <c r="L55" s="45">
        <f t="shared" si="4"/>
        <v>92.2909520993495</v>
      </c>
      <c r="M55" s="38">
        <v>4046</v>
      </c>
      <c r="N55" s="38">
        <v>782444</v>
      </c>
      <c r="O55" s="38">
        <v>14685</v>
      </c>
      <c r="P55" s="38">
        <v>1507</v>
      </c>
      <c r="Q55" s="38">
        <v>782</v>
      </c>
      <c r="R55" s="40">
        <f t="shared" si="5"/>
        <v>27.546296296296298</v>
      </c>
      <c r="S55" s="40">
        <f t="shared" si="6"/>
        <v>75.52734739593056</v>
      </c>
      <c r="T55" s="39">
        <f t="shared" si="11"/>
        <v>43062</v>
      </c>
      <c r="U55" s="41">
        <f t="shared" si="7"/>
        <v>42.96404198427585</v>
      </c>
      <c r="V55" s="41">
        <f t="shared" si="8"/>
        <v>90.40560967416863</v>
      </c>
      <c r="W55" s="42"/>
      <c r="X55" s="42"/>
      <c r="Y55" s="42"/>
    </row>
    <row r="56" spans="1:25" s="43" customFormat="1" ht="17.25" customHeight="1">
      <c r="A56" s="44" t="s">
        <v>69</v>
      </c>
      <c r="B56" s="38">
        <v>54592</v>
      </c>
      <c r="C56" s="38">
        <v>71</v>
      </c>
      <c r="D56" s="39">
        <f t="shared" si="0"/>
        <v>54663</v>
      </c>
      <c r="E56" s="38">
        <v>27333</v>
      </c>
      <c r="F56" s="38">
        <v>26</v>
      </c>
      <c r="G56" s="39">
        <f t="shared" si="1"/>
        <v>27359</v>
      </c>
      <c r="H56" s="38">
        <v>26425</v>
      </c>
      <c r="I56" s="38">
        <v>71299</v>
      </c>
      <c r="J56" s="38">
        <v>5582</v>
      </c>
      <c r="K56" s="40">
        <f t="shared" si="3"/>
        <v>48.404528135990624</v>
      </c>
      <c r="L56" s="45">
        <f t="shared" si="4"/>
        <v>96.67800826839351</v>
      </c>
      <c r="M56" s="38">
        <v>15</v>
      </c>
      <c r="N56" s="38">
        <v>3039</v>
      </c>
      <c r="O56" s="38">
        <v>71</v>
      </c>
      <c r="P56" s="38">
        <v>6</v>
      </c>
      <c r="Q56" s="38">
        <v>3</v>
      </c>
      <c r="R56" s="40">
        <f t="shared" si="5"/>
        <v>21.12676056338028</v>
      </c>
      <c r="S56" s="40">
        <f t="shared" si="6"/>
        <v>57.692307692307686</v>
      </c>
      <c r="T56" s="39">
        <f t="shared" si="11"/>
        <v>26440</v>
      </c>
      <c r="U56" s="41">
        <f t="shared" si="7"/>
        <v>48.369097927300004</v>
      </c>
      <c r="V56" s="41">
        <f t="shared" si="8"/>
        <v>96.64095909938229</v>
      </c>
      <c r="W56" s="42"/>
      <c r="X56" s="42"/>
      <c r="Y56" s="42"/>
    </row>
    <row r="57" spans="1:25" s="43" customFormat="1" ht="17.25" customHeight="1">
      <c r="A57" s="44" t="s">
        <v>70</v>
      </c>
      <c r="B57" s="55">
        <v>50124</v>
      </c>
      <c r="C57" s="38">
        <v>2692</v>
      </c>
      <c r="D57" s="39">
        <f t="shared" si="0"/>
        <v>52816</v>
      </c>
      <c r="E57" s="38">
        <v>29550</v>
      </c>
      <c r="F57" s="38">
        <v>808</v>
      </c>
      <c r="G57" s="39">
        <f t="shared" si="1"/>
        <v>30358</v>
      </c>
      <c r="H57" s="38">
        <v>28815</v>
      </c>
      <c r="I57" s="38">
        <v>2691519</v>
      </c>
      <c r="J57" s="38">
        <v>310925</v>
      </c>
      <c r="K57" s="40">
        <f t="shared" si="3"/>
        <v>57.48743117069667</v>
      </c>
      <c r="L57" s="45">
        <f t="shared" si="4"/>
        <v>97.51269035532995</v>
      </c>
      <c r="M57" s="38">
        <v>661</v>
      </c>
      <c r="N57" s="38">
        <v>245528</v>
      </c>
      <c r="O57" s="38">
        <v>2692</v>
      </c>
      <c r="P57" s="38">
        <v>311</v>
      </c>
      <c r="Q57" s="38">
        <v>246</v>
      </c>
      <c r="R57" s="40">
        <f t="shared" si="5"/>
        <v>24.554234769687962</v>
      </c>
      <c r="S57" s="40">
        <f t="shared" si="6"/>
        <v>81.8069306930693</v>
      </c>
      <c r="T57" s="39">
        <f t="shared" si="11"/>
        <v>29476</v>
      </c>
      <c r="U57" s="41">
        <f t="shared" si="7"/>
        <v>55.80884580430173</v>
      </c>
      <c r="V57" s="41">
        <f t="shared" si="8"/>
        <v>97.09467026813361</v>
      </c>
      <c r="W57" s="42"/>
      <c r="X57" s="42"/>
      <c r="Y57" s="42"/>
    </row>
    <row r="58" spans="1:25" s="43" customFormat="1" ht="17.25" customHeight="1">
      <c r="A58" s="44" t="s">
        <v>71</v>
      </c>
      <c r="B58" s="38">
        <v>3939</v>
      </c>
      <c r="C58" s="38">
        <v>4296</v>
      </c>
      <c r="D58" s="39">
        <f t="shared" si="0"/>
        <v>8235</v>
      </c>
      <c r="E58" s="38">
        <v>1695</v>
      </c>
      <c r="F58" s="38">
        <v>888</v>
      </c>
      <c r="G58" s="38">
        <f t="shared" si="1"/>
        <v>2583</v>
      </c>
      <c r="H58" s="38">
        <v>1462</v>
      </c>
      <c r="I58" s="38">
        <v>4295815</v>
      </c>
      <c r="J58" s="38">
        <v>265454</v>
      </c>
      <c r="K58" s="40">
        <f t="shared" si="3"/>
        <v>37.11601929423712</v>
      </c>
      <c r="L58" s="45">
        <f t="shared" si="4"/>
        <v>86.25368731563422</v>
      </c>
      <c r="M58" s="38">
        <v>665</v>
      </c>
      <c r="N58" s="38">
        <v>218749</v>
      </c>
      <c r="O58" s="38">
        <v>4296</v>
      </c>
      <c r="P58" s="38">
        <v>265</v>
      </c>
      <c r="Q58" s="38">
        <v>219</v>
      </c>
      <c r="R58" s="40">
        <f t="shared" si="5"/>
        <v>15.47951582867784</v>
      </c>
      <c r="S58" s="40">
        <f t="shared" si="6"/>
        <v>74.88738738738738</v>
      </c>
      <c r="T58" s="39">
        <f t="shared" si="11"/>
        <v>2127</v>
      </c>
      <c r="U58" s="41">
        <f t="shared" si="7"/>
        <v>25.8287795992714</v>
      </c>
      <c r="V58" s="41">
        <f t="shared" si="8"/>
        <v>82.34610917537746</v>
      </c>
      <c r="W58" s="42"/>
      <c r="X58" s="42"/>
      <c r="Y58" s="42"/>
    </row>
    <row r="59" spans="1:25" s="43" customFormat="1" ht="17.25" customHeight="1">
      <c r="A59" s="44" t="s">
        <v>72</v>
      </c>
      <c r="B59" s="38">
        <v>10575</v>
      </c>
      <c r="C59" s="38">
        <v>1771</v>
      </c>
      <c r="D59" s="39">
        <f t="shared" si="0"/>
        <v>12346</v>
      </c>
      <c r="E59" s="38">
        <v>5929</v>
      </c>
      <c r="F59" s="38">
        <v>615</v>
      </c>
      <c r="G59" s="38">
        <f t="shared" si="1"/>
        <v>6544</v>
      </c>
      <c r="H59" s="38">
        <v>5629</v>
      </c>
      <c r="I59" s="38">
        <v>1770723</v>
      </c>
      <c r="J59" s="38">
        <v>435900</v>
      </c>
      <c r="K59" s="40">
        <f t="shared" si="3"/>
        <v>53.22931442080379</v>
      </c>
      <c r="L59" s="45">
        <f t="shared" si="4"/>
        <v>94.94012481025467</v>
      </c>
      <c r="M59" s="38">
        <v>462</v>
      </c>
      <c r="N59" s="38">
        <v>398701</v>
      </c>
      <c r="O59" s="38">
        <v>1771</v>
      </c>
      <c r="P59" s="38">
        <v>436</v>
      </c>
      <c r="Q59" s="38">
        <v>399</v>
      </c>
      <c r="R59" s="40">
        <f t="shared" si="5"/>
        <v>26.08695652173913</v>
      </c>
      <c r="S59" s="40">
        <f t="shared" si="6"/>
        <v>75.1219512195122</v>
      </c>
      <c r="T59" s="39">
        <f t="shared" si="11"/>
        <v>6091</v>
      </c>
      <c r="U59" s="41">
        <f t="shared" si="7"/>
        <v>49.335817268751015</v>
      </c>
      <c r="V59" s="41">
        <f t="shared" si="8"/>
        <v>93.07762836185819</v>
      </c>
      <c r="W59" s="42"/>
      <c r="X59" s="42"/>
      <c r="Y59" s="48"/>
    </row>
    <row r="60" spans="1:25" s="43" customFormat="1" ht="17.25" customHeight="1">
      <c r="A60" s="44" t="s">
        <v>73</v>
      </c>
      <c r="B60" s="38">
        <f>SUM(B61:B65)</f>
        <v>123730</v>
      </c>
      <c r="C60" s="38">
        <f>SUM(C61:C65)</f>
        <v>33822</v>
      </c>
      <c r="D60" s="39">
        <f t="shared" si="0"/>
        <v>157552</v>
      </c>
      <c r="E60" s="38">
        <f>SUM(E61:E65)</f>
        <v>65167</v>
      </c>
      <c r="F60" s="38">
        <f>SUM(F61:F65)</f>
        <v>15219</v>
      </c>
      <c r="G60" s="38">
        <f t="shared" si="1"/>
        <v>80386</v>
      </c>
      <c r="H60" s="38">
        <f>SUM(H61:H65)</f>
        <v>65072</v>
      </c>
      <c r="I60" s="38">
        <v>33821616</v>
      </c>
      <c r="J60" s="38">
        <v>8547633</v>
      </c>
      <c r="K60" s="40">
        <f t="shared" si="3"/>
        <v>52.59193404994746</v>
      </c>
      <c r="L60" s="45">
        <f t="shared" si="4"/>
        <v>99.85422069452329</v>
      </c>
      <c r="M60" s="38">
        <f>SUM(M61:M65)</f>
        <v>15102</v>
      </c>
      <c r="N60" s="38">
        <v>8546008</v>
      </c>
      <c r="O60" s="38">
        <v>33822</v>
      </c>
      <c r="P60" s="38">
        <v>8548</v>
      </c>
      <c r="Q60" s="38">
        <v>8545</v>
      </c>
      <c r="R60" s="40">
        <f t="shared" si="5"/>
        <v>44.651410324640764</v>
      </c>
      <c r="S60" s="40">
        <f t="shared" si="6"/>
        <v>99.23122412773506</v>
      </c>
      <c r="T60" s="39">
        <f t="shared" si="11"/>
        <v>80174</v>
      </c>
      <c r="U60" s="41">
        <f t="shared" si="7"/>
        <v>50.88732608916421</v>
      </c>
      <c r="V60" s="41">
        <f t="shared" si="8"/>
        <v>99.73627248525862</v>
      </c>
      <c r="W60" s="42"/>
      <c r="X60" s="42"/>
      <c r="Y60" s="42"/>
    </row>
    <row r="61" spans="1:25" s="43" customFormat="1" ht="17.25" customHeight="1">
      <c r="A61" s="56" t="s">
        <v>74</v>
      </c>
      <c r="B61" s="38">
        <v>484</v>
      </c>
      <c r="C61" s="38">
        <v>8</v>
      </c>
      <c r="D61" s="39">
        <f t="shared" si="0"/>
        <v>492</v>
      </c>
      <c r="E61" s="38">
        <v>287</v>
      </c>
      <c r="F61" s="38">
        <v>2</v>
      </c>
      <c r="G61" s="39">
        <f t="shared" si="1"/>
        <v>289</v>
      </c>
      <c r="H61" s="38">
        <v>241</v>
      </c>
      <c r="I61" s="38">
        <v>7730</v>
      </c>
      <c r="J61" s="38">
        <v>510</v>
      </c>
      <c r="K61" s="40">
        <f t="shared" si="3"/>
        <v>49.79338842975206</v>
      </c>
      <c r="L61" s="45">
        <f t="shared" si="4"/>
        <v>83.97212543554006</v>
      </c>
      <c r="M61" s="47">
        <v>1</v>
      </c>
      <c r="N61" s="47" t="s">
        <v>50</v>
      </c>
      <c r="O61" s="47" t="s">
        <v>50</v>
      </c>
      <c r="P61" s="47" t="s">
        <v>50</v>
      </c>
      <c r="Q61" s="47" t="s">
        <v>50</v>
      </c>
      <c r="R61" s="40">
        <f t="shared" si="5"/>
        <v>12.5</v>
      </c>
      <c r="S61" s="40">
        <f t="shared" si="6"/>
        <v>50</v>
      </c>
      <c r="T61" s="39">
        <f t="shared" si="11"/>
        <v>242</v>
      </c>
      <c r="U61" s="41">
        <f t="shared" si="7"/>
        <v>49.1869918699187</v>
      </c>
      <c r="V61" s="41">
        <f t="shared" si="8"/>
        <v>83.73702422145328</v>
      </c>
      <c r="W61" s="42"/>
      <c r="X61" s="42"/>
      <c r="Y61" s="48"/>
    </row>
    <row r="62" spans="1:25" s="43" customFormat="1" ht="17.25" customHeight="1">
      <c r="A62" s="56" t="s">
        <v>75</v>
      </c>
      <c r="B62" s="38">
        <v>77</v>
      </c>
      <c r="C62" s="38">
        <v>3</v>
      </c>
      <c r="D62" s="39">
        <f t="shared" si="0"/>
        <v>80</v>
      </c>
      <c r="E62" s="38">
        <v>56</v>
      </c>
      <c r="F62" s="38">
        <v>3</v>
      </c>
      <c r="G62" s="39">
        <f t="shared" si="1"/>
        <v>59</v>
      </c>
      <c r="H62" s="38">
        <v>33</v>
      </c>
      <c r="I62" s="38">
        <v>3268</v>
      </c>
      <c r="J62" s="38">
        <v>1628</v>
      </c>
      <c r="K62" s="40">
        <f t="shared" si="3"/>
        <v>42.857142857142854</v>
      </c>
      <c r="L62" s="45">
        <f t="shared" si="4"/>
        <v>58.92857142857143</v>
      </c>
      <c r="M62" s="47">
        <v>2</v>
      </c>
      <c r="N62" s="47" t="s">
        <v>50</v>
      </c>
      <c r="O62" s="47" t="s">
        <v>50</v>
      </c>
      <c r="P62" s="47" t="s">
        <v>50</v>
      </c>
      <c r="Q62" s="47" t="s">
        <v>50</v>
      </c>
      <c r="R62" s="40">
        <f t="shared" si="5"/>
        <v>66.66666666666666</v>
      </c>
      <c r="S62" s="40">
        <f t="shared" si="6"/>
        <v>66.66666666666666</v>
      </c>
      <c r="T62" s="39">
        <f t="shared" si="11"/>
        <v>35</v>
      </c>
      <c r="U62" s="41">
        <f t="shared" si="7"/>
        <v>43.75</v>
      </c>
      <c r="V62" s="41">
        <f t="shared" si="8"/>
        <v>59.32203389830508</v>
      </c>
      <c r="W62" s="42"/>
      <c r="X62" s="42"/>
      <c r="Y62" s="42"/>
    </row>
    <row r="63" spans="1:25" s="43" customFormat="1" ht="17.25" customHeight="1">
      <c r="A63" s="56" t="s">
        <v>76</v>
      </c>
      <c r="B63" s="38">
        <v>96211</v>
      </c>
      <c r="C63" s="38">
        <v>33310</v>
      </c>
      <c r="D63" s="39">
        <f t="shared" si="0"/>
        <v>129521</v>
      </c>
      <c r="E63" s="38">
        <v>51281</v>
      </c>
      <c r="F63" s="38">
        <v>14970</v>
      </c>
      <c r="G63" s="39">
        <f t="shared" si="1"/>
        <v>66251</v>
      </c>
      <c r="H63" s="38">
        <v>51282</v>
      </c>
      <c r="I63" s="38">
        <v>33310000</v>
      </c>
      <c r="J63" s="38">
        <v>8422045</v>
      </c>
      <c r="K63" s="40">
        <f t="shared" si="3"/>
        <v>53.30159753042791</v>
      </c>
      <c r="L63" s="45">
        <f t="shared" si="4"/>
        <v>100.00195003997582</v>
      </c>
      <c r="M63" s="38">
        <v>14856</v>
      </c>
      <c r="N63" s="38">
        <v>8422045</v>
      </c>
      <c r="O63" s="38">
        <v>33310</v>
      </c>
      <c r="P63" s="38">
        <v>8422</v>
      </c>
      <c r="Q63" s="38">
        <v>8422</v>
      </c>
      <c r="R63" s="40">
        <f t="shared" si="5"/>
        <v>44.599219453617536</v>
      </c>
      <c r="S63" s="40">
        <f t="shared" si="6"/>
        <v>99.23847695390782</v>
      </c>
      <c r="T63" s="39">
        <f>M63+H63</f>
        <v>66138</v>
      </c>
      <c r="U63" s="41">
        <f t="shared" si="7"/>
        <v>51.063534098717575</v>
      </c>
      <c r="V63" s="41">
        <f t="shared" si="8"/>
        <v>99.829436536807</v>
      </c>
      <c r="W63" s="42"/>
      <c r="X63" s="42"/>
      <c r="Y63" s="42"/>
    </row>
    <row r="64" spans="1:25" s="43" customFormat="1" ht="17.25" customHeight="1">
      <c r="A64" s="56" t="s">
        <v>77</v>
      </c>
      <c r="B64" s="38">
        <v>1458</v>
      </c>
      <c r="C64" s="38">
        <v>501</v>
      </c>
      <c r="D64" s="39">
        <f t="shared" si="0"/>
        <v>1959</v>
      </c>
      <c r="E64" s="38">
        <v>793</v>
      </c>
      <c r="F64" s="38">
        <v>244</v>
      </c>
      <c r="G64" s="39">
        <f t="shared" si="1"/>
        <v>1037</v>
      </c>
      <c r="H64" s="38">
        <v>766</v>
      </c>
      <c r="I64" s="38">
        <v>500618</v>
      </c>
      <c r="J64" s="38">
        <v>123450</v>
      </c>
      <c r="K64" s="40">
        <f t="shared" si="3"/>
        <v>52.53772290809328</v>
      </c>
      <c r="L64" s="45">
        <f t="shared" si="4"/>
        <v>96.59520807061791</v>
      </c>
      <c r="M64" s="38">
        <v>243</v>
      </c>
      <c r="N64" s="38">
        <v>123450</v>
      </c>
      <c r="O64" s="38">
        <v>501</v>
      </c>
      <c r="P64" s="38">
        <v>123</v>
      </c>
      <c r="Q64" s="38">
        <v>123</v>
      </c>
      <c r="R64" s="40">
        <f t="shared" si="5"/>
        <v>48.50299401197605</v>
      </c>
      <c r="S64" s="40">
        <f t="shared" si="6"/>
        <v>99.59016393442623</v>
      </c>
      <c r="T64" s="39">
        <f>M64+H64</f>
        <v>1009</v>
      </c>
      <c r="U64" s="41">
        <f t="shared" si="7"/>
        <v>51.50587034201123</v>
      </c>
      <c r="V64" s="41">
        <f t="shared" si="8"/>
        <v>97.29990356798457</v>
      </c>
      <c r="W64" s="42"/>
      <c r="X64" s="42"/>
      <c r="Y64" s="48"/>
    </row>
    <row r="65" spans="1:25" s="43" customFormat="1" ht="17.25" customHeight="1">
      <c r="A65" s="57" t="s">
        <v>78</v>
      </c>
      <c r="B65" s="38">
        <v>25500</v>
      </c>
      <c r="C65" s="47">
        <v>0</v>
      </c>
      <c r="D65" s="39">
        <f t="shared" si="0"/>
        <v>25500</v>
      </c>
      <c r="E65" s="38">
        <v>12750</v>
      </c>
      <c r="F65" s="47">
        <v>0</v>
      </c>
      <c r="G65" s="39">
        <f t="shared" si="1"/>
        <v>12750</v>
      </c>
      <c r="H65" s="38">
        <v>12750</v>
      </c>
      <c r="I65" s="38">
        <v>0</v>
      </c>
      <c r="J65" s="38">
        <v>0</v>
      </c>
      <c r="K65" s="40">
        <f t="shared" si="3"/>
        <v>50</v>
      </c>
      <c r="L65" s="45">
        <f t="shared" si="4"/>
        <v>100</v>
      </c>
      <c r="M65" s="47">
        <v>0</v>
      </c>
      <c r="N65" s="47" t="s">
        <v>50</v>
      </c>
      <c r="O65" s="47" t="s">
        <v>50</v>
      </c>
      <c r="P65" s="47" t="s">
        <v>50</v>
      </c>
      <c r="Q65" s="47" t="s">
        <v>50</v>
      </c>
      <c r="R65" s="40" t="str">
        <f t="shared" si="5"/>
        <v>  -</v>
      </c>
      <c r="S65" s="40" t="str">
        <f t="shared" si="6"/>
        <v> - </v>
      </c>
      <c r="T65" s="39">
        <f>M65+H65</f>
        <v>12750</v>
      </c>
      <c r="U65" s="41">
        <f t="shared" si="7"/>
        <v>50</v>
      </c>
      <c r="V65" s="41">
        <f t="shared" si="8"/>
        <v>100</v>
      </c>
      <c r="W65" s="42"/>
      <c r="X65" s="42"/>
      <c r="Y65" s="48"/>
    </row>
    <row r="66" spans="1:25" s="43" customFormat="1" ht="17.25" customHeight="1">
      <c r="A66" s="44" t="s">
        <v>79</v>
      </c>
      <c r="B66" s="38">
        <v>500</v>
      </c>
      <c r="C66" s="38">
        <v>1500</v>
      </c>
      <c r="D66" s="39">
        <f t="shared" si="0"/>
        <v>2000</v>
      </c>
      <c r="E66" s="47" t="s">
        <v>50</v>
      </c>
      <c r="F66" s="47" t="s">
        <v>50</v>
      </c>
      <c r="G66" s="47" t="s">
        <v>50</v>
      </c>
      <c r="H66" s="47" t="s">
        <v>50</v>
      </c>
      <c r="I66" s="47" t="s">
        <v>50</v>
      </c>
      <c r="J66" s="47" t="s">
        <v>50</v>
      </c>
      <c r="K66" s="47" t="s">
        <v>50</v>
      </c>
      <c r="L66" s="47" t="s">
        <v>50</v>
      </c>
      <c r="M66" s="47" t="s">
        <v>50</v>
      </c>
      <c r="N66" s="47" t="s">
        <v>50</v>
      </c>
      <c r="O66" s="47" t="s">
        <v>50</v>
      </c>
      <c r="P66" s="47" t="s">
        <v>50</v>
      </c>
      <c r="Q66" s="47" t="s">
        <v>50</v>
      </c>
      <c r="R66" s="47" t="s">
        <v>50</v>
      </c>
      <c r="S66" s="47" t="s">
        <v>50</v>
      </c>
      <c r="T66" s="47" t="s">
        <v>50</v>
      </c>
      <c r="U66" s="47" t="s">
        <v>50</v>
      </c>
      <c r="V66" s="47" t="s">
        <v>50</v>
      </c>
      <c r="W66" s="49"/>
      <c r="X66" s="42"/>
      <c r="Y66" s="49"/>
    </row>
    <row r="67" spans="1:25" s="43" customFormat="1" ht="17.25" customHeight="1">
      <c r="A67" s="44" t="s">
        <v>80</v>
      </c>
      <c r="B67" s="38">
        <v>3558</v>
      </c>
      <c r="C67" s="38">
        <v>2500</v>
      </c>
      <c r="D67" s="39">
        <f>C67+B67</f>
        <v>6058</v>
      </c>
      <c r="E67" s="47" t="s">
        <v>50</v>
      </c>
      <c r="F67" s="47" t="s">
        <v>50</v>
      </c>
      <c r="G67" s="47" t="s">
        <v>50</v>
      </c>
      <c r="H67" s="47" t="s">
        <v>50</v>
      </c>
      <c r="I67" s="47" t="s">
        <v>50</v>
      </c>
      <c r="J67" s="47" t="s">
        <v>50</v>
      </c>
      <c r="K67" s="47" t="s">
        <v>50</v>
      </c>
      <c r="L67" s="47" t="s">
        <v>50</v>
      </c>
      <c r="M67" s="47" t="s">
        <v>50</v>
      </c>
      <c r="N67" s="47" t="s">
        <v>50</v>
      </c>
      <c r="O67" s="47" t="s">
        <v>50</v>
      </c>
      <c r="P67" s="47" t="s">
        <v>50</v>
      </c>
      <c r="Q67" s="47" t="s">
        <v>50</v>
      </c>
      <c r="R67" s="47" t="s">
        <v>50</v>
      </c>
      <c r="S67" s="47" t="s">
        <v>50</v>
      </c>
      <c r="T67" s="47" t="s">
        <v>50</v>
      </c>
      <c r="U67" s="47" t="s">
        <v>50</v>
      </c>
      <c r="V67" s="47" t="s">
        <v>50</v>
      </c>
      <c r="W67" s="49"/>
      <c r="X67" s="42"/>
      <c r="Y67" s="49"/>
    </row>
    <row r="68" spans="1:25" s="43" customFormat="1" ht="17.25" customHeight="1">
      <c r="A68" s="58" t="s">
        <v>81</v>
      </c>
      <c r="B68" s="59">
        <f aca="true" t="shared" si="12" ref="B68:H68">SUM(B61:B67)+SUM(B9:B59)+B7</f>
        <v>1417702</v>
      </c>
      <c r="C68" s="59">
        <f t="shared" si="12"/>
        <v>268154</v>
      </c>
      <c r="D68" s="59">
        <f t="shared" si="12"/>
        <v>1685856</v>
      </c>
      <c r="E68" s="59">
        <f t="shared" si="12"/>
        <v>755839</v>
      </c>
      <c r="F68" s="59">
        <f t="shared" si="12"/>
        <v>104769</v>
      </c>
      <c r="G68" s="59">
        <f t="shared" si="12"/>
        <v>860608</v>
      </c>
      <c r="H68" s="59">
        <f t="shared" si="12"/>
        <v>686131</v>
      </c>
      <c r="I68" s="59">
        <v>279500005</v>
      </c>
      <c r="J68" s="59">
        <v>174486967</v>
      </c>
      <c r="K68" s="60">
        <f t="shared" si="3"/>
        <v>48.3974065071503</v>
      </c>
      <c r="L68" s="61">
        <f t="shared" si="4"/>
        <v>90.77740100735738</v>
      </c>
      <c r="M68" s="59">
        <f>SUM(M61:M67)+SUM(M9:M59)+M7</f>
        <v>87992</v>
      </c>
      <c r="N68" s="59">
        <v>147579360</v>
      </c>
      <c r="O68" s="59">
        <v>279500</v>
      </c>
      <c r="P68" s="59">
        <v>174490</v>
      </c>
      <c r="Q68" s="59">
        <v>147582</v>
      </c>
      <c r="R68" s="60">
        <f>IF(OR(M68=0,C68=0),"  -",M68/C68*100)</f>
        <v>32.81398002640274</v>
      </c>
      <c r="S68" s="61">
        <f>IF(OR(M68=0,F68=0)," - ",M68/F68*100)</f>
        <v>83.98667544789012</v>
      </c>
      <c r="T68" s="59">
        <f>SUM(T61:T67)+SUM(T9:T59)+T7</f>
        <v>774123</v>
      </c>
      <c r="U68" s="62">
        <f>IF(OR(T68=0,D68=0),0,T68/D68*100)</f>
        <v>45.91869056431866</v>
      </c>
      <c r="V68" s="62">
        <f>IF(OR(T68=0,G68=0),0,T68/G68*100)</f>
        <v>89.9507092660073</v>
      </c>
      <c r="W68" s="49"/>
      <c r="X68" s="42"/>
      <c r="Y68" s="49"/>
    </row>
    <row r="69" spans="1:25" s="64" customFormat="1" ht="15.75" customHeight="1">
      <c r="A69" s="67" t="s">
        <v>82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3"/>
      <c r="X69" s="63"/>
      <c r="Y69" s="63"/>
    </row>
    <row r="70" spans="1:22" ht="12.75" customHeight="1">
      <c r="A70" s="67" t="s">
        <v>83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</row>
    <row r="71" spans="1:22" ht="30" customHeight="1">
      <c r="A71" s="67" t="s">
        <v>84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</row>
  </sheetData>
  <mergeCells count="3">
    <mergeCell ref="A69:V69"/>
    <mergeCell ref="A71:V71"/>
    <mergeCell ref="A70:V70"/>
  </mergeCells>
  <printOptions horizontalCentered="1"/>
  <pageMargins left="0.3937007874015748" right="0" top="0.7874015748031497" bottom="0.3937007874015748" header="0.5905511811023623" footer="0.31496062992125984"/>
  <pageSetup firstPageNumber="9" useFirstPageNumber="1" horizontalDpi="600" verticalDpi="600" orientation="landscape" paperSize="9" scale="75" r:id="rId1"/>
  <headerFooter alignWithMargins="0">
    <oddHeader>&amp;L&amp;"標楷體,標準"&amp;22附表&amp;"Times New Roman,標準"2</oddHeader>
    <oddFooter>&amp;C&amp;"Times New Roman,標準"&amp;17&amp;P</oddFooter>
  </headerFooter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2008-10-24T06:34:20Z</dcterms:created>
  <dcterms:modified xsi:type="dcterms:W3CDTF">2008-11-27T05:43:36Z</dcterms:modified>
  <cp:category/>
  <cp:version/>
  <cp:contentType/>
  <cp:contentStatus/>
</cp:coreProperties>
</file>