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2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'表2'!$A$1:$J$66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<sst xmlns="http://schemas.openxmlformats.org/spreadsheetml/2006/main" count="78" uniqueCount="75">
  <si>
    <t>表Q01-A3</t>
  </si>
  <si>
    <t>單位：百萬元</t>
  </si>
  <si>
    <t>本 年 度 預 算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</si>
  <si>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</si>
  <si>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</si>
  <si>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</si>
  <si>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</si>
  <si>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</si>
  <si>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</si>
  <si>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</si>
  <si>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</si>
  <si>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</si>
  <si>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</si>
  <si>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</si>
  <si>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</si>
  <si>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</si>
  <si>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</si>
  <si>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</si>
  <si>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</si>
  <si>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</si>
  <si>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</si>
  <si>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</si>
  <si>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</si>
  <si>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</si>
  <si>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</si>
  <si>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</si>
  <si>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</si>
  <si>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</si>
  <si>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</si>
  <si>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</si>
  <si>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</si>
  <si>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</si>
  <si>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</si>
  <si>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</si>
  <si>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</si>
  <si>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客家委員會及所屬</t>
  </si>
  <si>
    <t>台灣省政府</t>
  </si>
  <si>
    <t>臺灣省諮議會</t>
  </si>
  <si>
    <t>補助臺灣省各縣市政府</t>
  </si>
  <si>
    <t>福建省政府</t>
  </si>
  <si>
    <t>96年度中央政府各機關歲出預算截至96年12月底執行情形</t>
  </si>
  <si>
    <t>累     計    執    行    數</t>
  </si>
  <si>
    <r>
      <t>占預算</t>
    </r>
    <r>
      <rPr>
        <sz val="6"/>
        <rFont val="Times New Roman"/>
        <family val="1"/>
      </rPr>
      <t>%</t>
    </r>
  </si>
  <si>
    <t>1.總統府主管</t>
  </si>
  <si>
    <t>2.行政院主管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</si>
  <si>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</si>
  <si>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</si>
  <si>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</si>
  <si>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</si>
  <si>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</si>
  <si>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</si>
  <si>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</si>
  <si>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</si>
  <si>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</si>
  <si>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</si>
  <si>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</si>
  <si>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</si>
  <si>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</si>
  <si>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</si>
  <si>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</si>
  <si>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</si>
  <si>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</si>
  <si>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</si>
  <si>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</si>
  <si>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</si>
  <si>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</si>
  <si>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</si>
  <si>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</si>
  <si>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26.災害準備金</t>
  </si>
  <si>
    <t>27.第二預備金</t>
  </si>
  <si>
    <t>合                        計</t>
  </si>
  <si>
    <t>註：1.表列累計執行數，含應付數及保留數。</t>
  </si>
  <si>
    <t xml:space="preserve">    2.表列第二預備金14.75億元為尚未動支之預算數，該預備金原預算數80億元，截至12月底止已動支65.25億元，係總統府、行政院、司法院、</t>
  </si>
  <si>
    <t xml:space="preserve">      內政部、外交部、國防部、財政部、教育部、法務部、經濟部、僑委會、退輔會、農委會、勞委會及環保署等主管機關動支，已併入各主</t>
  </si>
  <si>
    <r>
      <t xml:space="preserve">            </t>
    </r>
    <r>
      <rPr>
        <sz val="11"/>
        <rFont val="標楷體"/>
        <family val="4"/>
      </rPr>
      <t>管項下表達。</t>
    </r>
    <r>
      <rPr>
        <sz val="11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</si>
</sst>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8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9" xfId="19" applyFont="1" applyBorder="1" applyProtection="1">
      <alignment/>
      <protection/>
    </xf>
    <xf numFmtId="37" fontId="16" fillId="0" borderId="9" xfId="19" applyFont="1" applyBorder="1" applyAlignment="1" applyProtection="1">
      <alignment horizontal="center" vertical="center"/>
      <protection locked="0"/>
    </xf>
    <xf numFmtId="37" fontId="17" fillId="0" borderId="9" xfId="19" applyFont="1" applyBorder="1" applyAlignment="1" applyProtection="1">
      <alignment horizontal="center" vertical="center"/>
      <protection/>
    </xf>
    <xf numFmtId="37" fontId="10" fillId="0" borderId="9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0" fillId="0" borderId="11" xfId="19" applyFont="1" applyBorder="1" applyAlignment="1" applyProtection="1">
      <alignment horizontal="left" vertical="center" indent="1"/>
      <protection locked="0"/>
    </xf>
    <xf numFmtId="180" fontId="6" fillId="0" borderId="1" xfId="19" applyNumberFormat="1" applyFont="1" applyBorder="1" applyAlignment="1" applyProtection="1">
      <alignment vertical="center"/>
      <protection locked="0"/>
    </xf>
    <xf numFmtId="180" fontId="6" fillId="0" borderId="1" xfId="19" applyNumberFormat="1" applyFont="1" applyBorder="1" applyAlignment="1" applyProtection="1">
      <alignment vertical="center"/>
      <protection/>
    </xf>
    <xf numFmtId="41" fontId="6" fillId="0" borderId="1" xfId="21" applyNumberFormat="1" applyFont="1" applyBorder="1" applyAlignment="1" applyProtection="1">
      <alignment horizontal="center" vertical="center"/>
      <protection/>
    </xf>
    <xf numFmtId="3" fontId="6" fillId="0" borderId="1" xfId="21" applyNumberFormat="1" applyFont="1" applyBorder="1" applyAlignment="1" applyProtection="1">
      <alignment horizontal="center" vertical="center"/>
      <protection/>
    </xf>
    <xf numFmtId="41" fontId="6" fillId="0" borderId="7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1" xfId="19" applyFont="1" applyBorder="1" applyAlignment="1" applyProtection="1" quotePrefix="1">
      <alignment horizontal="left" vertical="center" indent="1"/>
      <protection locked="0"/>
    </xf>
    <xf numFmtId="37" fontId="11" fillId="0" borderId="0" xfId="19" applyFont="1" applyFill="1" applyBorder="1" applyProtection="1">
      <alignment/>
      <protection locked="0"/>
    </xf>
    <xf numFmtId="37" fontId="10" fillId="0" borderId="12" xfId="19" applyFont="1" applyBorder="1" applyAlignment="1" applyProtection="1" quotePrefix="1">
      <alignment horizontal="left" vertical="center" indent="1"/>
      <protection locked="0"/>
    </xf>
    <xf numFmtId="180" fontId="6" fillId="0" borderId="13" xfId="19" applyNumberFormat="1" applyFont="1" applyBorder="1" applyAlignment="1" applyProtection="1">
      <alignment vertical="center"/>
      <protection locked="0"/>
    </xf>
    <xf numFmtId="180" fontId="6" fillId="0" borderId="13" xfId="19" applyNumberFormat="1" applyFont="1" applyBorder="1" applyAlignment="1" applyProtection="1">
      <alignment vertic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3" fontId="6" fillId="0" borderId="13" xfId="21" applyNumberFormat="1" applyFont="1" applyBorder="1" applyAlignment="1" applyProtection="1">
      <alignment horizontal="center" vertical="center"/>
      <protection/>
    </xf>
    <xf numFmtId="41" fontId="6" fillId="0" borderId="14" xfId="22" applyNumberFormat="1" applyFont="1" applyBorder="1" applyAlignment="1" applyProtection="1">
      <alignment horizontal="center" vertical="center"/>
      <protection/>
    </xf>
    <xf numFmtId="37" fontId="10" fillId="0" borderId="8" xfId="19" applyFont="1" applyBorder="1" applyAlignment="1" applyProtection="1" quotePrefix="1">
      <alignment horizontal="left" vertical="center" indent="1"/>
      <protection locked="0"/>
    </xf>
    <xf numFmtId="180" fontId="6" fillId="0" borderId="9" xfId="19" applyNumberFormat="1" applyFont="1" applyBorder="1" applyAlignment="1" applyProtection="1">
      <alignment vertical="center"/>
      <protection locked="0"/>
    </xf>
    <xf numFmtId="180" fontId="6" fillId="0" borderId="9" xfId="19" applyNumberFormat="1" applyFont="1" applyBorder="1" applyAlignment="1" applyProtection="1">
      <alignment vertical="center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3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2" applyNumberFormat="1" applyFont="1" applyBorder="1" applyAlignment="1" applyProtection="1">
      <alignment horizontal="center" vertical="center"/>
      <protection/>
    </xf>
    <xf numFmtId="37" fontId="16" fillId="0" borderId="11" xfId="19" applyFont="1" applyBorder="1" applyAlignment="1" applyProtection="1">
      <alignment horizontal="left" vertical="center" indent="1"/>
      <protection locked="0"/>
    </xf>
    <xf numFmtId="37" fontId="16" fillId="0" borderId="8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>
      <alignment horizontal="left" vertical="center" indent="1"/>
      <protection locked="0"/>
    </xf>
    <xf numFmtId="37" fontId="16" fillId="0" borderId="15" xfId="19" applyFont="1" applyBorder="1" applyAlignment="1" applyProtection="1">
      <alignment horizontal="left" vertical="center" indent="1"/>
      <protection locked="0"/>
    </xf>
    <xf numFmtId="180" fontId="6" fillId="0" borderId="3" xfId="19" applyNumberFormat="1" applyFont="1" applyBorder="1" applyAlignment="1" applyProtection="1">
      <alignment vertical="center"/>
      <protection locked="0"/>
    </xf>
    <xf numFmtId="180" fontId="6" fillId="0" borderId="3" xfId="19" applyNumberFormat="1" applyFont="1" applyBorder="1" applyAlignment="1" applyProtection="1">
      <alignment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3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4" xfId="22" applyNumberFormat="1" applyFont="1" applyBorder="1" applyAlignment="1" applyProtection="1">
      <alignment horizontal="center" vertical="center"/>
      <protection/>
    </xf>
    <xf numFmtId="37" fontId="10" fillId="0" borderId="11" xfId="19" applyFont="1" applyBorder="1" applyAlignment="1" applyProtection="1" quotePrefix="1">
      <alignment horizontal="left" vertical="center" indent="2"/>
      <protection locked="0"/>
    </xf>
    <xf numFmtId="37" fontId="21" fillId="0" borderId="12" xfId="19" applyFont="1" applyBorder="1" applyAlignment="1" applyProtection="1">
      <alignment horizontal="center"/>
      <protection locked="0"/>
    </xf>
    <xf numFmtId="180" fontId="22" fillId="0" borderId="13" xfId="19" applyNumberFormat="1" applyFont="1" applyBorder="1" applyAlignment="1" applyProtection="1">
      <alignment/>
      <protection locked="0"/>
    </xf>
    <xf numFmtId="41" fontId="22" fillId="0" borderId="13" xfId="21" applyNumberFormat="1" applyFont="1" applyBorder="1" applyAlignment="1" applyProtection="1">
      <alignment horizontal="center" vertical="center"/>
      <protection/>
    </xf>
    <xf numFmtId="3" fontId="22" fillId="0" borderId="13" xfId="21" applyNumberFormat="1" applyFont="1" applyBorder="1" applyAlignment="1" applyProtection="1">
      <alignment horizontal="center" vertical="center"/>
      <protection/>
    </xf>
    <xf numFmtId="180" fontId="22" fillId="0" borderId="13" xfId="19" applyNumberFormat="1" applyFont="1" applyBorder="1" applyAlignment="1" applyProtection="1">
      <alignment vertical="center"/>
      <protection/>
    </xf>
    <xf numFmtId="41" fontId="22" fillId="0" borderId="14" xfId="22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0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3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workbookViewId="0" topLeftCell="A2">
      <pane xSplit="1" ySplit="5" topLeftCell="B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64" sqref="A64:J64"/>
    </sheetView>
  </sheetViews>
  <sheetFormatPr defaultColWidth="9.00390625" defaultRowHeight="16.5"/>
  <cols>
    <col min="1" max="1" width="36.75390625" style="85" customWidth="1"/>
    <col min="2" max="3" width="12.25390625" style="2" customWidth="1"/>
    <col min="4" max="4" width="12.25390625" style="3" customWidth="1"/>
    <col min="5" max="5" width="12.50390625" style="2" customWidth="1"/>
    <col min="6" max="6" width="5.875" style="2" customWidth="1"/>
    <col min="7" max="7" width="12.50390625" style="2" customWidth="1"/>
    <col min="8" max="8" width="5.375" style="2" customWidth="1"/>
    <col min="9" max="9" width="12.25390625" style="3" customWidth="1"/>
    <col min="10" max="10" width="6.00390625" style="3" customWidth="1"/>
    <col min="11" max="11" width="10.875" style="83" customWidth="1"/>
    <col min="12" max="12" width="10.125" style="83" customWidth="1"/>
    <col min="13" max="13" width="9.00390625" style="83" customWidth="1"/>
    <col min="14" max="16384" width="9.00390625" style="84" customWidth="1"/>
  </cols>
  <sheetData>
    <row r="1" spans="1:13" s="2" customFormat="1" ht="35.25" customHeight="1" hidden="1">
      <c r="A1" s="1" t="s">
        <v>0</v>
      </c>
      <c r="D1" s="3"/>
      <c r="I1" s="3"/>
      <c r="J1" s="3"/>
      <c r="K1" s="4"/>
      <c r="L1" s="4"/>
      <c r="M1" s="4"/>
    </row>
    <row r="2" spans="1:13" s="9" customFormat="1" ht="36" customHeight="1">
      <c r="A2" s="5" t="s">
        <v>40</v>
      </c>
      <c r="B2" s="6"/>
      <c r="C2" s="6"/>
      <c r="D2" s="7"/>
      <c r="E2" s="6"/>
      <c r="F2" s="6"/>
      <c r="G2" s="6"/>
      <c r="H2" s="6"/>
      <c r="I2" s="7"/>
      <c r="J2" s="7"/>
      <c r="K2" s="8"/>
      <c r="L2" s="8"/>
      <c r="M2" s="8"/>
    </row>
    <row r="3" spans="1:13" s="15" customFormat="1" ht="22.5" customHeight="1" thickBot="1">
      <c r="A3" s="10"/>
      <c r="B3" s="11"/>
      <c r="C3" s="11"/>
      <c r="D3" s="12"/>
      <c r="E3" s="11"/>
      <c r="F3" s="11"/>
      <c r="G3" s="11"/>
      <c r="H3" s="11"/>
      <c r="I3" s="12"/>
      <c r="J3" s="13" t="s">
        <v>1</v>
      </c>
      <c r="K3" s="14"/>
      <c r="L3" s="14"/>
      <c r="M3" s="14"/>
    </row>
    <row r="4" spans="1:13" s="22" customFormat="1" ht="21" customHeight="1">
      <c r="A4" s="16"/>
      <c r="B4" s="17" t="s">
        <v>2</v>
      </c>
      <c r="C4" s="18"/>
      <c r="D4" s="19"/>
      <c r="E4" s="18" t="s">
        <v>41</v>
      </c>
      <c r="F4" s="18"/>
      <c r="G4" s="18"/>
      <c r="H4" s="18"/>
      <c r="I4" s="19"/>
      <c r="J4" s="20"/>
      <c r="K4" s="21"/>
      <c r="L4" s="21"/>
      <c r="M4" s="21"/>
    </row>
    <row r="5" spans="1:13" s="30" customFormat="1" ht="28.5" customHeight="1">
      <c r="A5" s="23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6"/>
      <c r="G5" s="26" t="s">
        <v>8</v>
      </c>
      <c r="H5" s="26"/>
      <c r="I5" s="27" t="s">
        <v>9</v>
      </c>
      <c r="J5" s="28"/>
      <c r="K5" s="29"/>
      <c r="L5" s="29"/>
      <c r="M5" s="29"/>
    </row>
    <row r="6" spans="1:13" s="39" customFormat="1" ht="20.25" customHeight="1">
      <c r="A6" s="31"/>
      <c r="B6" s="32"/>
      <c r="C6" s="32"/>
      <c r="D6" s="33"/>
      <c r="E6" s="34" t="s">
        <v>10</v>
      </c>
      <c r="F6" s="35" t="s">
        <v>11</v>
      </c>
      <c r="G6" s="34" t="s">
        <v>10</v>
      </c>
      <c r="H6" s="35" t="s">
        <v>11</v>
      </c>
      <c r="I6" s="36" t="s">
        <v>10</v>
      </c>
      <c r="J6" s="37" t="s">
        <v>42</v>
      </c>
      <c r="K6" s="38"/>
      <c r="L6" s="38"/>
      <c r="M6" s="38"/>
    </row>
    <row r="7" spans="1:13" s="47" customFormat="1" ht="18.75" customHeight="1">
      <c r="A7" s="40" t="s">
        <v>43</v>
      </c>
      <c r="B7" s="41">
        <v>8524</v>
      </c>
      <c r="C7" s="41">
        <v>3374</v>
      </c>
      <c r="D7" s="42">
        <f aca="true" t="shared" si="0" ref="D7:D38">B7+C7</f>
        <v>11898</v>
      </c>
      <c r="E7" s="41">
        <v>8182</v>
      </c>
      <c r="F7" s="43">
        <f aca="true" t="shared" si="1" ref="F7:F38">IF(OR(E7=0,B7=0),"  ",E7/B7*100)</f>
        <v>95.98779915532614</v>
      </c>
      <c r="G7" s="41">
        <v>3321</v>
      </c>
      <c r="H7" s="44">
        <f aca="true" t="shared" si="2" ref="H7:H24">IF(OR(G7=0,C7=0),"  -",G7/C7*100)</f>
        <v>98.42916419679905</v>
      </c>
      <c r="I7" s="42">
        <f aca="true" t="shared" si="3" ref="I7:I38">IF(G7+E7=0,"  ",G7+E7)</f>
        <v>11503</v>
      </c>
      <c r="J7" s="45">
        <f aca="true" t="shared" si="4" ref="J7:J38">IF(OR(I7=0,D7=0),"  ",I7/D7*100)</f>
        <v>96.6801143049252</v>
      </c>
      <c r="K7" s="46"/>
      <c r="L7" s="46"/>
      <c r="M7" s="46"/>
    </row>
    <row r="8" spans="1:13" s="47" customFormat="1" ht="18.75" customHeight="1">
      <c r="A8" s="40" t="s">
        <v>44</v>
      </c>
      <c r="B8" s="41">
        <f>SUM(B9:B32)</f>
        <v>27642</v>
      </c>
      <c r="C8" s="41">
        <f>SUM(C9:C32)</f>
        <v>14602</v>
      </c>
      <c r="D8" s="42">
        <f t="shared" si="0"/>
        <v>42244</v>
      </c>
      <c r="E8" s="41">
        <f>SUM(E9:E32)</f>
        <v>26452</v>
      </c>
      <c r="F8" s="43">
        <f t="shared" si="1"/>
        <v>95.6949569495695</v>
      </c>
      <c r="G8" s="41">
        <f>SUM(G9:G32)</f>
        <v>13864</v>
      </c>
      <c r="H8" s="44">
        <f t="shared" si="2"/>
        <v>94.94589782221612</v>
      </c>
      <c r="I8" s="42">
        <f t="shared" si="3"/>
        <v>40316</v>
      </c>
      <c r="J8" s="45">
        <f t="shared" si="4"/>
        <v>95.43603825395323</v>
      </c>
      <c r="K8" s="46"/>
      <c r="L8" s="46"/>
      <c r="M8" s="46"/>
    </row>
    <row r="9" spans="1:13" s="47" customFormat="1" ht="18.75" customHeight="1">
      <c r="A9" s="48" t="s">
        <v>12</v>
      </c>
      <c r="B9" s="41">
        <v>736</v>
      </c>
      <c r="C9" s="41">
        <v>74</v>
      </c>
      <c r="D9" s="42">
        <f t="shared" si="0"/>
        <v>810</v>
      </c>
      <c r="E9" s="41">
        <v>701</v>
      </c>
      <c r="F9" s="43">
        <f t="shared" si="1"/>
        <v>95.24456521739131</v>
      </c>
      <c r="G9" s="41">
        <v>70</v>
      </c>
      <c r="H9" s="44">
        <f t="shared" si="2"/>
        <v>94.5945945945946</v>
      </c>
      <c r="I9" s="42">
        <f t="shared" si="3"/>
        <v>771</v>
      </c>
      <c r="J9" s="45">
        <f t="shared" si="4"/>
        <v>95.18518518518519</v>
      </c>
      <c r="K9" s="46"/>
      <c r="L9" s="46"/>
      <c r="M9" s="46"/>
    </row>
    <row r="10" spans="1:13" s="47" customFormat="1" ht="18.75" customHeight="1">
      <c r="A10" s="48" t="s">
        <v>13</v>
      </c>
      <c r="B10" s="41">
        <v>969</v>
      </c>
      <c r="C10" s="41">
        <v>8</v>
      </c>
      <c r="D10" s="42">
        <f t="shared" si="0"/>
        <v>977</v>
      </c>
      <c r="E10" s="41">
        <v>909</v>
      </c>
      <c r="F10" s="43">
        <f t="shared" si="1"/>
        <v>93.80804953560371</v>
      </c>
      <c r="G10" s="41">
        <v>8</v>
      </c>
      <c r="H10" s="44">
        <f t="shared" si="2"/>
        <v>100</v>
      </c>
      <c r="I10" s="42">
        <f t="shared" si="3"/>
        <v>917</v>
      </c>
      <c r="J10" s="45">
        <f t="shared" si="4"/>
        <v>93.85875127942683</v>
      </c>
      <c r="K10" s="46"/>
      <c r="L10" s="46"/>
      <c r="M10" s="46"/>
    </row>
    <row r="11" spans="1:13" s="47" customFormat="1" ht="18.75" customHeight="1">
      <c r="A11" s="48" t="s">
        <v>14</v>
      </c>
      <c r="B11" s="41">
        <v>205</v>
      </c>
      <c r="C11" s="41">
        <v>28</v>
      </c>
      <c r="D11" s="42">
        <f t="shared" si="0"/>
        <v>233</v>
      </c>
      <c r="E11" s="41">
        <v>196</v>
      </c>
      <c r="F11" s="43">
        <f t="shared" si="1"/>
        <v>95.60975609756098</v>
      </c>
      <c r="G11" s="41">
        <v>28</v>
      </c>
      <c r="H11" s="44">
        <f t="shared" si="2"/>
        <v>100</v>
      </c>
      <c r="I11" s="42">
        <f t="shared" si="3"/>
        <v>224</v>
      </c>
      <c r="J11" s="45">
        <f t="shared" si="4"/>
        <v>96.13733905579399</v>
      </c>
      <c r="K11" s="46"/>
      <c r="L11" s="46"/>
      <c r="M11" s="46"/>
    </row>
    <row r="12" spans="1:13" s="47" customFormat="1" ht="18.75" customHeight="1">
      <c r="A12" s="48" t="s">
        <v>15</v>
      </c>
      <c r="B12" s="41">
        <v>3381</v>
      </c>
      <c r="C12" s="41">
        <v>358</v>
      </c>
      <c r="D12" s="42">
        <f t="shared" si="0"/>
        <v>3739</v>
      </c>
      <c r="E12" s="41">
        <v>3183</v>
      </c>
      <c r="F12" s="43">
        <f t="shared" si="1"/>
        <v>94.14374445430346</v>
      </c>
      <c r="G12" s="41">
        <v>305</v>
      </c>
      <c r="H12" s="44">
        <f t="shared" si="2"/>
        <v>85.19553072625699</v>
      </c>
      <c r="I12" s="42">
        <f t="shared" si="3"/>
        <v>3488</v>
      </c>
      <c r="J12" s="45">
        <f t="shared" si="4"/>
        <v>93.28697512703931</v>
      </c>
      <c r="K12" s="46"/>
      <c r="L12" s="46"/>
      <c r="M12" s="46"/>
    </row>
    <row r="13" spans="1:13" s="47" customFormat="1" ht="18.75" customHeight="1">
      <c r="A13" s="48" t="s">
        <v>16</v>
      </c>
      <c r="B13" s="41">
        <v>2961</v>
      </c>
      <c r="C13" s="41">
        <v>22</v>
      </c>
      <c r="D13" s="42">
        <f t="shared" si="0"/>
        <v>2983</v>
      </c>
      <c r="E13" s="41">
        <v>2882</v>
      </c>
      <c r="F13" s="43">
        <f t="shared" si="1"/>
        <v>97.33198243836542</v>
      </c>
      <c r="G13" s="41">
        <v>22</v>
      </c>
      <c r="H13" s="44">
        <f t="shared" si="2"/>
        <v>100</v>
      </c>
      <c r="I13" s="42">
        <f t="shared" si="3"/>
        <v>2904</v>
      </c>
      <c r="J13" s="45">
        <f t="shared" si="4"/>
        <v>97.35165940328528</v>
      </c>
      <c r="K13" s="46"/>
      <c r="L13" s="46"/>
      <c r="M13" s="46"/>
    </row>
    <row r="14" spans="1:13" s="47" customFormat="1" ht="18.75" customHeight="1">
      <c r="A14" s="48" t="s">
        <v>17</v>
      </c>
      <c r="B14" s="41">
        <v>139</v>
      </c>
      <c r="C14" s="41">
        <v>12</v>
      </c>
      <c r="D14" s="42">
        <f t="shared" si="0"/>
        <v>151</v>
      </c>
      <c r="E14" s="41">
        <v>119</v>
      </c>
      <c r="F14" s="43">
        <f t="shared" si="1"/>
        <v>85.61151079136691</v>
      </c>
      <c r="G14" s="41">
        <v>12</v>
      </c>
      <c r="H14" s="44">
        <f t="shared" si="2"/>
        <v>100</v>
      </c>
      <c r="I14" s="42">
        <f t="shared" si="3"/>
        <v>131</v>
      </c>
      <c r="J14" s="45">
        <f t="shared" si="4"/>
        <v>86.75496688741721</v>
      </c>
      <c r="K14" s="46"/>
      <c r="L14" s="46"/>
      <c r="M14" s="46"/>
    </row>
    <row r="15" spans="1:13" s="47" customFormat="1" ht="18.75" customHeight="1">
      <c r="A15" s="48" t="s">
        <v>18</v>
      </c>
      <c r="B15" s="41">
        <v>71</v>
      </c>
      <c r="C15" s="41">
        <v>1955</v>
      </c>
      <c r="D15" s="42">
        <f t="shared" si="0"/>
        <v>2026</v>
      </c>
      <c r="E15" s="41">
        <v>68</v>
      </c>
      <c r="F15" s="43">
        <f t="shared" si="1"/>
        <v>95.77464788732394</v>
      </c>
      <c r="G15" s="41">
        <v>1955</v>
      </c>
      <c r="H15" s="44">
        <f t="shared" si="2"/>
        <v>100</v>
      </c>
      <c r="I15" s="42">
        <f t="shared" si="3"/>
        <v>2023</v>
      </c>
      <c r="J15" s="45">
        <f t="shared" si="4"/>
        <v>99.85192497532083</v>
      </c>
      <c r="K15" s="46"/>
      <c r="L15" s="46"/>
      <c r="M15" s="46"/>
    </row>
    <row r="16" spans="1:13" s="47" customFormat="1" ht="18.75" customHeight="1">
      <c r="A16" s="48" t="s">
        <v>19</v>
      </c>
      <c r="B16" s="41">
        <v>136</v>
      </c>
      <c r="C16" s="41">
        <v>9</v>
      </c>
      <c r="D16" s="42">
        <f t="shared" si="0"/>
        <v>145</v>
      </c>
      <c r="E16" s="41">
        <v>136</v>
      </c>
      <c r="F16" s="43">
        <f t="shared" si="1"/>
        <v>100</v>
      </c>
      <c r="G16" s="41">
        <v>9</v>
      </c>
      <c r="H16" s="44">
        <f t="shared" si="2"/>
        <v>100</v>
      </c>
      <c r="I16" s="42">
        <f t="shared" si="3"/>
        <v>145</v>
      </c>
      <c r="J16" s="45">
        <f t="shared" si="4"/>
        <v>100</v>
      </c>
      <c r="K16" s="46"/>
      <c r="L16" s="46"/>
      <c r="M16" s="46"/>
    </row>
    <row r="17" spans="1:13" s="47" customFormat="1" ht="18.75" customHeight="1">
      <c r="A17" s="48" t="s">
        <v>20</v>
      </c>
      <c r="B17" s="41">
        <v>619</v>
      </c>
      <c r="C17" s="41">
        <v>128</v>
      </c>
      <c r="D17" s="42">
        <f t="shared" si="0"/>
        <v>747</v>
      </c>
      <c r="E17" s="41">
        <v>606</v>
      </c>
      <c r="F17" s="43">
        <f t="shared" si="1"/>
        <v>97.89983844911147</v>
      </c>
      <c r="G17" s="41">
        <v>105</v>
      </c>
      <c r="H17" s="44">
        <f t="shared" si="2"/>
        <v>82.03125</v>
      </c>
      <c r="I17" s="42">
        <f t="shared" si="3"/>
        <v>711</v>
      </c>
      <c r="J17" s="45">
        <f t="shared" si="4"/>
        <v>95.18072289156626</v>
      </c>
      <c r="K17" s="46"/>
      <c r="L17" s="46"/>
      <c r="M17" s="46"/>
    </row>
    <row r="18" spans="1:13" s="47" customFormat="1" ht="18.75" customHeight="1">
      <c r="A18" s="48" t="s">
        <v>21</v>
      </c>
      <c r="B18" s="41">
        <v>726</v>
      </c>
      <c r="C18" s="41">
        <v>3207</v>
      </c>
      <c r="D18" s="42">
        <f t="shared" si="0"/>
        <v>3933</v>
      </c>
      <c r="E18" s="41">
        <v>682</v>
      </c>
      <c r="F18" s="43">
        <f t="shared" si="1"/>
        <v>93.93939393939394</v>
      </c>
      <c r="G18" s="41">
        <v>3207</v>
      </c>
      <c r="H18" s="44">
        <f t="shared" si="2"/>
        <v>100</v>
      </c>
      <c r="I18" s="42">
        <f t="shared" si="3"/>
        <v>3889</v>
      </c>
      <c r="J18" s="45">
        <f t="shared" si="4"/>
        <v>98.88126112382405</v>
      </c>
      <c r="K18" s="46"/>
      <c r="L18" s="46"/>
      <c r="M18" s="46"/>
    </row>
    <row r="19" spans="1:13" s="47" customFormat="1" ht="18.75" customHeight="1">
      <c r="A19" s="48" t="s">
        <v>22</v>
      </c>
      <c r="B19" s="41">
        <v>1013</v>
      </c>
      <c r="C19" s="41">
        <v>7</v>
      </c>
      <c r="D19" s="42">
        <f t="shared" si="0"/>
        <v>1020</v>
      </c>
      <c r="E19" s="41">
        <v>912</v>
      </c>
      <c r="F19" s="43">
        <f t="shared" si="1"/>
        <v>90.02961500493583</v>
      </c>
      <c r="G19" s="41">
        <v>7</v>
      </c>
      <c r="H19" s="44">
        <f t="shared" si="2"/>
        <v>100</v>
      </c>
      <c r="I19" s="42">
        <f t="shared" si="3"/>
        <v>919</v>
      </c>
      <c r="J19" s="45">
        <f t="shared" si="4"/>
        <v>90.09803921568627</v>
      </c>
      <c r="K19" s="46"/>
      <c r="L19" s="46"/>
      <c r="M19" s="46"/>
    </row>
    <row r="20" spans="1:13" s="47" customFormat="1" ht="18.75" customHeight="1">
      <c r="A20" s="40" t="s">
        <v>23</v>
      </c>
      <c r="B20" s="41">
        <v>2394</v>
      </c>
      <c r="C20" s="41">
        <v>99</v>
      </c>
      <c r="D20" s="42">
        <f t="shared" si="0"/>
        <v>2493</v>
      </c>
      <c r="E20" s="41">
        <v>2322</v>
      </c>
      <c r="F20" s="43">
        <f t="shared" si="1"/>
        <v>96.99248120300751</v>
      </c>
      <c r="G20" s="41">
        <v>99</v>
      </c>
      <c r="H20" s="44">
        <f t="shared" si="2"/>
        <v>100</v>
      </c>
      <c r="I20" s="42">
        <f t="shared" si="3"/>
        <v>2421</v>
      </c>
      <c r="J20" s="45">
        <f t="shared" si="4"/>
        <v>97.11191335740072</v>
      </c>
      <c r="K20" s="46"/>
      <c r="L20" s="46"/>
      <c r="M20" s="46"/>
    </row>
    <row r="21" spans="1:13" s="47" customFormat="1" ht="18.75" customHeight="1">
      <c r="A21" s="48" t="s">
        <v>24</v>
      </c>
      <c r="B21" s="41">
        <v>3310</v>
      </c>
      <c r="C21" s="41">
        <v>2320</v>
      </c>
      <c r="D21" s="42">
        <f t="shared" si="0"/>
        <v>5630</v>
      </c>
      <c r="E21" s="41">
        <v>3174</v>
      </c>
      <c r="F21" s="43">
        <f t="shared" si="1"/>
        <v>95.89123867069486</v>
      </c>
      <c r="G21" s="41">
        <v>2090</v>
      </c>
      <c r="H21" s="44">
        <f t="shared" si="2"/>
        <v>90.08620689655173</v>
      </c>
      <c r="I21" s="42">
        <f t="shared" si="3"/>
        <v>5264</v>
      </c>
      <c r="J21" s="45">
        <f t="shared" si="4"/>
        <v>93.49911190053287</v>
      </c>
      <c r="K21" s="46"/>
      <c r="L21" s="46"/>
      <c r="M21" s="46"/>
    </row>
    <row r="22" spans="1:13" s="47" customFormat="1" ht="18.75" customHeight="1">
      <c r="A22" s="48" t="s">
        <v>25</v>
      </c>
      <c r="B22" s="41">
        <v>446</v>
      </c>
      <c r="C22" s="41">
        <v>9</v>
      </c>
      <c r="D22" s="42">
        <f t="shared" si="0"/>
        <v>455</v>
      </c>
      <c r="E22" s="41">
        <v>417</v>
      </c>
      <c r="F22" s="43">
        <f t="shared" si="1"/>
        <v>93.49775784753363</v>
      </c>
      <c r="G22" s="41">
        <v>9</v>
      </c>
      <c r="H22" s="44">
        <f t="shared" si="2"/>
        <v>100</v>
      </c>
      <c r="I22" s="42">
        <f t="shared" si="3"/>
        <v>426</v>
      </c>
      <c r="J22" s="45">
        <f t="shared" si="4"/>
        <v>93.62637362637362</v>
      </c>
      <c r="K22" s="49"/>
      <c r="L22" s="46"/>
      <c r="M22" s="46"/>
    </row>
    <row r="23" spans="1:13" s="47" customFormat="1" ht="18.75" customHeight="1">
      <c r="A23" s="40" t="s">
        <v>26</v>
      </c>
      <c r="B23" s="41">
        <v>1076</v>
      </c>
      <c r="C23" s="41">
        <v>594</v>
      </c>
      <c r="D23" s="42">
        <f t="shared" si="0"/>
        <v>1670</v>
      </c>
      <c r="E23" s="41">
        <v>1049</v>
      </c>
      <c r="F23" s="43">
        <f t="shared" si="1"/>
        <v>97.4907063197026</v>
      </c>
      <c r="G23" s="41">
        <v>583</v>
      </c>
      <c r="H23" s="44">
        <f t="shared" si="2"/>
        <v>98.14814814814815</v>
      </c>
      <c r="I23" s="42">
        <f t="shared" si="3"/>
        <v>1632</v>
      </c>
      <c r="J23" s="45">
        <f t="shared" si="4"/>
        <v>97.72455089820359</v>
      </c>
      <c r="K23" s="46"/>
      <c r="L23" s="46"/>
      <c r="M23" s="46"/>
    </row>
    <row r="24" spans="1:13" s="47" customFormat="1" ht="18.75" customHeight="1">
      <c r="A24" s="40" t="s">
        <v>27</v>
      </c>
      <c r="B24" s="41">
        <v>157</v>
      </c>
      <c r="C24" s="41">
        <v>4</v>
      </c>
      <c r="D24" s="42">
        <f t="shared" si="0"/>
        <v>161</v>
      </c>
      <c r="E24" s="41">
        <v>147</v>
      </c>
      <c r="F24" s="43">
        <f t="shared" si="1"/>
        <v>93.63057324840764</v>
      </c>
      <c r="G24" s="41">
        <v>4</v>
      </c>
      <c r="H24" s="44">
        <f t="shared" si="2"/>
        <v>100</v>
      </c>
      <c r="I24" s="42">
        <f t="shared" si="3"/>
        <v>151</v>
      </c>
      <c r="J24" s="45">
        <f t="shared" si="4"/>
        <v>93.7888198757764</v>
      </c>
      <c r="K24" s="46"/>
      <c r="L24" s="46"/>
      <c r="M24" s="46"/>
    </row>
    <row r="25" spans="1:13" s="47" customFormat="1" ht="18.75" customHeight="1">
      <c r="A25" s="40" t="s">
        <v>28</v>
      </c>
      <c r="B25" s="41">
        <v>537</v>
      </c>
      <c r="C25" s="41"/>
      <c r="D25" s="42">
        <f t="shared" si="0"/>
        <v>537</v>
      </c>
      <c r="E25" s="41">
        <v>537</v>
      </c>
      <c r="F25" s="43">
        <f t="shared" si="1"/>
        <v>100</v>
      </c>
      <c r="G25" s="41"/>
      <c r="H25" s="44" t="str">
        <f>IF(OR(G25=0,C25=0),"  ",G25/C25*100)</f>
        <v>  </v>
      </c>
      <c r="I25" s="42">
        <f t="shared" si="3"/>
        <v>537</v>
      </c>
      <c r="J25" s="45">
        <f t="shared" si="4"/>
        <v>100</v>
      </c>
      <c r="K25" s="46"/>
      <c r="L25" s="46"/>
      <c r="M25" s="46"/>
    </row>
    <row r="26" spans="1:13" s="47" customFormat="1" ht="18.75" customHeight="1">
      <c r="A26" s="48" t="s">
        <v>29</v>
      </c>
      <c r="B26" s="41">
        <v>733</v>
      </c>
      <c r="C26" s="41">
        <v>21</v>
      </c>
      <c r="D26" s="42">
        <f t="shared" si="0"/>
        <v>754</v>
      </c>
      <c r="E26" s="41">
        <v>709</v>
      </c>
      <c r="F26" s="43">
        <f t="shared" si="1"/>
        <v>96.72578444747613</v>
      </c>
      <c r="G26" s="41">
        <v>19</v>
      </c>
      <c r="H26" s="44">
        <f aca="true" t="shared" si="5" ref="H26:H60">IF(OR(G26=0,C26=0),"  -",G26/C26*100)</f>
        <v>90.47619047619048</v>
      </c>
      <c r="I26" s="42">
        <f t="shared" si="3"/>
        <v>728</v>
      </c>
      <c r="J26" s="45">
        <f t="shared" si="4"/>
        <v>96.55172413793103</v>
      </c>
      <c r="K26" s="46"/>
      <c r="L26" s="46"/>
      <c r="M26" s="46"/>
    </row>
    <row r="27" spans="1:13" s="47" customFormat="1" ht="18.75" customHeight="1" thickBot="1">
      <c r="A27" s="50" t="s">
        <v>30</v>
      </c>
      <c r="B27" s="51">
        <v>344</v>
      </c>
      <c r="C27" s="51">
        <v>6</v>
      </c>
      <c r="D27" s="52">
        <f t="shared" si="0"/>
        <v>350</v>
      </c>
      <c r="E27" s="51">
        <v>339</v>
      </c>
      <c r="F27" s="53">
        <f t="shared" si="1"/>
        <v>98.54651162790698</v>
      </c>
      <c r="G27" s="51">
        <v>6</v>
      </c>
      <c r="H27" s="54">
        <f t="shared" si="5"/>
        <v>100</v>
      </c>
      <c r="I27" s="52">
        <f t="shared" si="3"/>
        <v>345</v>
      </c>
      <c r="J27" s="55">
        <f t="shared" si="4"/>
        <v>98.57142857142858</v>
      </c>
      <c r="K27" s="46"/>
      <c r="L27" s="46"/>
      <c r="M27" s="46"/>
    </row>
    <row r="28" spans="1:13" s="47" customFormat="1" ht="18.75" customHeight="1">
      <c r="A28" s="56" t="s">
        <v>31</v>
      </c>
      <c r="B28" s="57">
        <v>100</v>
      </c>
      <c r="C28" s="57">
        <v>3</v>
      </c>
      <c r="D28" s="58">
        <f t="shared" si="0"/>
        <v>103</v>
      </c>
      <c r="E28" s="57">
        <v>94</v>
      </c>
      <c r="F28" s="59">
        <f t="shared" si="1"/>
        <v>94</v>
      </c>
      <c r="G28" s="57">
        <v>3</v>
      </c>
      <c r="H28" s="60">
        <f t="shared" si="5"/>
        <v>100</v>
      </c>
      <c r="I28" s="58">
        <f t="shared" si="3"/>
        <v>97</v>
      </c>
      <c r="J28" s="61">
        <f t="shared" si="4"/>
        <v>94.1747572815534</v>
      </c>
      <c r="K28" s="46"/>
      <c r="L28" s="46"/>
      <c r="M28" s="46"/>
    </row>
    <row r="29" spans="1:13" s="47" customFormat="1" ht="18.75" customHeight="1">
      <c r="A29" s="48" t="s">
        <v>32</v>
      </c>
      <c r="B29" s="41">
        <v>607</v>
      </c>
      <c r="C29" s="41">
        <v>48</v>
      </c>
      <c r="D29" s="42">
        <f t="shared" si="0"/>
        <v>655</v>
      </c>
      <c r="E29" s="41">
        <v>539</v>
      </c>
      <c r="F29" s="43">
        <f t="shared" si="1"/>
        <v>88.79736408566721</v>
      </c>
      <c r="G29" s="41">
        <v>45</v>
      </c>
      <c r="H29" s="44">
        <f t="shared" si="5"/>
        <v>93.75</v>
      </c>
      <c r="I29" s="42">
        <f t="shared" si="3"/>
        <v>584</v>
      </c>
      <c r="J29" s="45">
        <f t="shared" si="4"/>
        <v>89.16030534351145</v>
      </c>
      <c r="K29" s="46"/>
      <c r="L29" s="46"/>
      <c r="M29" s="46"/>
    </row>
    <row r="30" spans="1:13" s="47" customFormat="1" ht="18.75" customHeight="1">
      <c r="A30" s="48" t="s">
        <v>33</v>
      </c>
      <c r="B30" s="41">
        <v>3886</v>
      </c>
      <c r="C30" s="41">
        <v>2351</v>
      </c>
      <c r="D30" s="42">
        <f t="shared" si="0"/>
        <v>6237</v>
      </c>
      <c r="E30" s="41">
        <v>3742</v>
      </c>
      <c r="F30" s="43">
        <f t="shared" si="1"/>
        <v>96.29439011837366</v>
      </c>
      <c r="G30" s="41">
        <v>2275</v>
      </c>
      <c r="H30" s="44">
        <f t="shared" si="5"/>
        <v>96.76733304976605</v>
      </c>
      <c r="I30" s="42">
        <f t="shared" si="3"/>
        <v>6017</v>
      </c>
      <c r="J30" s="45">
        <f t="shared" si="4"/>
        <v>96.47266313932981</v>
      </c>
      <c r="K30" s="46"/>
      <c r="L30" s="46"/>
      <c r="M30" s="46"/>
    </row>
    <row r="31" spans="1:13" s="47" customFormat="1" ht="18.75" customHeight="1">
      <c r="A31" s="48" t="s">
        <v>34</v>
      </c>
      <c r="B31" s="41">
        <v>1980</v>
      </c>
      <c r="C31" s="41">
        <v>2957</v>
      </c>
      <c r="D31" s="42">
        <f t="shared" si="0"/>
        <v>4937</v>
      </c>
      <c r="E31" s="41">
        <v>1880</v>
      </c>
      <c r="F31" s="43">
        <f t="shared" si="1"/>
        <v>94.94949494949495</v>
      </c>
      <c r="G31" s="41">
        <v>2621</v>
      </c>
      <c r="H31" s="44">
        <f t="shared" si="5"/>
        <v>88.63713222861008</v>
      </c>
      <c r="I31" s="42">
        <f t="shared" si="3"/>
        <v>4501</v>
      </c>
      <c r="J31" s="45">
        <f t="shared" si="4"/>
        <v>91.16872594693135</v>
      </c>
      <c r="K31" s="46"/>
      <c r="L31" s="46"/>
      <c r="M31" s="46"/>
    </row>
    <row r="32" spans="1:13" s="47" customFormat="1" ht="18.75" customHeight="1">
      <c r="A32" s="48" t="s">
        <v>35</v>
      </c>
      <c r="B32" s="41">
        <v>1116</v>
      </c>
      <c r="C32" s="41">
        <v>382</v>
      </c>
      <c r="D32" s="42">
        <f t="shared" si="0"/>
        <v>1498</v>
      </c>
      <c r="E32" s="41">
        <v>1109</v>
      </c>
      <c r="F32" s="43">
        <f t="shared" si="1"/>
        <v>99.37275985663082</v>
      </c>
      <c r="G32" s="41">
        <v>382</v>
      </c>
      <c r="H32" s="44">
        <f t="shared" si="5"/>
        <v>100</v>
      </c>
      <c r="I32" s="42">
        <f t="shared" si="3"/>
        <v>1491</v>
      </c>
      <c r="J32" s="45">
        <f t="shared" si="4"/>
        <v>99.53271028037383</v>
      </c>
      <c r="K32" s="46"/>
      <c r="L32" s="46"/>
      <c r="M32" s="46"/>
    </row>
    <row r="33" spans="1:13" s="47" customFormat="1" ht="18.75" customHeight="1">
      <c r="A33" s="62" t="s">
        <v>45</v>
      </c>
      <c r="B33" s="41">
        <v>4104</v>
      </c>
      <c r="C33" s="41">
        <v>200</v>
      </c>
      <c r="D33" s="42">
        <f t="shared" si="0"/>
        <v>4304</v>
      </c>
      <c r="E33" s="41">
        <v>4048</v>
      </c>
      <c r="F33" s="43">
        <f t="shared" si="1"/>
        <v>98.635477582846</v>
      </c>
      <c r="G33" s="41">
        <v>194</v>
      </c>
      <c r="H33" s="44">
        <f t="shared" si="5"/>
        <v>97</v>
      </c>
      <c r="I33" s="42">
        <f t="shared" si="3"/>
        <v>4242</v>
      </c>
      <c r="J33" s="45">
        <f t="shared" si="4"/>
        <v>98.55947955390334</v>
      </c>
      <c r="K33" s="46"/>
      <c r="L33" s="46"/>
      <c r="M33" s="46"/>
    </row>
    <row r="34" spans="1:13" s="47" customFormat="1" ht="18.75" customHeight="1">
      <c r="A34" s="62" t="s">
        <v>46</v>
      </c>
      <c r="B34" s="41">
        <v>15422</v>
      </c>
      <c r="C34" s="41">
        <v>1881</v>
      </c>
      <c r="D34" s="42">
        <f t="shared" si="0"/>
        <v>17303</v>
      </c>
      <c r="E34" s="41">
        <v>14442</v>
      </c>
      <c r="F34" s="43">
        <f t="shared" si="1"/>
        <v>93.64544157696797</v>
      </c>
      <c r="G34" s="41">
        <v>1763</v>
      </c>
      <c r="H34" s="44">
        <f t="shared" si="5"/>
        <v>93.72674109516214</v>
      </c>
      <c r="I34" s="42">
        <f t="shared" si="3"/>
        <v>16205</v>
      </c>
      <c r="J34" s="45">
        <f t="shared" si="4"/>
        <v>93.65427960469283</v>
      </c>
      <c r="K34" s="46"/>
      <c r="L34" s="46"/>
      <c r="M34" s="46"/>
    </row>
    <row r="35" spans="1:13" s="47" customFormat="1" ht="18.75" customHeight="1">
      <c r="A35" s="62" t="s">
        <v>47</v>
      </c>
      <c r="B35" s="41">
        <v>18844</v>
      </c>
      <c r="C35" s="41">
        <v>294</v>
      </c>
      <c r="D35" s="42">
        <f t="shared" si="0"/>
        <v>19138</v>
      </c>
      <c r="E35" s="41">
        <v>18736</v>
      </c>
      <c r="F35" s="43">
        <f t="shared" si="1"/>
        <v>99.4268732753131</v>
      </c>
      <c r="G35" s="41">
        <v>287</v>
      </c>
      <c r="H35" s="44">
        <f t="shared" si="5"/>
        <v>97.61904761904762</v>
      </c>
      <c r="I35" s="42">
        <f t="shared" si="3"/>
        <v>19023</v>
      </c>
      <c r="J35" s="45">
        <f t="shared" si="4"/>
        <v>99.39910126449995</v>
      </c>
      <c r="K35" s="46"/>
      <c r="L35" s="46"/>
      <c r="M35" s="46"/>
    </row>
    <row r="36" spans="1:13" s="47" customFormat="1" ht="18.75" customHeight="1">
      <c r="A36" s="62" t="s">
        <v>48</v>
      </c>
      <c r="B36" s="41">
        <v>1938</v>
      </c>
      <c r="C36" s="41">
        <v>445</v>
      </c>
      <c r="D36" s="42">
        <f t="shared" si="0"/>
        <v>2383</v>
      </c>
      <c r="E36" s="41">
        <v>1747</v>
      </c>
      <c r="F36" s="43">
        <f t="shared" si="1"/>
        <v>90.14447884416926</v>
      </c>
      <c r="G36" s="41">
        <v>440</v>
      </c>
      <c r="H36" s="44">
        <f t="shared" si="5"/>
        <v>98.87640449438202</v>
      </c>
      <c r="I36" s="42">
        <f t="shared" si="3"/>
        <v>2187</v>
      </c>
      <c r="J36" s="45">
        <f t="shared" si="4"/>
        <v>91.77507343684431</v>
      </c>
      <c r="K36" s="46"/>
      <c r="L36" s="46"/>
      <c r="M36" s="46"/>
    </row>
    <row r="37" spans="1:13" s="47" customFormat="1" ht="18.75" customHeight="1">
      <c r="A37" s="62" t="s">
        <v>49</v>
      </c>
      <c r="B37" s="41">
        <v>107799</v>
      </c>
      <c r="C37" s="41">
        <v>26923</v>
      </c>
      <c r="D37" s="42">
        <f t="shared" si="0"/>
        <v>134722</v>
      </c>
      <c r="E37" s="41">
        <v>104596</v>
      </c>
      <c r="F37" s="43">
        <f t="shared" si="1"/>
        <v>97.02872939452128</v>
      </c>
      <c r="G37" s="41">
        <v>25491</v>
      </c>
      <c r="H37" s="44">
        <f t="shared" si="5"/>
        <v>94.68112766036474</v>
      </c>
      <c r="I37" s="42">
        <f t="shared" si="3"/>
        <v>130087</v>
      </c>
      <c r="J37" s="45">
        <f t="shared" si="4"/>
        <v>96.55958195394962</v>
      </c>
      <c r="K37" s="46"/>
      <c r="L37" s="46"/>
      <c r="M37" s="46"/>
    </row>
    <row r="38" spans="1:13" s="47" customFormat="1" ht="18.75" customHeight="1">
      <c r="A38" s="63" t="s">
        <v>50</v>
      </c>
      <c r="B38" s="57">
        <v>29476</v>
      </c>
      <c r="C38" s="57">
        <v>384</v>
      </c>
      <c r="D38" s="58">
        <f t="shared" si="0"/>
        <v>29860</v>
      </c>
      <c r="E38" s="57">
        <v>28873</v>
      </c>
      <c r="F38" s="59">
        <f t="shared" si="1"/>
        <v>97.95426787895238</v>
      </c>
      <c r="G38" s="57">
        <v>372</v>
      </c>
      <c r="H38" s="60">
        <f t="shared" si="5"/>
        <v>96.875</v>
      </c>
      <c r="I38" s="58">
        <f t="shared" si="3"/>
        <v>29245</v>
      </c>
      <c r="J38" s="45">
        <f t="shared" si="4"/>
        <v>97.94038847957133</v>
      </c>
      <c r="K38" s="46"/>
      <c r="L38" s="46"/>
      <c r="M38" s="46"/>
    </row>
    <row r="39" spans="1:13" s="47" customFormat="1" ht="18.75" customHeight="1">
      <c r="A39" s="63" t="s">
        <v>51</v>
      </c>
      <c r="B39" s="57">
        <v>278102</v>
      </c>
      <c r="C39" s="57">
        <v>27526</v>
      </c>
      <c r="D39" s="58">
        <f aca="true" t="shared" si="6" ref="D39:D62">B39+C39</f>
        <v>305628</v>
      </c>
      <c r="E39" s="57">
        <v>241456</v>
      </c>
      <c r="F39" s="43">
        <f aca="true" t="shared" si="7" ref="F39:F59">IF(OR(E39=0,B39=0),"  ",E39/B39*100)</f>
        <v>86.82282040402443</v>
      </c>
      <c r="G39" s="57">
        <v>26467</v>
      </c>
      <c r="H39" s="44">
        <f t="shared" si="5"/>
        <v>96.1527283295793</v>
      </c>
      <c r="I39" s="42">
        <f aca="true" t="shared" si="8" ref="I39:I60">IF(G39+E39=0,"  ",G39+E39)</f>
        <v>267923</v>
      </c>
      <c r="J39" s="45">
        <f aca="true" t="shared" si="9" ref="J39:J60">IF(OR(I39=0,D39=0),"  ",I39/D39*100)</f>
        <v>87.66310678340989</v>
      </c>
      <c r="K39" s="46"/>
      <c r="L39" s="46"/>
      <c r="M39" s="46"/>
    </row>
    <row r="40" spans="1:13" s="47" customFormat="1" ht="18.75" customHeight="1">
      <c r="A40" s="62" t="s">
        <v>52</v>
      </c>
      <c r="B40" s="41">
        <v>198332</v>
      </c>
      <c r="C40" s="41">
        <v>3777</v>
      </c>
      <c r="D40" s="42">
        <f t="shared" si="6"/>
        <v>202109</v>
      </c>
      <c r="E40" s="41">
        <v>185317</v>
      </c>
      <c r="F40" s="43">
        <f t="shared" si="7"/>
        <v>93.43777101022528</v>
      </c>
      <c r="G40" s="41">
        <v>3457</v>
      </c>
      <c r="H40" s="44">
        <f t="shared" si="5"/>
        <v>91.52766746094784</v>
      </c>
      <c r="I40" s="42">
        <f t="shared" si="8"/>
        <v>188774</v>
      </c>
      <c r="J40" s="45">
        <f t="shared" si="9"/>
        <v>93.40207511788194</v>
      </c>
      <c r="K40" s="46"/>
      <c r="L40" s="46"/>
      <c r="M40" s="46"/>
    </row>
    <row r="41" spans="1:13" s="47" customFormat="1" ht="18.75" customHeight="1">
      <c r="A41" s="62" t="s">
        <v>53</v>
      </c>
      <c r="B41" s="41">
        <v>125078</v>
      </c>
      <c r="C41" s="41">
        <v>23397</v>
      </c>
      <c r="D41" s="42">
        <f t="shared" si="6"/>
        <v>148475</v>
      </c>
      <c r="E41" s="41">
        <v>124144</v>
      </c>
      <c r="F41" s="43">
        <f t="shared" si="7"/>
        <v>99.25326596203968</v>
      </c>
      <c r="G41" s="41">
        <v>23066</v>
      </c>
      <c r="H41" s="44">
        <f t="shared" si="5"/>
        <v>98.58528871222806</v>
      </c>
      <c r="I41" s="42">
        <f t="shared" si="8"/>
        <v>147210</v>
      </c>
      <c r="J41" s="45">
        <f t="shared" si="9"/>
        <v>99.14800471459841</v>
      </c>
      <c r="K41" s="46"/>
      <c r="L41" s="46"/>
      <c r="M41" s="46"/>
    </row>
    <row r="42" spans="1:13" s="47" customFormat="1" ht="18.75" customHeight="1">
      <c r="A42" s="62" t="s">
        <v>54</v>
      </c>
      <c r="B42" s="41">
        <v>24507</v>
      </c>
      <c r="C42" s="41">
        <v>1574</v>
      </c>
      <c r="D42" s="42">
        <f t="shared" si="6"/>
        <v>26081</v>
      </c>
      <c r="E42" s="41">
        <v>23939</v>
      </c>
      <c r="F42" s="43">
        <f t="shared" si="7"/>
        <v>97.68229485453136</v>
      </c>
      <c r="G42" s="41">
        <v>1559</v>
      </c>
      <c r="H42" s="44">
        <f t="shared" si="5"/>
        <v>99.04701397712834</v>
      </c>
      <c r="I42" s="42">
        <f t="shared" si="8"/>
        <v>25498</v>
      </c>
      <c r="J42" s="45">
        <f t="shared" si="9"/>
        <v>97.7646562631801</v>
      </c>
      <c r="K42" s="46"/>
      <c r="L42" s="46"/>
      <c r="M42" s="46"/>
    </row>
    <row r="43" spans="1:13" s="47" customFormat="1" ht="18.75" customHeight="1">
      <c r="A43" s="62" t="s">
        <v>55</v>
      </c>
      <c r="B43" s="41">
        <v>36656</v>
      </c>
      <c r="C43" s="41">
        <v>23304</v>
      </c>
      <c r="D43" s="42">
        <f t="shared" si="6"/>
        <v>59960</v>
      </c>
      <c r="E43" s="41">
        <v>35151</v>
      </c>
      <c r="F43" s="43">
        <f t="shared" si="7"/>
        <v>95.8942601484068</v>
      </c>
      <c r="G43" s="41">
        <v>23132</v>
      </c>
      <c r="H43" s="44">
        <f t="shared" si="5"/>
        <v>99.26192928252661</v>
      </c>
      <c r="I43" s="42">
        <f t="shared" si="8"/>
        <v>58283</v>
      </c>
      <c r="J43" s="45">
        <f t="shared" si="9"/>
        <v>97.20313542361573</v>
      </c>
      <c r="K43" s="46"/>
      <c r="L43" s="46"/>
      <c r="M43" s="46"/>
    </row>
    <row r="44" spans="1:13" s="47" customFormat="1" ht="18.75" customHeight="1">
      <c r="A44" s="63" t="s">
        <v>56</v>
      </c>
      <c r="B44" s="57">
        <v>14384</v>
      </c>
      <c r="C44" s="57">
        <v>51295</v>
      </c>
      <c r="D44" s="58">
        <f t="shared" si="6"/>
        <v>65679</v>
      </c>
      <c r="E44" s="57">
        <v>14005</v>
      </c>
      <c r="F44" s="43">
        <f t="shared" si="7"/>
        <v>97.365127919911</v>
      </c>
      <c r="G44" s="57">
        <v>50107</v>
      </c>
      <c r="H44" s="44">
        <f t="shared" si="5"/>
        <v>97.68398479383956</v>
      </c>
      <c r="I44" s="42">
        <f t="shared" si="8"/>
        <v>64112</v>
      </c>
      <c r="J44" s="45">
        <f t="shared" si="9"/>
        <v>97.61415368687099</v>
      </c>
      <c r="K44" s="46"/>
      <c r="L44" s="46"/>
      <c r="M44" s="46"/>
    </row>
    <row r="45" spans="1:13" s="47" customFormat="1" ht="18.75" customHeight="1">
      <c r="A45" s="63" t="s">
        <v>57</v>
      </c>
      <c r="B45" s="57">
        <v>147</v>
      </c>
      <c r="C45" s="57">
        <v>3</v>
      </c>
      <c r="D45" s="58">
        <f t="shared" si="6"/>
        <v>150</v>
      </c>
      <c r="E45" s="57">
        <v>146</v>
      </c>
      <c r="F45" s="43">
        <f t="shared" si="7"/>
        <v>99.31972789115646</v>
      </c>
      <c r="G45" s="57">
        <v>3</v>
      </c>
      <c r="H45" s="44">
        <f t="shared" si="5"/>
        <v>100</v>
      </c>
      <c r="I45" s="42">
        <f t="shared" si="8"/>
        <v>149</v>
      </c>
      <c r="J45" s="45">
        <f t="shared" si="9"/>
        <v>99.33333333333333</v>
      </c>
      <c r="K45" s="46"/>
      <c r="L45" s="46"/>
      <c r="M45" s="46"/>
    </row>
    <row r="46" spans="1:13" s="47" customFormat="1" ht="18.75" customHeight="1">
      <c r="A46" s="63" t="s">
        <v>58</v>
      </c>
      <c r="B46" s="57">
        <v>1327</v>
      </c>
      <c r="C46" s="57">
        <v>270</v>
      </c>
      <c r="D46" s="58">
        <f t="shared" si="6"/>
        <v>1597</v>
      </c>
      <c r="E46" s="57">
        <v>1287</v>
      </c>
      <c r="F46" s="43">
        <f t="shared" si="7"/>
        <v>96.98568198944989</v>
      </c>
      <c r="G46" s="57">
        <v>187</v>
      </c>
      <c r="H46" s="44">
        <f t="shared" si="5"/>
        <v>69.25925925925925</v>
      </c>
      <c r="I46" s="42">
        <f t="shared" si="8"/>
        <v>1474</v>
      </c>
      <c r="J46" s="45">
        <f t="shared" si="9"/>
        <v>92.29805886036318</v>
      </c>
      <c r="K46" s="46"/>
      <c r="L46" s="46"/>
      <c r="M46" s="46"/>
    </row>
    <row r="47" spans="1:13" s="47" customFormat="1" ht="18.75" customHeight="1" thickBot="1">
      <c r="A47" s="64" t="s">
        <v>59</v>
      </c>
      <c r="B47" s="51">
        <v>135442</v>
      </c>
      <c r="C47" s="51">
        <v>1093</v>
      </c>
      <c r="D47" s="52">
        <f t="shared" si="6"/>
        <v>136535</v>
      </c>
      <c r="E47" s="51">
        <v>135241</v>
      </c>
      <c r="F47" s="53">
        <f t="shared" si="7"/>
        <v>99.85159699354705</v>
      </c>
      <c r="G47" s="51">
        <v>1092</v>
      </c>
      <c r="H47" s="54">
        <f t="shared" si="5"/>
        <v>99.90850869167429</v>
      </c>
      <c r="I47" s="52">
        <f t="shared" si="8"/>
        <v>136333</v>
      </c>
      <c r="J47" s="55">
        <f t="shared" si="9"/>
        <v>99.85205258724868</v>
      </c>
      <c r="K47" s="46"/>
      <c r="L47" s="46"/>
      <c r="M47" s="46"/>
    </row>
    <row r="48" spans="1:13" s="47" customFormat="1" ht="18.75" customHeight="1">
      <c r="A48" s="65" t="s">
        <v>60</v>
      </c>
      <c r="B48" s="66">
        <v>6404</v>
      </c>
      <c r="C48" s="66">
        <v>35771</v>
      </c>
      <c r="D48" s="67">
        <f t="shared" si="6"/>
        <v>42175</v>
      </c>
      <c r="E48" s="66">
        <v>5969</v>
      </c>
      <c r="F48" s="68">
        <f t="shared" si="7"/>
        <v>93.20737039350406</v>
      </c>
      <c r="G48" s="66">
        <v>35637</v>
      </c>
      <c r="H48" s="69">
        <f t="shared" si="5"/>
        <v>99.62539487294177</v>
      </c>
      <c r="I48" s="67">
        <f t="shared" si="8"/>
        <v>41606</v>
      </c>
      <c r="J48" s="70">
        <f t="shared" si="9"/>
        <v>98.65085951393006</v>
      </c>
      <c r="K48" s="46"/>
      <c r="L48" s="46"/>
      <c r="M48" s="46"/>
    </row>
    <row r="49" spans="1:13" s="47" customFormat="1" ht="18.75" customHeight="1">
      <c r="A49" s="63" t="s">
        <v>61</v>
      </c>
      <c r="B49" s="57">
        <v>2403</v>
      </c>
      <c r="C49" s="57">
        <v>643</v>
      </c>
      <c r="D49" s="58">
        <f t="shared" si="6"/>
        <v>3046</v>
      </c>
      <c r="E49" s="57">
        <v>2377</v>
      </c>
      <c r="F49" s="59">
        <f t="shared" si="7"/>
        <v>98.91801914273825</v>
      </c>
      <c r="G49" s="57">
        <v>643</v>
      </c>
      <c r="H49" s="60">
        <f t="shared" si="5"/>
        <v>100</v>
      </c>
      <c r="I49" s="58">
        <f t="shared" si="8"/>
        <v>3020</v>
      </c>
      <c r="J49" s="61">
        <f t="shared" si="9"/>
        <v>99.14642153644124</v>
      </c>
      <c r="K49" s="46"/>
      <c r="L49" s="46"/>
      <c r="M49" s="46"/>
    </row>
    <row r="50" spans="1:13" s="47" customFormat="1" ht="18.75" customHeight="1">
      <c r="A50" s="62" t="s">
        <v>62</v>
      </c>
      <c r="B50" s="41">
        <v>77585</v>
      </c>
      <c r="C50" s="41">
        <v>15942</v>
      </c>
      <c r="D50" s="42">
        <f t="shared" si="6"/>
        <v>93527</v>
      </c>
      <c r="E50" s="41">
        <v>76949</v>
      </c>
      <c r="F50" s="43">
        <f t="shared" si="7"/>
        <v>99.1802539150609</v>
      </c>
      <c r="G50" s="41">
        <v>15492</v>
      </c>
      <c r="H50" s="44">
        <f t="shared" si="5"/>
        <v>97.17726759503199</v>
      </c>
      <c r="I50" s="42">
        <f t="shared" si="8"/>
        <v>92441</v>
      </c>
      <c r="J50" s="45">
        <f t="shared" si="9"/>
        <v>98.83883798261465</v>
      </c>
      <c r="K50" s="46"/>
      <c r="L50" s="46"/>
      <c r="M50" s="46"/>
    </row>
    <row r="51" spans="1:13" s="47" customFormat="1" ht="18.75" customHeight="1">
      <c r="A51" s="62" t="s">
        <v>63</v>
      </c>
      <c r="B51" s="41">
        <v>64072</v>
      </c>
      <c r="C51" s="41">
        <v>85</v>
      </c>
      <c r="D51" s="42">
        <f t="shared" si="6"/>
        <v>64157</v>
      </c>
      <c r="E51" s="41">
        <v>63279</v>
      </c>
      <c r="F51" s="43">
        <f t="shared" si="7"/>
        <v>98.76232987888626</v>
      </c>
      <c r="G51" s="41">
        <v>72</v>
      </c>
      <c r="H51" s="44">
        <f t="shared" si="5"/>
        <v>84.70588235294117</v>
      </c>
      <c r="I51" s="42">
        <f t="shared" si="8"/>
        <v>63351</v>
      </c>
      <c r="J51" s="45">
        <f t="shared" si="9"/>
        <v>98.74370684414795</v>
      </c>
      <c r="K51" s="46"/>
      <c r="L51" s="46"/>
      <c r="M51" s="46"/>
    </row>
    <row r="52" spans="1:13" s="47" customFormat="1" ht="18.75" customHeight="1">
      <c r="A52" s="62" t="s">
        <v>64</v>
      </c>
      <c r="B52" s="41">
        <v>49068</v>
      </c>
      <c r="C52" s="41">
        <v>2587</v>
      </c>
      <c r="D52" s="42">
        <f t="shared" si="6"/>
        <v>51655</v>
      </c>
      <c r="E52" s="41">
        <v>48707</v>
      </c>
      <c r="F52" s="43">
        <f t="shared" si="7"/>
        <v>99.26428629656803</v>
      </c>
      <c r="G52" s="41">
        <v>2530</v>
      </c>
      <c r="H52" s="44">
        <f t="shared" si="5"/>
        <v>97.79667568612292</v>
      </c>
      <c r="I52" s="42">
        <f t="shared" si="8"/>
        <v>51237</v>
      </c>
      <c r="J52" s="45">
        <f t="shared" si="9"/>
        <v>99.19078501597134</v>
      </c>
      <c r="K52" s="46"/>
      <c r="L52" s="46"/>
      <c r="M52" s="46"/>
    </row>
    <row r="53" spans="1:13" s="47" customFormat="1" ht="18.75" customHeight="1">
      <c r="A53" s="62" t="s">
        <v>65</v>
      </c>
      <c r="B53" s="41">
        <v>4042</v>
      </c>
      <c r="C53" s="41">
        <v>3782</v>
      </c>
      <c r="D53" s="42">
        <f t="shared" si="6"/>
        <v>7824</v>
      </c>
      <c r="E53" s="41">
        <v>3919</v>
      </c>
      <c r="F53" s="43">
        <f t="shared" si="7"/>
        <v>96.95695200395843</v>
      </c>
      <c r="G53" s="41">
        <v>3767</v>
      </c>
      <c r="H53" s="44">
        <f t="shared" si="5"/>
        <v>99.60338445267054</v>
      </c>
      <c r="I53" s="42">
        <f t="shared" si="8"/>
        <v>7686</v>
      </c>
      <c r="J53" s="45">
        <f t="shared" si="9"/>
        <v>98.2361963190184</v>
      </c>
      <c r="K53" s="46"/>
      <c r="L53" s="46"/>
      <c r="M53" s="46"/>
    </row>
    <row r="54" spans="1:13" s="47" customFormat="1" ht="18.75" customHeight="1">
      <c r="A54" s="62" t="s">
        <v>66</v>
      </c>
      <c r="B54" s="41">
        <v>10706</v>
      </c>
      <c r="C54" s="41">
        <v>1808</v>
      </c>
      <c r="D54" s="42">
        <f t="shared" si="6"/>
        <v>12514</v>
      </c>
      <c r="E54" s="41">
        <v>10525</v>
      </c>
      <c r="F54" s="43">
        <f t="shared" si="7"/>
        <v>98.30935923781058</v>
      </c>
      <c r="G54" s="41">
        <v>1709</v>
      </c>
      <c r="H54" s="44">
        <f t="shared" si="5"/>
        <v>94.52433628318585</v>
      </c>
      <c r="I54" s="42">
        <f t="shared" si="8"/>
        <v>12234</v>
      </c>
      <c r="J54" s="45">
        <f t="shared" si="9"/>
        <v>97.76250599328752</v>
      </c>
      <c r="K54" s="46"/>
      <c r="L54" s="46"/>
      <c r="M54" s="46"/>
    </row>
    <row r="55" spans="1:13" s="47" customFormat="1" ht="18.75" customHeight="1">
      <c r="A55" s="62" t="s">
        <v>67</v>
      </c>
      <c r="B55" s="41">
        <f>SUM(B56:B59)</f>
        <v>104595</v>
      </c>
      <c r="C55" s="41">
        <f>SUM(C56:C59)</f>
        <v>37317</v>
      </c>
      <c r="D55" s="42">
        <f t="shared" si="6"/>
        <v>141912</v>
      </c>
      <c r="E55" s="41">
        <f>SUM(E56:E59)</f>
        <v>100781</v>
      </c>
      <c r="F55" s="43">
        <f t="shared" si="7"/>
        <v>96.35355418519049</v>
      </c>
      <c r="G55" s="41">
        <f>SUM(G56:G59)</f>
        <v>36297</v>
      </c>
      <c r="H55" s="44">
        <f t="shared" si="5"/>
        <v>97.26666130717904</v>
      </c>
      <c r="I55" s="42">
        <f t="shared" si="8"/>
        <v>137078</v>
      </c>
      <c r="J55" s="45">
        <f t="shared" si="9"/>
        <v>96.5936636788996</v>
      </c>
      <c r="K55" s="46"/>
      <c r="L55" s="46"/>
      <c r="M55" s="46"/>
    </row>
    <row r="56" spans="1:13" s="47" customFormat="1" ht="18.75" customHeight="1">
      <c r="A56" s="71" t="s">
        <v>36</v>
      </c>
      <c r="B56" s="41">
        <v>568</v>
      </c>
      <c r="C56" s="41">
        <v>2</v>
      </c>
      <c r="D56" s="42">
        <f t="shared" si="6"/>
        <v>570</v>
      </c>
      <c r="E56" s="41">
        <v>491</v>
      </c>
      <c r="F56" s="43">
        <f t="shared" si="7"/>
        <v>86.44366197183099</v>
      </c>
      <c r="G56" s="41">
        <v>2</v>
      </c>
      <c r="H56" s="44">
        <f t="shared" si="5"/>
        <v>100</v>
      </c>
      <c r="I56" s="42">
        <f t="shared" si="8"/>
        <v>493</v>
      </c>
      <c r="J56" s="45">
        <f t="shared" si="9"/>
        <v>86.49122807017544</v>
      </c>
      <c r="K56" s="46"/>
      <c r="L56" s="46"/>
      <c r="M56" s="46"/>
    </row>
    <row r="57" spans="1:13" s="47" customFormat="1" ht="18.75" customHeight="1">
      <c r="A57" s="71" t="s">
        <v>37</v>
      </c>
      <c r="B57" s="41">
        <v>122</v>
      </c>
      <c r="C57" s="41">
        <v>4</v>
      </c>
      <c r="D57" s="42">
        <f t="shared" si="6"/>
        <v>126</v>
      </c>
      <c r="E57" s="41">
        <v>107</v>
      </c>
      <c r="F57" s="43">
        <f t="shared" si="7"/>
        <v>87.70491803278688</v>
      </c>
      <c r="G57" s="41">
        <v>3</v>
      </c>
      <c r="H57" s="44">
        <f t="shared" si="5"/>
        <v>75</v>
      </c>
      <c r="I57" s="42">
        <f t="shared" si="8"/>
        <v>110</v>
      </c>
      <c r="J57" s="45">
        <f t="shared" si="9"/>
        <v>87.3015873015873</v>
      </c>
      <c r="K57" s="46"/>
      <c r="L57" s="46"/>
      <c r="M57" s="46"/>
    </row>
    <row r="58" spans="1:13" s="47" customFormat="1" ht="18.75" customHeight="1">
      <c r="A58" s="71" t="s">
        <v>38</v>
      </c>
      <c r="B58" s="41">
        <v>102439</v>
      </c>
      <c r="C58" s="41">
        <v>36810</v>
      </c>
      <c r="D58" s="42">
        <f t="shared" si="6"/>
        <v>139249</v>
      </c>
      <c r="E58" s="41">
        <v>98724</v>
      </c>
      <c r="F58" s="43">
        <f t="shared" si="7"/>
        <v>96.37345151748846</v>
      </c>
      <c r="G58" s="41">
        <v>35791</v>
      </c>
      <c r="H58" s="44">
        <f t="shared" si="5"/>
        <v>97.23173050801412</v>
      </c>
      <c r="I58" s="42">
        <f t="shared" si="8"/>
        <v>134515</v>
      </c>
      <c r="J58" s="45">
        <f t="shared" si="9"/>
        <v>96.60033465231348</v>
      </c>
      <c r="K58" s="46"/>
      <c r="L58" s="46"/>
      <c r="M58" s="46"/>
    </row>
    <row r="59" spans="1:13" s="47" customFormat="1" ht="18.75" customHeight="1">
      <c r="A59" s="71" t="s">
        <v>39</v>
      </c>
      <c r="B59" s="41">
        <v>1466</v>
      </c>
      <c r="C59" s="41">
        <v>501</v>
      </c>
      <c r="D59" s="42">
        <f t="shared" si="6"/>
        <v>1967</v>
      </c>
      <c r="E59" s="41">
        <v>1459</v>
      </c>
      <c r="F59" s="43">
        <f t="shared" si="7"/>
        <v>99.5225102319236</v>
      </c>
      <c r="G59" s="41">
        <v>501</v>
      </c>
      <c r="H59" s="44">
        <f t="shared" si="5"/>
        <v>100</v>
      </c>
      <c r="I59" s="42">
        <f t="shared" si="8"/>
        <v>1960</v>
      </c>
      <c r="J59" s="45">
        <f t="shared" si="9"/>
        <v>99.644128113879</v>
      </c>
      <c r="K59" s="46"/>
      <c r="L59" s="46"/>
      <c r="M59" s="46"/>
    </row>
    <row r="60" spans="1:13" s="47" customFormat="1" ht="18.75" customHeight="1">
      <c r="A60" s="62" t="s">
        <v>68</v>
      </c>
      <c r="B60" s="41">
        <v>300</v>
      </c>
      <c r="C60" s="41">
        <v>1700</v>
      </c>
      <c r="D60" s="42">
        <f t="shared" si="6"/>
        <v>2000</v>
      </c>
      <c r="E60" s="41"/>
      <c r="F60" s="43"/>
      <c r="G60" s="41">
        <v>1700</v>
      </c>
      <c r="H60" s="44">
        <f t="shared" si="5"/>
        <v>100</v>
      </c>
      <c r="I60" s="42">
        <f t="shared" si="8"/>
        <v>1700</v>
      </c>
      <c r="J60" s="45">
        <f t="shared" si="9"/>
        <v>85</v>
      </c>
      <c r="K60" s="49"/>
      <c r="L60" s="46"/>
      <c r="M60" s="49"/>
    </row>
    <row r="61" spans="1:13" s="47" customFormat="1" ht="18.75" customHeight="1">
      <c r="A61" s="62" t="s">
        <v>69</v>
      </c>
      <c r="B61" s="41">
        <v>652</v>
      </c>
      <c r="C61" s="41">
        <v>823</v>
      </c>
      <c r="D61" s="42">
        <f t="shared" si="6"/>
        <v>1475</v>
      </c>
      <c r="E61" s="41"/>
      <c r="F61" s="43"/>
      <c r="G61" s="41"/>
      <c r="H61" s="44"/>
      <c r="I61" s="42"/>
      <c r="J61" s="45"/>
      <c r="K61" s="49"/>
      <c r="L61" s="46"/>
      <c r="M61" s="49"/>
    </row>
    <row r="62" spans="1:13" s="80" customFormat="1" ht="18.75" customHeight="1" thickBot="1">
      <c r="A62" s="72" t="s">
        <v>70</v>
      </c>
      <c r="B62" s="73">
        <f>SUM(B60:B61)+SUM(B33:B55)+SUM(B7:B8)</f>
        <v>1347551</v>
      </c>
      <c r="C62" s="73">
        <f>SUM(C60:C61)+SUM(C33:C55)+SUM(C7:C8)</f>
        <v>280800</v>
      </c>
      <c r="D62" s="73">
        <f t="shared" si="6"/>
        <v>1628351</v>
      </c>
      <c r="E62" s="73">
        <f>SUM(E60:E61)+SUM(E33:E55)+SUM(E7:E8)</f>
        <v>1280268</v>
      </c>
      <c r="F62" s="74">
        <f>IF(OR(E62=0,B62=0),"  ",E62/B62*100)</f>
        <v>95.00701643203115</v>
      </c>
      <c r="G62" s="73">
        <f>SUM(G60:G61)+SUM(G33:G55)+SUM(G7:G8)</f>
        <v>272649</v>
      </c>
      <c r="H62" s="75">
        <f>IF(OR(G62=0,C62=0),"  -",G62/C62*100)</f>
        <v>97.09722222222223</v>
      </c>
      <c r="I62" s="76">
        <f>IF(G62+E62=0,"  ",G62+E62)</f>
        <v>1552917</v>
      </c>
      <c r="J62" s="77">
        <f>IF(OR(I62=0,D62=0),"  ",I62/D62*100)</f>
        <v>95.3674607010405</v>
      </c>
      <c r="K62" s="78"/>
      <c r="L62" s="79"/>
      <c r="M62" s="78"/>
    </row>
    <row r="63" spans="1:13" s="82" customFormat="1" ht="19.5" customHeight="1">
      <c r="A63" s="87" t="s">
        <v>71</v>
      </c>
      <c r="B63" s="87"/>
      <c r="C63" s="87"/>
      <c r="D63" s="87"/>
      <c r="E63" s="87"/>
      <c r="F63" s="87"/>
      <c r="G63" s="87"/>
      <c r="H63" s="87"/>
      <c r="I63" s="87"/>
      <c r="J63" s="87"/>
      <c r="K63" s="81"/>
      <c r="L63" s="81"/>
      <c r="M63" s="81"/>
    </row>
    <row r="64" spans="1:10" ht="14.25" customHeight="1">
      <c r="A64" s="87" t="s">
        <v>72</v>
      </c>
      <c r="B64" s="87"/>
      <c r="C64" s="87"/>
      <c r="D64" s="87"/>
      <c r="E64" s="87"/>
      <c r="F64" s="87"/>
      <c r="G64" s="87"/>
      <c r="H64" s="87"/>
      <c r="I64" s="87"/>
      <c r="J64" s="87"/>
    </row>
    <row r="65" spans="1:10" ht="14.25" customHeight="1">
      <c r="A65" s="87" t="s">
        <v>73</v>
      </c>
      <c r="B65" s="87"/>
      <c r="C65" s="87"/>
      <c r="D65" s="87"/>
      <c r="E65" s="87"/>
      <c r="F65" s="87"/>
      <c r="G65" s="87"/>
      <c r="H65" s="87"/>
      <c r="I65" s="87"/>
      <c r="J65" s="87"/>
    </row>
    <row r="66" spans="1:10" ht="13.5" customHeight="1">
      <c r="A66" s="86" t="s">
        <v>74</v>
      </c>
      <c r="B66" s="87"/>
      <c r="C66" s="87"/>
      <c r="D66" s="87"/>
      <c r="E66" s="87"/>
      <c r="F66" s="87"/>
      <c r="G66" s="87"/>
      <c r="H66" s="87"/>
      <c r="I66" s="87"/>
      <c r="J66" s="87"/>
    </row>
  </sheetData>
  <mergeCells count="4">
    <mergeCell ref="A66:J66"/>
    <mergeCell ref="A63:J63"/>
    <mergeCell ref="A65:J65"/>
    <mergeCell ref="A64:J64"/>
  </mergeCells>
  <printOptions horizontalCentered="1"/>
  <pageMargins left="0" right="0" top="0.7874015748031497" bottom="0.3937007874015748" header="0.5905511811023623" footer="0.31496062992125984"/>
  <pageSetup firstPageNumber="9" useFirstPageNumber="1" horizontalDpi="600" verticalDpi="600" orientation="landscape" paperSize="9" r:id="rId1"/>
  <headerFooter alignWithMargins="0">
    <oddHeader>&amp;L&amp;"標楷體,標準"&amp;18附表&amp;"Times New Roman,標準"2</oddHeader>
    <oddFooter>&amp;C&amp;"Times New Roman,標準"&amp;P</oddFooter>
  </headerFooter>
  <rowBreaks count="2" manualBreakCount="2">
    <brk id="2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</dc:title>
  <dc:subject>出</dc:subject>
  <dc:creator>行政院主計處</dc:creator>
  <cp:keywords/>
  <dc:description> </dc:description>
  <cp:lastModifiedBy>Administrator</cp:lastModifiedBy>
  <dcterms:created xsi:type="dcterms:W3CDTF">2008-05-19T02:37:30Z</dcterms:created>
  <dcterms:modified xsi:type="dcterms:W3CDTF">2008-11-13T11:13:46Z</dcterms:modified>
  <cp:category>I14</cp:category>
  <cp:version/>
  <cp:contentType/>
  <cp:contentStatus/>
</cp:coreProperties>
</file>