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8205" activeTab="0"/>
  </bookViews>
  <sheets>
    <sheet name="表2" sheetId="1" r:id="rId1"/>
  </sheets>
  <externalReferences>
    <externalReference r:id="rId4"/>
    <externalReference r:id="rId5"/>
    <externalReference r:id="rId6"/>
    <externalReference r:id="rId7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'表2'!$A$1:$V$74</definedName>
    <definedName name="Print_Area_MI">#REF!</definedName>
    <definedName name="_xlnm.Print_Titles" localSheetId="0">'表2'!$1:$6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<sst xmlns="http://schemas.openxmlformats.org/spreadsheetml/2006/main" count="167" uniqueCount="90">
  <si>
    <t>表Q01-A3</t>
  </si>
  <si>
    <t>單位：百萬元</t>
  </si>
  <si>
    <t>經常門</t>
  </si>
  <si>
    <t>資本門</t>
  </si>
  <si>
    <r>
      <t>占預算</t>
    </r>
    <r>
      <rPr>
        <sz val="6"/>
        <rFont val="Arial"/>
        <family val="2"/>
      </rPr>
      <t>%</t>
    </r>
  </si>
  <si>
    <r>
      <t>占分配</t>
    </r>
    <r>
      <rPr>
        <sz val="6"/>
        <rFont val="Arial"/>
        <family val="2"/>
      </rPr>
      <t>%</t>
    </r>
  </si>
  <si>
    <t>98年度中央政府各機關歲出預算截至98年9月底執行情形</t>
  </si>
  <si>
    <r>
      <t>本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年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度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預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算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數</t>
    </r>
  </si>
  <si>
    <r>
      <t>分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配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預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算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數</t>
    </r>
  </si>
  <si>
    <r>
      <t>累</t>
    </r>
    <r>
      <rPr>
        <sz val="13"/>
        <rFont val="Arial"/>
        <family val="2"/>
      </rPr>
      <t xml:space="preserve">        </t>
    </r>
    <r>
      <rPr>
        <sz val="13"/>
        <rFont val="標楷體"/>
        <family val="4"/>
      </rPr>
      <t>計</t>
    </r>
    <r>
      <rPr>
        <sz val="13"/>
        <rFont val="Arial"/>
        <family val="2"/>
      </rPr>
      <t xml:space="preserve">       </t>
    </r>
    <r>
      <rPr>
        <sz val="13"/>
        <rFont val="標楷體"/>
        <family val="4"/>
      </rPr>
      <t>執</t>
    </r>
    <r>
      <rPr>
        <sz val="13"/>
        <rFont val="Arial"/>
        <family val="2"/>
      </rPr>
      <t xml:space="preserve">       </t>
    </r>
    <r>
      <rPr>
        <sz val="13"/>
        <rFont val="標楷體"/>
        <family val="4"/>
      </rPr>
      <t>行</t>
    </r>
    <r>
      <rPr>
        <sz val="13"/>
        <rFont val="Arial"/>
        <family val="2"/>
      </rPr>
      <t xml:space="preserve">       </t>
    </r>
    <r>
      <rPr>
        <sz val="13"/>
        <rFont val="標楷體"/>
        <family val="4"/>
      </rPr>
      <t>數</t>
    </r>
  </si>
  <si>
    <t>機　　關　　名　　稱</t>
  </si>
  <si>
    <r>
      <t>合</t>
    </r>
    <r>
      <rPr>
        <sz val="13"/>
        <rFont val="Arial"/>
        <family val="2"/>
      </rPr>
      <t xml:space="preserve">  </t>
    </r>
    <r>
      <rPr>
        <sz val="13"/>
        <rFont val="標楷體"/>
        <family val="4"/>
      </rPr>
      <t>計</t>
    </r>
  </si>
  <si>
    <r>
      <t>合</t>
    </r>
    <r>
      <rPr>
        <sz val="13"/>
        <rFont val="Arial"/>
        <family val="2"/>
      </rPr>
      <t xml:space="preserve">     </t>
    </r>
    <r>
      <rPr>
        <sz val="13"/>
        <rFont val="標楷體"/>
        <family val="4"/>
      </rPr>
      <t>計</t>
    </r>
  </si>
  <si>
    <r>
      <t>經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常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門</t>
    </r>
  </si>
  <si>
    <r>
      <t>資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本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門</t>
    </r>
  </si>
  <si>
    <r>
      <t>金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額</t>
    </r>
  </si>
  <si>
    <r>
      <t>金</t>
    </r>
    <r>
      <rPr>
        <sz val="13"/>
        <rFont val="Arial"/>
        <family val="2"/>
      </rPr>
      <t xml:space="preserve">  </t>
    </r>
    <r>
      <rPr>
        <sz val="13"/>
        <rFont val="標楷體"/>
        <family val="4"/>
      </rPr>
      <t>額</t>
    </r>
  </si>
  <si>
    <t>實現數</t>
  </si>
  <si>
    <t>暫付數</t>
  </si>
  <si>
    <t>應付未付</t>
  </si>
  <si>
    <t>節餘</t>
  </si>
  <si>
    <r>
      <t>合</t>
    </r>
    <r>
      <rPr>
        <b/>
        <sz val="13"/>
        <rFont val="Times New Roman"/>
        <family val="1"/>
      </rPr>
      <t xml:space="preserve">                        </t>
    </r>
    <r>
      <rPr>
        <b/>
        <sz val="13"/>
        <rFont val="標楷體"/>
        <family val="4"/>
      </rPr>
      <t>計</t>
    </r>
  </si>
  <si>
    <r>
      <t>1.</t>
    </r>
    <r>
      <rPr>
        <sz val="13"/>
        <rFont val="標楷體"/>
        <family val="4"/>
      </rPr>
      <t>總統府主管</t>
    </r>
  </si>
  <si>
    <r>
      <t>2.</t>
    </r>
    <r>
      <rPr>
        <sz val="13"/>
        <rFont val="標楷體"/>
        <family val="4"/>
      </rPr>
      <t>行政院主管</t>
    </r>
  </si>
  <si>
    <r>
      <t xml:space="preserve">  </t>
    </r>
    <r>
      <rPr>
        <sz val="13"/>
        <rFont val="標楷體"/>
        <family val="4"/>
      </rPr>
      <t>行政院</t>
    </r>
  </si>
  <si>
    <r>
      <t xml:space="preserve">  </t>
    </r>
    <r>
      <rPr>
        <sz val="13"/>
        <rFont val="標楷體"/>
        <family val="4"/>
      </rPr>
      <t>主計處</t>
    </r>
  </si>
  <si>
    <r>
      <t xml:space="preserve">  </t>
    </r>
    <r>
      <rPr>
        <sz val="13"/>
        <rFont val="標楷體"/>
        <family val="4"/>
      </rPr>
      <t>主計處電子處理資料中心</t>
    </r>
  </si>
  <si>
    <r>
      <t xml:space="preserve">  </t>
    </r>
    <r>
      <rPr>
        <sz val="13"/>
        <rFont val="標楷體"/>
        <family val="4"/>
      </rPr>
      <t>新聞局</t>
    </r>
  </si>
  <si>
    <r>
      <t xml:space="preserve">  </t>
    </r>
    <r>
      <rPr>
        <sz val="13"/>
        <rFont val="標楷體"/>
        <family val="4"/>
      </rPr>
      <t>人事行政局</t>
    </r>
  </si>
  <si>
    <r>
      <t xml:space="preserve">  </t>
    </r>
    <r>
      <rPr>
        <sz val="13"/>
        <rFont val="標楷體"/>
        <family val="4"/>
      </rPr>
      <t>公務人力發展中心</t>
    </r>
  </si>
  <si>
    <r>
      <t xml:space="preserve">  </t>
    </r>
    <r>
      <rPr>
        <sz val="13"/>
        <rFont val="標楷體"/>
        <family val="4"/>
      </rPr>
      <t>公務人員住宅及福利委員會</t>
    </r>
  </si>
  <si>
    <r>
      <t xml:space="preserve">  </t>
    </r>
    <r>
      <rPr>
        <sz val="13"/>
        <rFont val="標楷體"/>
        <family val="4"/>
      </rPr>
      <t>地方行政研習中心</t>
    </r>
  </si>
  <si>
    <r>
      <t xml:space="preserve">  </t>
    </r>
    <r>
      <rPr>
        <sz val="13"/>
        <rFont val="標楷體"/>
        <family val="4"/>
      </rPr>
      <t>國立故宮博物院</t>
    </r>
  </si>
  <si>
    <r>
      <t xml:space="preserve">  </t>
    </r>
    <r>
      <rPr>
        <sz val="13"/>
        <rFont val="標楷體"/>
        <family val="4"/>
      </rPr>
      <t>經濟建設委員會</t>
    </r>
  </si>
  <si>
    <r>
      <t xml:space="preserve">  </t>
    </r>
    <r>
      <rPr>
        <sz val="13"/>
        <rFont val="標楷體"/>
        <family val="4"/>
      </rPr>
      <t>金融監督管理委員會</t>
    </r>
  </si>
  <si>
    <r>
      <t xml:space="preserve">  </t>
    </r>
    <r>
      <rPr>
        <sz val="13"/>
        <rFont val="標楷體"/>
        <family val="4"/>
      </rPr>
      <t>銀行局</t>
    </r>
  </si>
  <si>
    <r>
      <t xml:space="preserve">  </t>
    </r>
    <r>
      <rPr>
        <sz val="13"/>
        <rFont val="標楷體"/>
        <family val="4"/>
      </rPr>
      <t>證券期貨局</t>
    </r>
  </si>
  <si>
    <r>
      <t xml:space="preserve">  </t>
    </r>
    <r>
      <rPr>
        <sz val="13"/>
        <rFont val="標楷體"/>
        <family val="4"/>
      </rPr>
      <t>保險局</t>
    </r>
  </si>
  <si>
    <r>
      <t xml:space="preserve">  </t>
    </r>
    <r>
      <rPr>
        <sz val="13"/>
        <rFont val="標楷體"/>
        <family val="4"/>
      </rPr>
      <t>檢查局</t>
    </r>
  </si>
  <si>
    <r>
      <t xml:space="preserve">  </t>
    </r>
    <r>
      <rPr>
        <sz val="13"/>
        <rFont val="標楷體"/>
        <family val="4"/>
      </rPr>
      <t>中央選舉委員會及所屬</t>
    </r>
  </si>
  <si>
    <r>
      <t xml:space="preserve">  </t>
    </r>
    <r>
      <rPr>
        <sz val="13"/>
        <rFont val="標楷體"/>
        <family val="4"/>
      </rPr>
      <t>文化建設委員會及所屬</t>
    </r>
  </si>
  <si>
    <r>
      <t xml:space="preserve">  </t>
    </r>
    <r>
      <rPr>
        <sz val="13"/>
        <rFont val="標楷體"/>
        <family val="4"/>
      </rPr>
      <t>青年輔導委員會及所屬</t>
    </r>
  </si>
  <si>
    <t>-</t>
  </si>
  <si>
    <r>
      <t xml:space="preserve">  </t>
    </r>
    <r>
      <rPr>
        <sz val="13"/>
        <rFont val="標楷體"/>
        <family val="4"/>
      </rPr>
      <t>研究發展考核委員會</t>
    </r>
  </si>
  <si>
    <r>
      <t xml:space="preserve">  </t>
    </r>
    <r>
      <rPr>
        <sz val="13"/>
        <rFont val="標楷體"/>
        <family val="4"/>
      </rPr>
      <t>檔案管理局</t>
    </r>
  </si>
  <si>
    <r>
      <t xml:space="preserve">  </t>
    </r>
    <r>
      <rPr>
        <sz val="13"/>
        <rFont val="標楷體"/>
        <family val="4"/>
      </rPr>
      <t>國家通訊傳播委員會</t>
    </r>
  </si>
  <si>
    <r>
      <t xml:space="preserve">  </t>
    </r>
    <r>
      <rPr>
        <sz val="13"/>
        <rFont val="標楷體"/>
        <family val="4"/>
      </rPr>
      <t>大陸委員會</t>
    </r>
  </si>
  <si>
    <r>
      <t xml:space="preserve">  </t>
    </r>
    <r>
      <rPr>
        <sz val="13"/>
        <rFont val="標楷體"/>
        <family val="4"/>
      </rPr>
      <t>公平交易委員會</t>
    </r>
  </si>
  <si>
    <r>
      <t xml:space="preserve">  </t>
    </r>
    <r>
      <rPr>
        <sz val="13"/>
        <rFont val="標楷體"/>
        <family val="4"/>
      </rPr>
      <t>消費者保護委員會</t>
    </r>
  </si>
  <si>
    <r>
      <t xml:space="preserve">  </t>
    </r>
    <r>
      <rPr>
        <sz val="13"/>
        <rFont val="標楷體"/>
        <family val="4"/>
      </rPr>
      <t>公共工程委員會</t>
    </r>
  </si>
  <si>
    <r>
      <t xml:space="preserve">  </t>
    </r>
    <r>
      <rPr>
        <sz val="13"/>
        <rFont val="標楷體"/>
        <family val="4"/>
      </rPr>
      <t>原住民族委員會</t>
    </r>
  </si>
  <si>
    <r>
      <t xml:space="preserve">  </t>
    </r>
    <r>
      <rPr>
        <sz val="13"/>
        <rFont val="標楷體"/>
        <family val="4"/>
      </rPr>
      <t>文化園區管理局</t>
    </r>
  </si>
  <si>
    <r>
      <t xml:space="preserve">  </t>
    </r>
    <r>
      <rPr>
        <sz val="13"/>
        <rFont val="標楷體"/>
        <family val="4"/>
      </rPr>
      <t>體育委員會</t>
    </r>
  </si>
  <si>
    <r>
      <t xml:space="preserve">  </t>
    </r>
    <r>
      <rPr>
        <sz val="13"/>
        <rFont val="標楷體"/>
        <family val="4"/>
      </rPr>
      <t>客家委員會及所屬</t>
    </r>
  </si>
  <si>
    <r>
      <t>3.</t>
    </r>
    <r>
      <rPr>
        <sz val="13"/>
        <rFont val="標楷體"/>
        <family val="4"/>
      </rPr>
      <t>立法院主管</t>
    </r>
  </si>
  <si>
    <r>
      <t>4.</t>
    </r>
    <r>
      <rPr>
        <sz val="13"/>
        <rFont val="標楷體"/>
        <family val="4"/>
      </rPr>
      <t>司法院主管</t>
    </r>
  </si>
  <si>
    <r>
      <t>5.</t>
    </r>
    <r>
      <rPr>
        <sz val="13"/>
        <rFont val="標楷體"/>
        <family val="4"/>
      </rPr>
      <t>考試院主管</t>
    </r>
  </si>
  <si>
    <r>
      <t>6.</t>
    </r>
    <r>
      <rPr>
        <sz val="13"/>
        <rFont val="標楷體"/>
        <family val="4"/>
      </rPr>
      <t>監察院主管</t>
    </r>
  </si>
  <si>
    <r>
      <t>7.</t>
    </r>
    <r>
      <rPr>
        <sz val="13"/>
        <rFont val="標楷體"/>
        <family val="4"/>
      </rPr>
      <t>內政部主管</t>
    </r>
  </si>
  <si>
    <r>
      <t>8.</t>
    </r>
    <r>
      <rPr>
        <sz val="13"/>
        <rFont val="標楷體"/>
        <family val="4"/>
      </rPr>
      <t>外交部主管</t>
    </r>
  </si>
  <si>
    <r>
      <t>9.</t>
    </r>
    <r>
      <rPr>
        <sz val="13"/>
        <rFont val="標楷體"/>
        <family val="4"/>
      </rPr>
      <t>國防部主管</t>
    </r>
  </si>
  <si>
    <r>
      <t>10.</t>
    </r>
    <r>
      <rPr>
        <sz val="13"/>
        <rFont val="標楷體"/>
        <family val="4"/>
      </rPr>
      <t>財政部主管</t>
    </r>
  </si>
  <si>
    <r>
      <t>11.</t>
    </r>
    <r>
      <rPr>
        <sz val="13"/>
        <rFont val="標楷體"/>
        <family val="4"/>
      </rPr>
      <t>教育部主管</t>
    </r>
  </si>
  <si>
    <r>
      <t>12.</t>
    </r>
    <r>
      <rPr>
        <sz val="13"/>
        <rFont val="標楷體"/>
        <family val="4"/>
      </rPr>
      <t>法務部主管</t>
    </r>
  </si>
  <si>
    <r>
      <t>13.</t>
    </r>
    <r>
      <rPr>
        <sz val="13"/>
        <rFont val="標楷體"/>
        <family val="4"/>
      </rPr>
      <t>經濟部主管</t>
    </r>
  </si>
  <si>
    <r>
      <t>14.</t>
    </r>
    <r>
      <rPr>
        <sz val="13"/>
        <rFont val="標楷體"/>
        <family val="4"/>
      </rPr>
      <t>交通部主管</t>
    </r>
  </si>
  <si>
    <r>
      <t>15.</t>
    </r>
    <r>
      <rPr>
        <sz val="13"/>
        <rFont val="標楷體"/>
        <family val="4"/>
      </rPr>
      <t>蒙藏委員會主管</t>
    </r>
  </si>
  <si>
    <r>
      <t>16.</t>
    </r>
    <r>
      <rPr>
        <sz val="13"/>
        <rFont val="標楷體"/>
        <family val="4"/>
      </rPr>
      <t>僑務委員會主管</t>
    </r>
  </si>
  <si>
    <r>
      <t>17.</t>
    </r>
    <r>
      <rPr>
        <sz val="13"/>
        <rFont val="標楷體"/>
        <family val="4"/>
      </rPr>
      <t>國軍退除役官兵輔導委員會主管</t>
    </r>
  </si>
  <si>
    <r>
      <t>18.</t>
    </r>
    <r>
      <rPr>
        <sz val="13"/>
        <rFont val="標楷體"/>
        <family val="4"/>
      </rPr>
      <t>國家科學委員會主管</t>
    </r>
  </si>
  <si>
    <r>
      <t>19.</t>
    </r>
    <r>
      <rPr>
        <sz val="13"/>
        <rFont val="標楷體"/>
        <family val="4"/>
      </rPr>
      <t>原子能委員會主管</t>
    </r>
  </si>
  <si>
    <r>
      <t>20.</t>
    </r>
    <r>
      <rPr>
        <sz val="13"/>
        <rFont val="標楷體"/>
        <family val="4"/>
      </rPr>
      <t>農業委員會主管</t>
    </r>
  </si>
  <si>
    <r>
      <t>21.</t>
    </r>
    <r>
      <rPr>
        <sz val="13"/>
        <rFont val="標楷體"/>
        <family val="4"/>
      </rPr>
      <t>勞工委員會主管</t>
    </r>
  </si>
  <si>
    <r>
      <t>22.</t>
    </r>
    <r>
      <rPr>
        <sz val="13"/>
        <rFont val="標楷體"/>
        <family val="4"/>
      </rPr>
      <t>衛生署主管</t>
    </r>
  </si>
  <si>
    <r>
      <t>23.</t>
    </r>
    <r>
      <rPr>
        <sz val="13"/>
        <rFont val="標楷體"/>
        <family val="4"/>
      </rPr>
      <t>環境保護署主管</t>
    </r>
  </si>
  <si>
    <r>
      <t>24.</t>
    </r>
    <r>
      <rPr>
        <sz val="13"/>
        <rFont val="標楷體"/>
        <family val="4"/>
      </rPr>
      <t>海岸巡防署主管</t>
    </r>
  </si>
  <si>
    <r>
      <t>25.</t>
    </r>
    <r>
      <rPr>
        <sz val="13"/>
        <rFont val="標楷體"/>
        <family val="4"/>
      </rPr>
      <t>省市地方政府</t>
    </r>
  </si>
  <si>
    <r>
      <t xml:space="preserve">   </t>
    </r>
    <r>
      <rPr>
        <sz val="13"/>
        <rFont val="標楷體"/>
        <family val="4"/>
      </rPr>
      <t>台灣省政府</t>
    </r>
  </si>
  <si>
    <r>
      <t xml:space="preserve">   </t>
    </r>
    <r>
      <rPr>
        <sz val="13"/>
        <rFont val="標楷體"/>
        <family val="4"/>
      </rPr>
      <t>臺灣省諮議會</t>
    </r>
  </si>
  <si>
    <r>
      <t xml:space="preserve">   </t>
    </r>
    <r>
      <rPr>
        <sz val="13"/>
        <rFont val="標楷體"/>
        <family val="4"/>
      </rPr>
      <t>補助臺灣省各縣市政府</t>
    </r>
  </si>
  <si>
    <r>
      <t xml:space="preserve">   </t>
    </r>
    <r>
      <rPr>
        <sz val="13"/>
        <rFont val="標楷體"/>
        <family val="4"/>
      </rPr>
      <t>福建省政府</t>
    </r>
  </si>
  <si>
    <r>
      <t xml:space="preserve">    </t>
    </r>
    <r>
      <rPr>
        <sz val="13"/>
        <rFont val="標楷體"/>
        <family val="4"/>
      </rPr>
      <t>北、高市統籌分配稅款減少專案補助</t>
    </r>
  </si>
  <si>
    <r>
      <t xml:space="preserve">   </t>
    </r>
    <r>
      <rPr>
        <sz val="13"/>
        <rFont val="標楷體"/>
        <family val="4"/>
      </rPr>
      <t>縣市平衡預算及繳款專案補助</t>
    </r>
  </si>
  <si>
    <r>
      <t>26.</t>
    </r>
    <r>
      <rPr>
        <sz val="13"/>
        <rFont val="標楷體"/>
        <family val="4"/>
      </rPr>
      <t>統籌部分</t>
    </r>
  </si>
  <si>
    <r>
      <t>27.</t>
    </r>
    <r>
      <rPr>
        <sz val="13"/>
        <rFont val="標楷體"/>
        <family val="4"/>
      </rPr>
      <t>災害準備金</t>
    </r>
  </si>
  <si>
    <r>
      <t>28.</t>
    </r>
    <r>
      <rPr>
        <sz val="13"/>
        <rFont val="標楷體"/>
        <family val="4"/>
      </rPr>
      <t>第二預備金</t>
    </r>
  </si>
  <si>
    <t>註：1.表列累計執行數含暫付數。</t>
  </si>
  <si>
    <t xml:space="preserve">    2.表列統籌部分，包括公教員工資遣退職給付、公教人員婚喪生育及子女教育補助、早期退休公教人員生活困難照護金、公務人員退休撫卹給付等項；另人事行政局及考試院主管已扣除上開統籌部分。</t>
  </si>
  <si>
    <t xml:space="preserve">    3.表列第二預備金32.83億元為尚未動支之預算數，該預備金原預算數80億元，截至9月底止已動支47.17億元，係行政院、內政部、財政部、法務部、經濟部、農委會、勞委會、衛生署主管動支，已併入</t>
  </si>
  <si>
    <t xml:space="preserve">      各主管表達；另災害準備金預算數20億元，尚未動支。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</si>
</sst>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,,_);_(* &quot;–&quot;\ #,##0,,_);_(* &quot;&quot;_);_(@_)"/>
    <numFmt numFmtId="183" formatCode="_(* #,##0.00_);_(* \(#,##0.00\);_(* &quot;-&quot;??_);_(@_)"/>
    <numFmt numFmtId="184" formatCode="#,##0.0_);\(#,##0.0\)"/>
    <numFmt numFmtId="185" formatCode="#,##0_);[Red]\(#,##0\)"/>
    <numFmt numFmtId="186" formatCode="_-* #,##0.0_-;\-* #,##0.0_-;_-* &quot;-&quot;??_-;_-@_-"/>
    <numFmt numFmtId="187" formatCode="_-* #,##0_-;\-* #,##0_-;_-* &quot;-&quot;??_-;_-@_-"/>
    <numFmt numFmtId="188" formatCode="_-* #,##0_-;\-* #,##0_-;_-* &quot; &quot;_-;_-@_-"/>
    <numFmt numFmtId="189" formatCode="_-* #,##0.000_-;\-* #,##0.000_-;_-* &quot;-&quot;??_-;_-@_-"/>
    <numFmt numFmtId="190" formatCode="_(* #,##0.0_);_(* \(#,##0.0\);_(* &quot;-&quot;_);_(@_)"/>
    <numFmt numFmtId="191" formatCode="_-* #,##0_-;\-* #,##0_-;_-* &quot;     -&quot;??_-;_-@_-"/>
    <numFmt numFmtId="192" formatCode="\(#,##0\)"/>
    <numFmt numFmtId="193" formatCode="0_);[Red]\(0\)"/>
    <numFmt numFmtId="194" formatCode="#,##0\ \ \ \ \ \ \ \ \ \ \ \ \ "/>
    <numFmt numFmtId="195" formatCode="#,##0.0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(* #,##0.00_);_(* \(#,##0.00\);_(* &quot;-&quot;_);_(@_)"/>
    <numFmt numFmtId="205" formatCode="#,###"/>
    <numFmt numFmtId="206" formatCode="#,###_ "/>
    <numFmt numFmtId="207" formatCode="_(* #,##0,,_);_(&quot;–&quot;* #,##0,,_);_(* &quot;&quot;_);_(@_)"/>
    <numFmt numFmtId="208" formatCode="_-* #,###_-;\-* #,###_-;_-* &quot;-&quot;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;\-#,##0.0"/>
    <numFmt numFmtId="213" formatCode="_-* #,##0\ \ \ \ \ \ _-;\-* #,##0_-;_-* &quot;-      &quot;_-;_-@_-"/>
    <numFmt numFmtId="214" formatCode="_-* #,##0\ \ \ \ _-;\-* #,##0_-;_-* &quot;-&quot;\ \ \ \ _-;_-@_-"/>
    <numFmt numFmtId="215" formatCode="#,##0\ \ \ \ \ \ \ \ \ "/>
    <numFmt numFmtId="216" formatCode="0.00_ "/>
    <numFmt numFmtId="217" formatCode="_-* #,##0\ \ \ _-;\-* #,##0_-;_-* &quot;-  &quot;_-;_-@_-"/>
    <numFmt numFmtId="218" formatCode="_-* #,##0_-;\-* #,##0_-;_-* &quot;&quot;_-;_-@_-"/>
    <numFmt numFmtId="219" formatCode="_-* #,##0_ \ \-;\-* #,##0\ \ _-;_-* &quot;-&quot;\ \ _-;_-@_-"/>
    <numFmt numFmtId="220" formatCode="_-* #,##0\ \ \ _-;\-\ #,##0\ \ \ _-;_-* &quot;-   &quot;_-;_-@_-"/>
    <numFmt numFmtId="221" formatCode="_-* #,##0\ \ \ _-;\-* #,##0_-;_-* &quot;-   &quot;_-;_-@_-"/>
    <numFmt numFmtId="222" formatCode="_-* #,##0\ \ \ _-;\-* #,##0_-;_-* &quot;-    &quot;_-;_-@_-"/>
    <numFmt numFmtId="223" formatCode="#,##0\ \ \ "/>
    <numFmt numFmtId="224" formatCode="#,##0\ \ \ \ \ \ "/>
    <numFmt numFmtId="225" formatCode="#,##0.0\ \ \ \ \ \ "/>
    <numFmt numFmtId="226" formatCode="_-* #,##0.0_-;\-* #,##0.0_-;_-* &quot;-&quot;_-;_-@_-"/>
    <numFmt numFmtId="227" formatCode="_-* #,##0.0\ \ \ \ _-;\-* #,##0.0_-;_-* &quot;-&quot;\ \ \ \ _-;_-@_-"/>
    <numFmt numFmtId="228" formatCode="_-* #,##0.00\ \ \ \ _-;\-* #,##0.00_-;_-* &quot;-&quot;\ \ \ \ _-;_-@_-"/>
  </numFmts>
  <fonts count="27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2"/>
      <name val="標楷體"/>
      <family val="4"/>
    </font>
    <font>
      <sz val="12"/>
      <name val="細明體"/>
      <family val="3"/>
    </font>
    <font>
      <sz val="23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3"/>
      <name val="Arial"/>
      <family val="2"/>
    </font>
    <font>
      <sz val="13"/>
      <name val="標楷體"/>
      <family val="4"/>
    </font>
    <font>
      <sz val="13"/>
      <name val="Times New Roman"/>
      <family val="1"/>
    </font>
    <font>
      <sz val="12"/>
      <name val="Arial"/>
      <family val="2"/>
    </font>
    <font>
      <sz val="6"/>
      <name val="Arial"/>
      <family val="2"/>
    </font>
    <font>
      <sz val="6"/>
      <name val="標楷體"/>
      <family val="4"/>
    </font>
    <font>
      <sz val="10"/>
      <name val="標楷體"/>
      <family val="4"/>
    </font>
    <font>
      <b/>
      <sz val="13"/>
      <name val="Times New Roman"/>
      <family val="1"/>
    </font>
    <font>
      <b/>
      <sz val="13"/>
      <name val="標楷體"/>
      <family val="4"/>
    </font>
    <font>
      <sz val="10"/>
      <name val="細明體"/>
      <family val="3"/>
    </font>
    <font>
      <sz val="10"/>
      <color indexed="10"/>
      <name val="細明體"/>
      <family val="3"/>
    </font>
    <font>
      <sz val="13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76" fontId="10" fillId="0" borderId="0" xfId="20" applyFont="1">
      <alignment/>
      <protection/>
    </xf>
    <xf numFmtId="37" fontId="11" fillId="0" borderId="0" xfId="19" applyFont="1" applyProtection="1">
      <alignment/>
      <protection/>
    </xf>
    <xf numFmtId="37" fontId="11" fillId="0" borderId="0" xfId="19" applyFont="1" applyProtection="1">
      <alignment/>
      <protection locked="0"/>
    </xf>
    <xf numFmtId="37" fontId="11" fillId="0" borderId="0" xfId="19" applyFont="1" applyFill="1" applyProtection="1">
      <alignment/>
      <protection locked="0"/>
    </xf>
    <xf numFmtId="37" fontId="12" fillId="0" borderId="0" xfId="19" applyFont="1" applyAlignment="1" applyProtection="1" quotePrefix="1">
      <alignment horizontal="centerContinuous" vertical="top"/>
      <protection locked="0"/>
    </xf>
    <xf numFmtId="37" fontId="13" fillId="0" borderId="0" xfId="19" applyFont="1" applyAlignment="1" applyProtection="1">
      <alignment horizontal="centerContinuous" vertical="top"/>
      <protection/>
    </xf>
    <xf numFmtId="37" fontId="13" fillId="0" borderId="0" xfId="19" applyFont="1" applyAlignment="1" applyProtection="1">
      <alignment horizontal="centerContinuous" vertical="top"/>
      <protection locked="0"/>
    </xf>
    <xf numFmtId="37" fontId="13" fillId="0" borderId="0" xfId="19" applyFont="1" applyFill="1" applyAlignment="1" applyProtection="1">
      <alignment vertical="top"/>
      <protection locked="0"/>
    </xf>
    <xf numFmtId="37" fontId="13" fillId="0" borderId="0" xfId="19" applyFont="1" applyAlignment="1" applyProtection="1">
      <alignment vertical="top"/>
      <protection locked="0"/>
    </xf>
    <xf numFmtId="37" fontId="13" fillId="0" borderId="0" xfId="19" applyFont="1" applyAlignment="1" applyProtection="1">
      <alignment horizontal="centerContinuous" vertical="center"/>
      <protection locked="0"/>
    </xf>
    <xf numFmtId="37" fontId="14" fillId="0" borderId="0" xfId="19" applyFont="1" applyAlignment="1" applyProtection="1">
      <alignment horizontal="centerContinuous" vertical="center"/>
      <protection/>
    </xf>
    <xf numFmtId="37" fontId="14" fillId="0" borderId="0" xfId="19" applyFont="1" applyAlignment="1" applyProtection="1">
      <alignment horizontal="centerContinuous" vertical="center"/>
      <protection locked="0"/>
    </xf>
    <xf numFmtId="37" fontId="14" fillId="0" borderId="0" xfId="19" applyFont="1" applyBorder="1" applyProtection="1">
      <alignment/>
      <protection locked="0"/>
    </xf>
    <xf numFmtId="37" fontId="14" fillId="0" borderId="0" xfId="19" applyFont="1" applyAlignment="1" applyProtection="1" quotePrefix="1">
      <alignment horizontal="right" vertical="center"/>
      <protection locked="0"/>
    </xf>
    <xf numFmtId="37" fontId="14" fillId="0" borderId="0" xfId="19" applyFont="1" applyFill="1" applyBorder="1" applyProtection="1">
      <alignment/>
      <protection locked="0"/>
    </xf>
    <xf numFmtId="37" fontId="15" fillId="0" borderId="2" xfId="19" applyFont="1" applyBorder="1" applyAlignment="1" applyProtection="1">
      <alignment vertical="center"/>
      <protection locked="0"/>
    </xf>
    <xf numFmtId="37" fontId="16" fillId="0" borderId="1" xfId="19" applyFont="1" applyBorder="1" applyAlignment="1" applyProtection="1" quotePrefix="1">
      <alignment horizontal="centerContinuous" vertical="center"/>
      <protection locked="0"/>
    </xf>
    <xf numFmtId="37" fontId="15" fillId="0" borderId="1" xfId="19" applyFont="1" applyBorder="1" applyAlignment="1" applyProtection="1">
      <alignment horizontal="centerContinuous" vertical="center"/>
      <protection locked="0"/>
    </xf>
    <xf numFmtId="37" fontId="16" fillId="0" borderId="1" xfId="19" applyFont="1" applyBorder="1" applyAlignment="1" applyProtection="1">
      <alignment horizontal="centerContinuous" vertical="center"/>
      <protection locked="0"/>
    </xf>
    <xf numFmtId="37" fontId="15" fillId="0" borderId="1" xfId="19" applyFont="1" applyBorder="1" applyAlignment="1" applyProtection="1">
      <alignment horizontal="centerContinuous" vertical="center"/>
      <protection/>
    </xf>
    <xf numFmtId="37" fontId="16" fillId="0" borderId="0" xfId="19" applyFont="1" applyFill="1" applyBorder="1" applyAlignment="1" applyProtection="1">
      <alignment vertical="center"/>
      <protection locked="0"/>
    </xf>
    <xf numFmtId="37" fontId="16" fillId="0" borderId="0" xfId="19" applyFont="1" applyBorder="1" applyAlignment="1" applyProtection="1">
      <alignment vertical="center"/>
      <protection locked="0"/>
    </xf>
    <xf numFmtId="37" fontId="16" fillId="0" borderId="3" xfId="19" applyFont="1" applyBorder="1" applyAlignment="1" applyProtection="1" quotePrefix="1">
      <alignment horizontal="center" vertical="center"/>
      <protection locked="0"/>
    </xf>
    <xf numFmtId="37" fontId="16" fillId="0" borderId="3" xfId="19" applyFont="1" applyBorder="1" applyAlignment="1" applyProtection="1">
      <alignment horizontal="centerContinuous"/>
      <protection/>
    </xf>
    <xf numFmtId="37" fontId="16" fillId="0" borderId="3" xfId="19" applyFont="1" applyBorder="1" applyAlignment="1" applyProtection="1">
      <alignment horizontal="centerContinuous"/>
      <protection locked="0"/>
    </xf>
    <xf numFmtId="37" fontId="16" fillId="0" borderId="1" xfId="19" applyFont="1" applyBorder="1" applyAlignment="1" applyProtection="1">
      <alignment horizontal="centerContinuous" vertical="center"/>
      <protection/>
    </xf>
    <xf numFmtId="37" fontId="15" fillId="0" borderId="4" xfId="19" applyFont="1" applyBorder="1" applyAlignment="1" applyProtection="1">
      <alignment horizontal="centerContinuous" vertical="center"/>
      <protection/>
    </xf>
    <xf numFmtId="37" fontId="16" fillId="0" borderId="0" xfId="19" applyFont="1" applyFill="1" applyBorder="1" applyProtection="1">
      <alignment/>
      <protection locked="0"/>
    </xf>
    <xf numFmtId="37" fontId="16" fillId="0" borderId="0" xfId="19" applyFont="1" applyBorder="1" applyProtection="1">
      <alignment/>
      <protection locked="0"/>
    </xf>
    <xf numFmtId="37" fontId="18" fillId="0" borderId="5" xfId="19" applyFont="1" applyBorder="1" applyProtection="1">
      <alignment/>
      <protection locked="0"/>
    </xf>
    <xf numFmtId="37" fontId="18" fillId="0" borderId="5" xfId="19" applyFont="1" applyBorder="1" applyProtection="1">
      <alignment/>
      <protection/>
    </xf>
    <xf numFmtId="37" fontId="10" fillId="0" borderId="5" xfId="19" applyFont="1" applyBorder="1" applyAlignment="1" applyProtection="1">
      <alignment horizontal="center" vertical="center"/>
      <protection locked="0"/>
    </xf>
    <xf numFmtId="37" fontId="20" fillId="0" borderId="5" xfId="19" applyFont="1" applyBorder="1" applyAlignment="1" applyProtection="1">
      <alignment horizontal="center" vertical="center"/>
      <protection/>
    </xf>
    <xf numFmtId="37" fontId="16" fillId="0" borderId="5" xfId="19" applyFont="1" applyBorder="1" applyAlignment="1" applyProtection="1">
      <alignment horizontal="center" vertical="center"/>
      <protection locked="0"/>
    </xf>
    <xf numFmtId="37" fontId="21" fillId="0" borderId="0" xfId="19" applyFont="1" applyFill="1" applyBorder="1" applyProtection="1">
      <alignment/>
      <protection locked="0"/>
    </xf>
    <xf numFmtId="37" fontId="10" fillId="0" borderId="0" xfId="19" applyFont="1" applyBorder="1" applyProtection="1">
      <alignment/>
      <protection locked="0"/>
    </xf>
    <xf numFmtId="37" fontId="23" fillId="0" borderId="1" xfId="19" applyFont="1" applyBorder="1" applyAlignment="1" applyProtection="1">
      <alignment horizontal="center"/>
      <protection locked="0"/>
    </xf>
    <xf numFmtId="180" fontId="22" fillId="0" borderId="1" xfId="19" applyNumberFormat="1" applyFont="1" applyBorder="1" applyAlignment="1" applyProtection="1">
      <alignment/>
      <protection locked="0"/>
    </xf>
    <xf numFmtId="41" fontId="22" fillId="0" borderId="1" xfId="22" applyNumberFormat="1" applyFont="1" applyBorder="1" applyAlignment="1" applyProtection="1">
      <alignment horizontal="right" vertical="center"/>
      <protection/>
    </xf>
    <xf numFmtId="41" fontId="22" fillId="0" borderId="1" xfId="21" applyNumberFormat="1" applyFont="1" applyBorder="1" applyAlignment="1" applyProtection="1" quotePrefix="1">
      <alignment horizontal="right" vertical="center"/>
      <protection/>
    </xf>
    <xf numFmtId="41" fontId="22" fillId="0" borderId="1" xfId="19" applyNumberFormat="1" applyFont="1" applyBorder="1" applyAlignment="1" applyProtection="1" quotePrefix="1">
      <alignment horizontal="right" vertical="center"/>
      <protection/>
    </xf>
    <xf numFmtId="37" fontId="11" fillId="0" borderId="0" xfId="19" applyFont="1" applyFill="1" applyBorder="1" applyAlignment="1" applyProtection="1">
      <alignment/>
      <protection locked="0"/>
    </xf>
    <xf numFmtId="37" fontId="24" fillId="0" borderId="0" xfId="19" applyFont="1" applyFill="1" applyBorder="1" applyAlignment="1" applyProtection="1">
      <alignment/>
      <protection locked="0"/>
    </xf>
    <xf numFmtId="37" fontId="11" fillId="0" borderId="0" xfId="19" applyFont="1" applyBorder="1" applyAlignment="1" applyProtection="1">
      <alignment/>
      <protection locked="0"/>
    </xf>
    <xf numFmtId="37" fontId="17" fillId="0" borderId="1" xfId="19" applyFont="1" applyBorder="1" applyAlignment="1" applyProtection="1">
      <alignment horizontal="left" indent="1"/>
      <protection locked="0"/>
    </xf>
    <xf numFmtId="180" fontId="17" fillId="0" borderId="1" xfId="19" applyNumberFormat="1" applyFont="1" applyBorder="1" applyAlignment="1" applyProtection="1">
      <alignment/>
      <protection/>
    </xf>
    <xf numFmtId="180" fontId="17" fillId="0" borderId="1" xfId="19" applyNumberFormat="1" applyFont="1" applyBorder="1" applyAlignment="1" applyProtection="1">
      <alignment/>
      <protection locked="0"/>
    </xf>
    <xf numFmtId="41" fontId="17" fillId="0" borderId="1" xfId="22" applyNumberFormat="1" applyFont="1" applyBorder="1" applyAlignment="1" applyProtection="1">
      <alignment horizontal="right"/>
      <protection/>
    </xf>
    <xf numFmtId="41" fontId="17" fillId="0" borderId="1" xfId="21" applyNumberFormat="1" applyFont="1" applyBorder="1" applyAlignment="1" applyProtection="1">
      <alignment horizontal="right"/>
      <protection/>
    </xf>
    <xf numFmtId="41" fontId="17" fillId="0" borderId="1" xfId="19" applyNumberFormat="1" applyFont="1" applyBorder="1" applyAlignment="1" applyProtection="1">
      <alignment horizontal="right"/>
      <protection/>
    </xf>
    <xf numFmtId="37" fontId="17" fillId="0" borderId="1" xfId="19" applyFont="1" applyBorder="1" applyAlignment="1" applyProtection="1" quotePrefix="1">
      <alignment horizontal="left" indent="1"/>
      <protection locked="0"/>
    </xf>
    <xf numFmtId="180" fontId="17" fillId="0" borderId="1" xfId="19" applyNumberFormat="1" applyFont="1" applyBorder="1" applyAlignment="1" applyProtection="1" quotePrefix="1">
      <alignment horizontal="right"/>
      <protection locked="0"/>
    </xf>
    <xf numFmtId="37" fontId="25" fillId="0" borderId="0" xfId="19" applyFont="1" applyFill="1" applyBorder="1" applyAlignment="1" applyProtection="1">
      <alignment/>
      <protection locked="0"/>
    </xf>
    <xf numFmtId="37" fontId="17" fillId="0" borderId="5" xfId="19" applyFont="1" applyBorder="1" applyAlignment="1" applyProtection="1">
      <alignment horizontal="left" indent="1"/>
      <protection locked="0"/>
    </xf>
    <xf numFmtId="180" fontId="17" fillId="0" borderId="5" xfId="19" applyNumberFormat="1" applyFont="1" applyBorder="1" applyAlignment="1" applyProtection="1">
      <alignment/>
      <protection locked="0"/>
    </xf>
    <xf numFmtId="180" fontId="17" fillId="0" borderId="5" xfId="19" applyNumberFormat="1" applyFont="1" applyBorder="1" applyAlignment="1" applyProtection="1">
      <alignment/>
      <protection/>
    </xf>
    <xf numFmtId="41" fontId="17" fillId="0" borderId="5" xfId="21" applyNumberFormat="1" applyFont="1" applyBorder="1" applyAlignment="1" applyProtection="1">
      <alignment horizontal="right"/>
      <protection/>
    </xf>
    <xf numFmtId="41" fontId="17" fillId="0" borderId="5" xfId="19" applyNumberFormat="1" applyFont="1" applyBorder="1" applyAlignment="1" applyProtection="1">
      <alignment horizontal="right"/>
      <protection/>
    </xf>
    <xf numFmtId="180" fontId="26" fillId="0" borderId="1" xfId="19" applyNumberFormat="1" applyFont="1" applyBorder="1" applyAlignment="1" applyProtection="1">
      <alignment/>
      <protection locked="0"/>
    </xf>
    <xf numFmtId="37" fontId="17" fillId="0" borderId="1" xfId="19" applyFont="1" applyBorder="1" applyAlignment="1" applyProtection="1">
      <alignment horizontal="left" indent="2"/>
      <protection locked="0"/>
    </xf>
    <xf numFmtId="37" fontId="17" fillId="0" borderId="1" xfId="19" applyFont="1" applyBorder="1" applyAlignment="1" applyProtection="1">
      <alignment horizontal="left" indent="2" shrinkToFit="1"/>
      <protection locked="0"/>
    </xf>
    <xf numFmtId="37" fontId="21" fillId="0" borderId="0" xfId="19" applyFont="1" applyBorder="1" applyAlignment="1" applyProtection="1">
      <alignment/>
      <protection locked="0"/>
    </xf>
    <xf numFmtId="37" fontId="21" fillId="0" borderId="0" xfId="19" applyFont="1" applyBorder="1" applyAlignment="1" applyProtection="1">
      <alignment horizontal="left"/>
      <protection locked="0"/>
    </xf>
    <xf numFmtId="37" fontId="11" fillId="0" borderId="0" xfId="19" applyFont="1" applyFill="1" applyBorder="1" applyAlignment="1" applyProtection="1">
      <alignment vertical="center"/>
      <protection locked="0"/>
    </xf>
    <xf numFmtId="37" fontId="11" fillId="0" borderId="0" xfId="19" applyFont="1" applyBorder="1" applyAlignment="1" applyProtection="1">
      <alignment vertical="center"/>
      <protection locked="0"/>
    </xf>
    <xf numFmtId="37" fontId="21" fillId="0" borderId="0" xfId="19" applyFont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37" fontId="10" fillId="0" borderId="0" xfId="19" applyFont="1" applyProtection="1">
      <alignment/>
      <protection locked="0"/>
    </xf>
  </cellXfs>
  <cellStyles count="3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_第1季9703--附表" xfId="21"/>
    <cellStyle name="Comma" xfId="22"/>
    <cellStyle name="Comma [0]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Q203\Local%20Settings\Temporary%20Internet%20Files\Content.IE5\QDGZQ3O7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703&#31532;1&#23395;\92month\9209&#38498;&#26371;\9209&#38498;&#26371;--&#19968;&#31185;&#38468;&#34920;ho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showGridLines="0" tabSelected="1" zoomScale="85" zoomScaleNormal="85" workbookViewId="0" topLeftCell="A2">
      <pane xSplit="1" ySplit="5" topLeftCell="B7" activePane="bottomRight" state="frozen"/>
      <selection pane="topLeft" activeCell="E9" sqref="E9"/>
      <selection pane="topRight" activeCell="E9" sqref="E9"/>
      <selection pane="bottomLeft" activeCell="E9" sqref="E9"/>
      <selection pane="bottomRight" activeCell="A77" sqref="A77"/>
    </sheetView>
  </sheetViews>
  <sheetFormatPr defaultColWidth="9.00390625" defaultRowHeight="16.5"/>
  <cols>
    <col min="1" max="1" width="38.875" style="68" customWidth="1"/>
    <col min="2" max="2" width="12.50390625" style="2" customWidth="1"/>
    <col min="3" max="3" width="12.375" style="3" customWidth="1"/>
    <col min="4" max="4" width="11.375" style="3" customWidth="1"/>
    <col min="5" max="5" width="12.375" style="2" customWidth="1"/>
    <col min="6" max="6" width="12.375" style="3" customWidth="1"/>
    <col min="7" max="7" width="10.875" style="3" customWidth="1"/>
    <col min="8" max="8" width="12.375" style="2" customWidth="1"/>
    <col min="9" max="10" width="6.625" style="2" customWidth="1"/>
    <col min="11" max="11" width="11.75390625" style="3" customWidth="1"/>
    <col min="12" max="12" width="9.75390625" style="3" hidden="1" customWidth="1"/>
    <col min="13" max="13" width="10.00390625" style="3" hidden="1" customWidth="1"/>
    <col min="14" max="14" width="6.375" style="3" customWidth="1"/>
    <col min="15" max="15" width="6.375" style="2" customWidth="1"/>
    <col min="16" max="16" width="11.25390625" style="3" customWidth="1"/>
    <col min="17" max="17" width="9.625" style="3" hidden="1" customWidth="1"/>
    <col min="18" max="18" width="9.00390625" style="3" hidden="1" customWidth="1"/>
    <col min="19" max="19" width="9.75390625" style="3" hidden="1" customWidth="1"/>
    <col min="20" max="20" width="8.125" style="3" hidden="1" customWidth="1"/>
    <col min="21" max="21" width="6.25390625" style="3" customWidth="1"/>
    <col min="22" max="22" width="7.00390625" style="2" customWidth="1"/>
    <col min="23" max="23" width="10.875" style="67" customWidth="1"/>
    <col min="24" max="24" width="10.125" style="67" customWidth="1"/>
    <col min="25" max="25" width="9.00390625" style="67" customWidth="1"/>
  </cols>
  <sheetData>
    <row r="1" spans="1:25" s="3" customFormat="1" ht="35.25" customHeight="1" hidden="1">
      <c r="A1" s="1" t="s">
        <v>0</v>
      </c>
      <c r="B1" s="2"/>
      <c r="E1" s="2"/>
      <c r="H1" s="2"/>
      <c r="I1" s="2"/>
      <c r="J1" s="2"/>
      <c r="O1" s="2"/>
      <c r="V1" s="2"/>
      <c r="W1" s="4"/>
      <c r="X1" s="4"/>
      <c r="Y1" s="4"/>
    </row>
    <row r="2" spans="1:25" s="9" customFormat="1" ht="34.5" customHeight="1">
      <c r="A2" s="5" t="s">
        <v>6</v>
      </c>
      <c r="B2" s="6"/>
      <c r="C2" s="7"/>
      <c r="D2" s="7"/>
      <c r="E2" s="6"/>
      <c r="F2" s="7"/>
      <c r="G2" s="7"/>
      <c r="H2" s="6"/>
      <c r="I2" s="6"/>
      <c r="J2" s="6"/>
      <c r="K2" s="7"/>
      <c r="L2" s="7"/>
      <c r="M2" s="7"/>
      <c r="N2" s="7"/>
      <c r="O2" s="6"/>
      <c r="P2" s="7"/>
      <c r="Q2" s="7"/>
      <c r="R2" s="7"/>
      <c r="S2" s="7"/>
      <c r="T2" s="7"/>
      <c r="U2" s="7"/>
      <c r="V2" s="6"/>
      <c r="W2" s="8"/>
      <c r="X2" s="8"/>
      <c r="Y2" s="8"/>
    </row>
    <row r="3" spans="1:25" s="13" customFormat="1" ht="22.5" customHeight="1">
      <c r="A3" s="10"/>
      <c r="B3" s="11"/>
      <c r="C3" s="12"/>
      <c r="D3" s="12"/>
      <c r="E3" s="11"/>
      <c r="F3" s="12"/>
      <c r="G3" s="12"/>
      <c r="H3" s="11"/>
      <c r="I3" s="11"/>
      <c r="K3" s="12"/>
      <c r="L3" s="12"/>
      <c r="M3" s="12"/>
      <c r="N3" s="12"/>
      <c r="O3" s="11"/>
      <c r="P3" s="12"/>
      <c r="Q3" s="12"/>
      <c r="R3" s="12"/>
      <c r="S3" s="12"/>
      <c r="T3" s="12"/>
      <c r="U3" s="12"/>
      <c r="V3" s="14" t="s">
        <v>1</v>
      </c>
      <c r="W3" s="15"/>
      <c r="X3" s="15"/>
      <c r="Y3" s="15"/>
    </row>
    <row r="4" spans="1:25" s="22" customFormat="1" ht="21" customHeight="1">
      <c r="A4" s="16"/>
      <c r="B4" s="17" t="s">
        <v>7</v>
      </c>
      <c r="C4" s="17"/>
      <c r="D4" s="18"/>
      <c r="E4" s="19" t="s">
        <v>8</v>
      </c>
      <c r="F4" s="19"/>
      <c r="G4" s="18"/>
      <c r="H4" s="19" t="s">
        <v>9</v>
      </c>
      <c r="I4" s="20"/>
      <c r="J4" s="20"/>
      <c r="K4" s="19"/>
      <c r="L4" s="18"/>
      <c r="M4" s="18"/>
      <c r="N4" s="18"/>
      <c r="O4" s="20"/>
      <c r="P4" s="18"/>
      <c r="Q4" s="18"/>
      <c r="R4" s="18"/>
      <c r="S4" s="18"/>
      <c r="T4" s="18"/>
      <c r="U4" s="18"/>
      <c r="V4" s="20"/>
      <c r="W4" s="21"/>
      <c r="X4" s="21"/>
      <c r="Y4" s="21"/>
    </row>
    <row r="5" spans="1:25" s="29" customFormat="1" ht="27" customHeight="1">
      <c r="A5" s="23" t="s">
        <v>10</v>
      </c>
      <c r="B5" s="24" t="s">
        <v>11</v>
      </c>
      <c r="C5" s="25" t="s">
        <v>2</v>
      </c>
      <c r="D5" s="25" t="s">
        <v>3</v>
      </c>
      <c r="E5" s="24" t="s">
        <v>11</v>
      </c>
      <c r="F5" s="25" t="s">
        <v>2</v>
      </c>
      <c r="G5" s="25" t="s">
        <v>3</v>
      </c>
      <c r="H5" s="26" t="s">
        <v>12</v>
      </c>
      <c r="I5" s="27"/>
      <c r="J5" s="20"/>
      <c r="K5" s="19" t="s">
        <v>13</v>
      </c>
      <c r="L5" s="18"/>
      <c r="M5" s="18"/>
      <c r="N5" s="18"/>
      <c r="O5" s="20"/>
      <c r="P5" s="19" t="s">
        <v>14</v>
      </c>
      <c r="Q5" s="18"/>
      <c r="R5" s="18"/>
      <c r="S5" s="18"/>
      <c r="T5" s="18"/>
      <c r="U5" s="18"/>
      <c r="V5" s="20"/>
      <c r="W5" s="28"/>
      <c r="X5" s="28"/>
      <c r="Y5" s="28"/>
    </row>
    <row r="6" spans="1:25" s="36" customFormat="1" ht="20.25" customHeight="1">
      <c r="A6" s="30"/>
      <c r="B6" s="31"/>
      <c r="C6" s="30"/>
      <c r="D6" s="30"/>
      <c r="E6" s="31"/>
      <c r="F6" s="30"/>
      <c r="G6" s="30"/>
      <c r="H6" s="32" t="s">
        <v>15</v>
      </c>
      <c r="I6" s="33" t="s">
        <v>4</v>
      </c>
      <c r="J6" s="33" t="s">
        <v>5</v>
      </c>
      <c r="K6" s="34" t="s">
        <v>16</v>
      </c>
      <c r="L6" s="34" t="s">
        <v>17</v>
      </c>
      <c r="M6" s="34" t="s">
        <v>18</v>
      </c>
      <c r="N6" s="33" t="s">
        <v>4</v>
      </c>
      <c r="O6" s="33" t="s">
        <v>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3" t="s">
        <v>4</v>
      </c>
      <c r="V6" s="33" t="s">
        <v>5</v>
      </c>
      <c r="W6" s="35"/>
      <c r="X6" s="35"/>
      <c r="Y6" s="35"/>
    </row>
    <row r="7" spans="1:25" s="44" customFormat="1" ht="20.25" customHeight="1">
      <c r="A7" s="37" t="s">
        <v>21</v>
      </c>
      <c r="B7" s="38">
        <f aca="true" t="shared" si="0" ref="B7:H7">SUM(B62:B70)+SUM(B10:B60)+B8</f>
        <v>1809667</v>
      </c>
      <c r="C7" s="38">
        <f t="shared" si="0"/>
        <v>1476758</v>
      </c>
      <c r="D7" s="38">
        <f t="shared" si="0"/>
        <v>332909</v>
      </c>
      <c r="E7" s="38">
        <f t="shared" si="0"/>
        <v>1363272</v>
      </c>
      <c r="F7" s="38">
        <f t="shared" si="0"/>
        <v>1151115</v>
      </c>
      <c r="G7" s="38">
        <f t="shared" si="0"/>
        <v>212157</v>
      </c>
      <c r="H7" s="38">
        <f t="shared" si="0"/>
        <v>1244191</v>
      </c>
      <c r="I7" s="39">
        <f aca="true" t="shared" si="1" ref="I7:I38">IF(OR(H7=0,B7=0),0,H7/B7*100)</f>
        <v>68.75248319165902</v>
      </c>
      <c r="J7" s="39">
        <f aca="true" t="shared" si="2" ref="J7:J38">IF(OR(H7=0,E7=0),0,H7/E7*100)</f>
        <v>91.26505935719358</v>
      </c>
      <c r="K7" s="38">
        <f>SUM(K62:K70)+SUM(K10:K60)+K8</f>
        <v>1066639</v>
      </c>
      <c r="L7" s="38">
        <v>279500005</v>
      </c>
      <c r="M7" s="38">
        <v>174486967</v>
      </c>
      <c r="N7" s="40">
        <f aca="true" t="shared" si="3" ref="N7:N38">IF(OR(K7=0,C7=0),0,K7/C7*100)</f>
        <v>72.22842198924943</v>
      </c>
      <c r="O7" s="41">
        <f aca="true" t="shared" si="4" ref="O7:O38">IF(OR(K7=0,F7=0),0,K7/F7*100)</f>
        <v>92.66137614399952</v>
      </c>
      <c r="P7" s="38">
        <f>SUM(P62:P70)+SUM(P10:P60)+P8</f>
        <v>177552</v>
      </c>
      <c r="Q7" s="38">
        <v>147579360</v>
      </c>
      <c r="R7" s="38">
        <v>279500</v>
      </c>
      <c r="S7" s="38">
        <v>174490</v>
      </c>
      <c r="T7" s="38">
        <v>147582</v>
      </c>
      <c r="U7" s="40">
        <f aca="true" t="shared" si="5" ref="U7:U38">IF(OR(P7=0,D7=0),"  -",P7/D7*100)</f>
        <v>53.33349353727294</v>
      </c>
      <c r="V7" s="41">
        <f aca="true" t="shared" si="6" ref="V7:V38">IF(OR(P7=0,G7=0)," - ",P7/G7*100)</f>
        <v>83.68896619013277</v>
      </c>
      <c r="W7" s="42"/>
      <c r="X7" s="43"/>
      <c r="Y7" s="42"/>
    </row>
    <row r="8" spans="1:25" s="44" customFormat="1" ht="16.5" customHeight="1">
      <c r="A8" s="45" t="s">
        <v>22</v>
      </c>
      <c r="B8" s="46">
        <f>D8+C8</f>
        <v>12279</v>
      </c>
      <c r="C8" s="47">
        <v>9854</v>
      </c>
      <c r="D8" s="47">
        <v>2425</v>
      </c>
      <c r="E8" s="46">
        <f aca="true" t="shared" si="7" ref="E8:E39">G8+F8</f>
        <v>8589</v>
      </c>
      <c r="F8" s="47">
        <v>6993</v>
      </c>
      <c r="G8" s="47">
        <v>1596</v>
      </c>
      <c r="H8" s="46">
        <f>P8+K8</f>
        <v>6595</v>
      </c>
      <c r="I8" s="48">
        <f t="shared" si="1"/>
        <v>53.70958547112957</v>
      </c>
      <c r="J8" s="48">
        <f t="shared" si="2"/>
        <v>76.78425893584819</v>
      </c>
      <c r="K8" s="47">
        <v>5984</v>
      </c>
      <c r="L8" s="47">
        <v>2778657</v>
      </c>
      <c r="M8" s="47">
        <v>394090</v>
      </c>
      <c r="N8" s="49">
        <f t="shared" si="3"/>
        <v>60.72660848386442</v>
      </c>
      <c r="O8" s="49">
        <f t="shared" si="4"/>
        <v>85.57128557128557</v>
      </c>
      <c r="P8" s="47">
        <v>611</v>
      </c>
      <c r="Q8" s="47">
        <v>74819</v>
      </c>
      <c r="R8" s="47">
        <v>2779</v>
      </c>
      <c r="S8" s="47">
        <v>394</v>
      </c>
      <c r="T8" s="47">
        <v>75</v>
      </c>
      <c r="U8" s="49">
        <f t="shared" si="5"/>
        <v>25.195876288659797</v>
      </c>
      <c r="V8" s="49">
        <f t="shared" si="6"/>
        <v>38.283208020050125</v>
      </c>
      <c r="W8" s="43"/>
      <c r="X8" s="43"/>
      <c r="Y8" s="43"/>
    </row>
    <row r="9" spans="1:25" s="44" customFormat="1" ht="16.5" customHeight="1">
      <c r="A9" s="45" t="s">
        <v>23</v>
      </c>
      <c r="B9" s="47">
        <f>SUM(B10:B38)</f>
        <v>43982</v>
      </c>
      <c r="C9" s="47">
        <f>SUM(C10:C38)</f>
        <v>27850</v>
      </c>
      <c r="D9" s="47">
        <f>SUM(D10:D38)</f>
        <v>16132</v>
      </c>
      <c r="E9" s="47">
        <f t="shared" si="7"/>
        <v>30643</v>
      </c>
      <c r="F9" s="47">
        <f>SUM(F10:F38)</f>
        <v>20985</v>
      </c>
      <c r="G9" s="47">
        <f>SUM(G10:G38)</f>
        <v>9658</v>
      </c>
      <c r="H9" s="47">
        <f>SUM(H10:H38)</f>
        <v>24402</v>
      </c>
      <c r="I9" s="48">
        <f t="shared" si="1"/>
        <v>55.48178800418353</v>
      </c>
      <c r="J9" s="48">
        <f t="shared" si="2"/>
        <v>79.63319518323924</v>
      </c>
      <c r="K9" s="47">
        <f>SUM(K10:K38)</f>
        <v>17608</v>
      </c>
      <c r="L9" s="47">
        <v>13195853</v>
      </c>
      <c r="M9" s="47">
        <v>625712</v>
      </c>
      <c r="N9" s="49">
        <f t="shared" si="3"/>
        <v>63.22441651705566</v>
      </c>
      <c r="O9" s="50">
        <f t="shared" si="4"/>
        <v>83.90755301405765</v>
      </c>
      <c r="P9" s="47">
        <f>SUM(P10:P38)</f>
        <v>6794</v>
      </c>
      <c r="Q9" s="47">
        <v>140525</v>
      </c>
      <c r="R9" s="47">
        <v>13197</v>
      </c>
      <c r="S9" s="47">
        <v>625</v>
      </c>
      <c r="T9" s="47">
        <v>139</v>
      </c>
      <c r="U9" s="49">
        <f t="shared" si="5"/>
        <v>42.115050830647164</v>
      </c>
      <c r="V9" s="49">
        <f t="shared" si="6"/>
        <v>70.34582729343549</v>
      </c>
      <c r="W9" s="43"/>
      <c r="X9" s="43"/>
      <c r="Y9" s="43"/>
    </row>
    <row r="10" spans="1:25" s="44" customFormat="1" ht="16.5" customHeight="1">
      <c r="A10" s="51" t="s">
        <v>24</v>
      </c>
      <c r="B10" s="46">
        <f aca="true" t="shared" si="8" ref="B10:B41">D10+C10</f>
        <v>815</v>
      </c>
      <c r="C10" s="47">
        <v>765</v>
      </c>
      <c r="D10" s="47">
        <v>50</v>
      </c>
      <c r="E10" s="46">
        <f t="shared" si="7"/>
        <v>643</v>
      </c>
      <c r="F10" s="47">
        <v>607</v>
      </c>
      <c r="G10" s="47">
        <v>36</v>
      </c>
      <c r="H10" s="46">
        <f aca="true" t="shared" si="9" ref="H10:H41">P10+K10</f>
        <v>572</v>
      </c>
      <c r="I10" s="48">
        <f t="shared" si="1"/>
        <v>70.1840490797546</v>
      </c>
      <c r="J10" s="48">
        <f t="shared" si="2"/>
        <v>88.95800933125972</v>
      </c>
      <c r="K10" s="47">
        <v>554</v>
      </c>
      <c r="L10" s="47">
        <v>50212</v>
      </c>
      <c r="M10" s="47">
        <v>6364</v>
      </c>
      <c r="N10" s="49">
        <f t="shared" si="3"/>
        <v>72.41830065359477</v>
      </c>
      <c r="O10" s="50">
        <f t="shared" si="4"/>
        <v>91.26853377265239</v>
      </c>
      <c r="P10" s="47">
        <v>18</v>
      </c>
      <c r="Q10" s="47">
        <v>1438</v>
      </c>
      <c r="R10" s="47">
        <v>50</v>
      </c>
      <c r="S10" s="47">
        <v>6</v>
      </c>
      <c r="T10" s="47">
        <v>1</v>
      </c>
      <c r="U10" s="49">
        <f t="shared" si="5"/>
        <v>36</v>
      </c>
      <c r="V10" s="49">
        <f t="shared" si="6"/>
        <v>50</v>
      </c>
      <c r="W10" s="43"/>
      <c r="X10" s="43"/>
      <c r="Y10" s="43"/>
    </row>
    <row r="11" spans="1:25" s="44" customFormat="1" ht="16.5" customHeight="1">
      <c r="A11" s="51" t="s">
        <v>25</v>
      </c>
      <c r="B11" s="46">
        <f t="shared" si="8"/>
        <v>842</v>
      </c>
      <c r="C11" s="47">
        <v>818</v>
      </c>
      <c r="D11" s="47">
        <v>24</v>
      </c>
      <c r="E11" s="46">
        <f t="shared" si="7"/>
        <v>672</v>
      </c>
      <c r="F11" s="47">
        <v>648</v>
      </c>
      <c r="G11" s="47">
        <v>24</v>
      </c>
      <c r="H11" s="46">
        <f t="shared" si="9"/>
        <v>626</v>
      </c>
      <c r="I11" s="48">
        <f t="shared" si="1"/>
        <v>74.34679334916865</v>
      </c>
      <c r="J11" s="48">
        <f t="shared" si="2"/>
        <v>93.15476190476191</v>
      </c>
      <c r="K11" s="47">
        <v>618</v>
      </c>
      <c r="L11" s="47">
        <v>24622</v>
      </c>
      <c r="M11" s="47">
        <v>1594</v>
      </c>
      <c r="N11" s="49">
        <f t="shared" si="3"/>
        <v>75.55012224938875</v>
      </c>
      <c r="O11" s="50">
        <f t="shared" si="4"/>
        <v>95.37037037037037</v>
      </c>
      <c r="P11" s="47">
        <v>8</v>
      </c>
      <c r="Q11" s="47">
        <v>1048</v>
      </c>
      <c r="R11" s="47">
        <v>25</v>
      </c>
      <c r="S11" s="47">
        <v>2</v>
      </c>
      <c r="T11" s="47">
        <v>1</v>
      </c>
      <c r="U11" s="49">
        <f t="shared" si="5"/>
        <v>33.33333333333333</v>
      </c>
      <c r="V11" s="49">
        <f t="shared" si="6"/>
        <v>33.33333333333333</v>
      </c>
      <c r="W11" s="43"/>
      <c r="X11" s="43"/>
      <c r="Y11" s="43"/>
    </row>
    <row r="12" spans="1:25" s="44" customFormat="1" ht="16.5" customHeight="1">
      <c r="A12" s="51" t="s">
        <v>26</v>
      </c>
      <c r="B12" s="46">
        <f t="shared" si="8"/>
        <v>293</v>
      </c>
      <c r="C12" s="47">
        <v>202</v>
      </c>
      <c r="D12" s="47">
        <v>91</v>
      </c>
      <c r="E12" s="46">
        <f t="shared" si="7"/>
        <v>213</v>
      </c>
      <c r="F12" s="47">
        <v>157</v>
      </c>
      <c r="G12" s="47">
        <v>56</v>
      </c>
      <c r="H12" s="46">
        <f t="shared" si="9"/>
        <v>195</v>
      </c>
      <c r="I12" s="48">
        <f t="shared" si="1"/>
        <v>66.55290102389078</v>
      </c>
      <c r="J12" s="48">
        <f t="shared" si="2"/>
        <v>91.54929577464789</v>
      </c>
      <c r="K12" s="47">
        <v>145</v>
      </c>
      <c r="L12" s="47">
        <v>27167</v>
      </c>
      <c r="M12" s="47">
        <v>308</v>
      </c>
      <c r="N12" s="49">
        <f t="shared" si="3"/>
        <v>71.78217821782178</v>
      </c>
      <c r="O12" s="50">
        <f t="shared" si="4"/>
        <v>92.35668789808918</v>
      </c>
      <c r="P12" s="52">
        <v>50</v>
      </c>
      <c r="Q12" s="47"/>
      <c r="R12" s="47"/>
      <c r="S12" s="47"/>
      <c r="T12" s="47"/>
      <c r="U12" s="49">
        <f t="shared" si="5"/>
        <v>54.94505494505495</v>
      </c>
      <c r="V12" s="49">
        <f t="shared" si="6"/>
        <v>89.28571428571429</v>
      </c>
      <c r="W12" s="43"/>
      <c r="X12" s="53"/>
      <c r="Y12" s="53"/>
    </row>
    <row r="13" spans="1:25" s="44" customFormat="1" ht="16.5" customHeight="1">
      <c r="A13" s="51" t="s">
        <v>27</v>
      </c>
      <c r="B13" s="46">
        <f t="shared" si="8"/>
        <v>3928</v>
      </c>
      <c r="C13" s="47">
        <v>3668</v>
      </c>
      <c r="D13" s="47">
        <v>260</v>
      </c>
      <c r="E13" s="46">
        <f t="shared" si="7"/>
        <v>2833</v>
      </c>
      <c r="F13" s="47">
        <v>2686</v>
      </c>
      <c r="G13" s="47">
        <v>147</v>
      </c>
      <c r="H13" s="46">
        <f t="shared" si="9"/>
        <v>2068</v>
      </c>
      <c r="I13" s="48">
        <f t="shared" si="1"/>
        <v>52.64765784114053</v>
      </c>
      <c r="J13" s="48">
        <f t="shared" si="2"/>
        <v>72.99682315566537</v>
      </c>
      <c r="K13" s="47">
        <v>1982</v>
      </c>
      <c r="L13" s="47">
        <v>281199</v>
      </c>
      <c r="M13" s="47">
        <v>6218</v>
      </c>
      <c r="N13" s="49">
        <f t="shared" si="3"/>
        <v>54.03489640130862</v>
      </c>
      <c r="O13" s="50">
        <f t="shared" si="4"/>
        <v>73.79002233804914</v>
      </c>
      <c r="P13" s="52">
        <v>86</v>
      </c>
      <c r="Q13" s="47"/>
      <c r="R13" s="47"/>
      <c r="S13" s="47"/>
      <c r="T13" s="47"/>
      <c r="U13" s="49">
        <f t="shared" si="5"/>
        <v>33.07692307692307</v>
      </c>
      <c r="V13" s="49">
        <f t="shared" si="6"/>
        <v>58.50340136054422</v>
      </c>
      <c r="W13" s="43"/>
      <c r="X13" s="43"/>
      <c r="Y13" s="43"/>
    </row>
    <row r="14" spans="1:25" s="44" customFormat="1" ht="16.5" customHeight="1">
      <c r="A14" s="51" t="s">
        <v>28</v>
      </c>
      <c r="B14" s="46">
        <f t="shared" si="8"/>
        <v>634</v>
      </c>
      <c r="C14" s="47">
        <v>517</v>
      </c>
      <c r="D14" s="47">
        <v>117</v>
      </c>
      <c r="E14" s="46">
        <f t="shared" si="7"/>
        <v>463</v>
      </c>
      <c r="F14" s="47">
        <v>408</v>
      </c>
      <c r="G14" s="47">
        <v>55</v>
      </c>
      <c r="H14" s="46">
        <f t="shared" si="9"/>
        <v>425</v>
      </c>
      <c r="I14" s="48">
        <f t="shared" si="1"/>
        <v>67.03470031545741</v>
      </c>
      <c r="J14" s="48">
        <f t="shared" si="2"/>
        <v>91.792656587473</v>
      </c>
      <c r="K14" s="47">
        <v>371</v>
      </c>
      <c r="L14" s="47">
        <v>49643</v>
      </c>
      <c r="M14" s="47">
        <v>3880</v>
      </c>
      <c r="N14" s="49">
        <f t="shared" si="3"/>
        <v>71.76015473887814</v>
      </c>
      <c r="O14" s="50">
        <f t="shared" si="4"/>
        <v>90.93137254901961</v>
      </c>
      <c r="P14" s="47">
        <v>54</v>
      </c>
      <c r="Q14" s="47">
        <v>1025</v>
      </c>
      <c r="R14" s="47">
        <v>50</v>
      </c>
      <c r="S14" s="47">
        <v>4</v>
      </c>
      <c r="T14" s="47">
        <v>1</v>
      </c>
      <c r="U14" s="49">
        <f t="shared" si="5"/>
        <v>46.15384615384615</v>
      </c>
      <c r="V14" s="49">
        <f t="shared" si="6"/>
        <v>98.18181818181819</v>
      </c>
      <c r="W14" s="43"/>
      <c r="X14" s="43"/>
      <c r="Y14" s="43"/>
    </row>
    <row r="15" spans="1:25" s="44" customFormat="1" ht="16.5" customHeight="1">
      <c r="A15" s="51" t="s">
        <v>29</v>
      </c>
      <c r="B15" s="46">
        <f t="shared" si="8"/>
        <v>146</v>
      </c>
      <c r="C15" s="47">
        <v>135</v>
      </c>
      <c r="D15" s="47">
        <v>11</v>
      </c>
      <c r="E15" s="46">
        <f t="shared" si="7"/>
        <v>109</v>
      </c>
      <c r="F15" s="47">
        <v>101</v>
      </c>
      <c r="G15" s="47">
        <v>8</v>
      </c>
      <c r="H15" s="46">
        <f t="shared" si="9"/>
        <v>100</v>
      </c>
      <c r="I15" s="48">
        <f t="shared" si="1"/>
        <v>68.4931506849315</v>
      </c>
      <c r="J15" s="48">
        <f t="shared" si="2"/>
        <v>91.74311926605505</v>
      </c>
      <c r="K15" s="47">
        <v>92</v>
      </c>
      <c r="L15" s="47">
        <v>10198</v>
      </c>
      <c r="M15" s="47">
        <v>2579</v>
      </c>
      <c r="N15" s="49">
        <f t="shared" si="3"/>
        <v>68.14814814814815</v>
      </c>
      <c r="O15" s="50">
        <f t="shared" si="4"/>
        <v>91.0891089108911</v>
      </c>
      <c r="P15" s="47">
        <v>8</v>
      </c>
      <c r="Q15" s="47">
        <v>2164</v>
      </c>
      <c r="R15" s="47">
        <v>10</v>
      </c>
      <c r="S15" s="47">
        <v>3</v>
      </c>
      <c r="T15" s="47">
        <v>2</v>
      </c>
      <c r="U15" s="49">
        <f t="shared" si="5"/>
        <v>72.72727272727273</v>
      </c>
      <c r="V15" s="49">
        <f t="shared" si="6"/>
        <v>100</v>
      </c>
      <c r="W15" s="43"/>
      <c r="X15" s="53"/>
      <c r="Y15" s="53"/>
    </row>
    <row r="16" spans="1:25" s="44" customFormat="1" ht="16.5" customHeight="1">
      <c r="A16" s="51" t="s">
        <v>30</v>
      </c>
      <c r="B16" s="46">
        <f t="shared" si="8"/>
        <v>74</v>
      </c>
      <c r="C16" s="47">
        <v>71</v>
      </c>
      <c r="D16" s="47">
        <v>3</v>
      </c>
      <c r="E16" s="46">
        <f t="shared" si="7"/>
        <v>58</v>
      </c>
      <c r="F16" s="47">
        <v>55</v>
      </c>
      <c r="G16" s="47">
        <v>3</v>
      </c>
      <c r="H16" s="46">
        <f t="shared" si="9"/>
        <v>52</v>
      </c>
      <c r="I16" s="48">
        <f t="shared" si="1"/>
        <v>70.27027027027027</v>
      </c>
      <c r="J16" s="48">
        <f t="shared" si="2"/>
        <v>89.65517241379311</v>
      </c>
      <c r="K16" s="47">
        <v>51</v>
      </c>
      <c r="L16" s="47">
        <v>10198</v>
      </c>
      <c r="M16" s="47">
        <v>2579</v>
      </c>
      <c r="N16" s="49">
        <f t="shared" si="3"/>
        <v>71.83098591549296</v>
      </c>
      <c r="O16" s="50">
        <f t="shared" si="4"/>
        <v>92.72727272727272</v>
      </c>
      <c r="P16" s="52">
        <v>1</v>
      </c>
      <c r="Q16" s="47"/>
      <c r="R16" s="47"/>
      <c r="S16" s="47"/>
      <c r="T16" s="47"/>
      <c r="U16" s="49">
        <f t="shared" si="5"/>
        <v>33.33333333333333</v>
      </c>
      <c r="V16" s="49">
        <f t="shared" si="6"/>
        <v>33.33333333333333</v>
      </c>
      <c r="W16" s="43"/>
      <c r="X16" s="43"/>
      <c r="Y16" s="43"/>
    </row>
    <row r="17" spans="1:25" s="44" customFormat="1" ht="16.5" customHeight="1">
      <c r="A17" s="51" t="s">
        <v>31</v>
      </c>
      <c r="B17" s="46">
        <f t="shared" si="8"/>
        <v>141</v>
      </c>
      <c r="C17" s="47">
        <v>133</v>
      </c>
      <c r="D17" s="47">
        <v>8</v>
      </c>
      <c r="E17" s="46">
        <f t="shared" si="7"/>
        <v>113</v>
      </c>
      <c r="F17" s="47">
        <v>106</v>
      </c>
      <c r="G17" s="47">
        <v>7</v>
      </c>
      <c r="H17" s="46">
        <f t="shared" si="9"/>
        <v>105</v>
      </c>
      <c r="I17" s="48">
        <f t="shared" si="1"/>
        <v>74.46808510638297</v>
      </c>
      <c r="J17" s="48">
        <f t="shared" si="2"/>
        <v>92.92035398230088</v>
      </c>
      <c r="K17" s="47">
        <v>98</v>
      </c>
      <c r="L17" s="47">
        <v>2999</v>
      </c>
      <c r="M17" s="47">
        <v>0</v>
      </c>
      <c r="N17" s="49">
        <f t="shared" si="3"/>
        <v>73.68421052631578</v>
      </c>
      <c r="O17" s="50">
        <f t="shared" si="4"/>
        <v>92.45283018867924</v>
      </c>
      <c r="P17" s="47">
        <v>7</v>
      </c>
      <c r="Q17" s="47">
        <v>0</v>
      </c>
      <c r="R17" s="47">
        <v>3</v>
      </c>
      <c r="S17" s="47">
        <v>0</v>
      </c>
      <c r="T17" s="47">
        <v>0</v>
      </c>
      <c r="U17" s="49">
        <f t="shared" si="5"/>
        <v>87.5</v>
      </c>
      <c r="V17" s="49">
        <f t="shared" si="6"/>
        <v>100</v>
      </c>
      <c r="W17" s="43"/>
      <c r="X17" s="43"/>
      <c r="Y17" s="43"/>
    </row>
    <row r="18" spans="1:25" s="44" customFormat="1" ht="16.5" customHeight="1">
      <c r="A18" s="51" t="s">
        <v>32</v>
      </c>
      <c r="B18" s="46">
        <f t="shared" si="8"/>
        <v>1741</v>
      </c>
      <c r="C18" s="47">
        <v>655</v>
      </c>
      <c r="D18" s="47">
        <v>1086</v>
      </c>
      <c r="E18" s="46">
        <f t="shared" si="7"/>
        <v>747</v>
      </c>
      <c r="F18" s="47">
        <v>513</v>
      </c>
      <c r="G18" s="47">
        <v>234</v>
      </c>
      <c r="H18" s="46">
        <f t="shared" si="9"/>
        <v>512</v>
      </c>
      <c r="I18" s="48">
        <f t="shared" si="1"/>
        <v>29.408385985066055</v>
      </c>
      <c r="J18" s="48">
        <f t="shared" si="2"/>
        <v>68.54082998661312</v>
      </c>
      <c r="K18" s="47">
        <v>489</v>
      </c>
      <c r="L18" s="47">
        <v>95853</v>
      </c>
      <c r="M18" s="47">
        <v>6100</v>
      </c>
      <c r="N18" s="49">
        <f t="shared" si="3"/>
        <v>74.65648854961832</v>
      </c>
      <c r="O18" s="50">
        <f t="shared" si="4"/>
        <v>95.32163742690058</v>
      </c>
      <c r="P18" s="52">
        <v>23</v>
      </c>
      <c r="Q18" s="47"/>
      <c r="R18" s="47"/>
      <c r="S18" s="47"/>
      <c r="T18" s="47"/>
      <c r="U18" s="49">
        <f t="shared" si="5"/>
        <v>2.117863720073665</v>
      </c>
      <c r="V18" s="49">
        <f t="shared" si="6"/>
        <v>9.82905982905983</v>
      </c>
      <c r="W18" s="43"/>
      <c r="X18" s="43"/>
      <c r="Y18" s="43"/>
    </row>
    <row r="19" spans="1:25" s="44" customFormat="1" ht="16.5" customHeight="1">
      <c r="A19" s="51" t="s">
        <v>33</v>
      </c>
      <c r="B19" s="46">
        <f t="shared" si="8"/>
        <v>4131</v>
      </c>
      <c r="C19" s="47">
        <v>925</v>
      </c>
      <c r="D19" s="47">
        <v>3206</v>
      </c>
      <c r="E19" s="46">
        <f t="shared" si="7"/>
        <v>2995</v>
      </c>
      <c r="F19" s="47">
        <v>590</v>
      </c>
      <c r="G19" s="47">
        <v>2405</v>
      </c>
      <c r="H19" s="46">
        <f t="shared" si="9"/>
        <v>2861</v>
      </c>
      <c r="I19" s="48">
        <f t="shared" si="1"/>
        <v>69.25683853788429</v>
      </c>
      <c r="J19" s="48">
        <f t="shared" si="2"/>
        <v>95.52587646076795</v>
      </c>
      <c r="K19" s="47">
        <v>460</v>
      </c>
      <c r="L19" s="47">
        <v>3206239</v>
      </c>
      <c r="M19" s="47">
        <v>1350</v>
      </c>
      <c r="N19" s="49">
        <f t="shared" si="3"/>
        <v>49.72972972972973</v>
      </c>
      <c r="O19" s="50">
        <f t="shared" si="4"/>
        <v>77.96610169491525</v>
      </c>
      <c r="P19" s="52">
        <v>2401</v>
      </c>
      <c r="Q19" s="47"/>
      <c r="R19" s="47"/>
      <c r="S19" s="47"/>
      <c r="T19" s="47"/>
      <c r="U19" s="49">
        <f t="shared" si="5"/>
        <v>74.89082969432314</v>
      </c>
      <c r="V19" s="49">
        <f t="shared" si="6"/>
        <v>99.83367983367984</v>
      </c>
      <c r="W19" s="43"/>
      <c r="X19" s="43"/>
      <c r="Y19" s="43"/>
    </row>
    <row r="20" spans="1:25" s="44" customFormat="1" ht="16.5" customHeight="1">
      <c r="A20" s="51" t="s">
        <v>34</v>
      </c>
      <c r="B20" s="46">
        <f t="shared" si="8"/>
        <v>156</v>
      </c>
      <c r="C20" s="47">
        <v>155</v>
      </c>
      <c r="D20" s="47">
        <v>1</v>
      </c>
      <c r="E20" s="46">
        <f t="shared" si="7"/>
        <v>125</v>
      </c>
      <c r="F20" s="47">
        <v>124</v>
      </c>
      <c r="G20" s="47">
        <v>1</v>
      </c>
      <c r="H20" s="46">
        <f t="shared" si="9"/>
        <v>112</v>
      </c>
      <c r="I20" s="48">
        <f t="shared" si="1"/>
        <v>71.7948717948718</v>
      </c>
      <c r="J20" s="48">
        <f t="shared" si="2"/>
        <v>89.60000000000001</v>
      </c>
      <c r="K20" s="47">
        <v>111</v>
      </c>
      <c r="L20" s="47">
        <v>953</v>
      </c>
      <c r="M20" s="47">
        <v>150</v>
      </c>
      <c r="N20" s="49">
        <f t="shared" si="3"/>
        <v>71.61290322580646</v>
      </c>
      <c r="O20" s="50">
        <f t="shared" si="4"/>
        <v>89.51612903225806</v>
      </c>
      <c r="P20" s="52">
        <v>1</v>
      </c>
      <c r="Q20" s="47"/>
      <c r="R20" s="47"/>
      <c r="S20" s="47"/>
      <c r="T20" s="47"/>
      <c r="U20" s="49">
        <f t="shared" si="5"/>
        <v>100</v>
      </c>
      <c r="V20" s="49">
        <f t="shared" si="6"/>
        <v>100</v>
      </c>
      <c r="W20" s="43"/>
      <c r="X20" s="43"/>
      <c r="Y20" s="43"/>
    </row>
    <row r="21" spans="1:25" s="44" customFormat="1" ht="16.5" customHeight="1">
      <c r="A21" s="45" t="s">
        <v>35</v>
      </c>
      <c r="B21" s="46">
        <f t="shared" si="8"/>
        <v>249</v>
      </c>
      <c r="C21" s="47">
        <v>248</v>
      </c>
      <c r="D21" s="47">
        <v>1</v>
      </c>
      <c r="E21" s="46">
        <f t="shared" si="7"/>
        <v>200</v>
      </c>
      <c r="F21" s="47">
        <v>199</v>
      </c>
      <c r="G21" s="47">
        <v>1</v>
      </c>
      <c r="H21" s="46">
        <f t="shared" si="9"/>
        <v>190</v>
      </c>
      <c r="I21" s="48">
        <f t="shared" si="1"/>
        <v>76.30522088353415</v>
      </c>
      <c r="J21" s="48">
        <f t="shared" si="2"/>
        <v>95</v>
      </c>
      <c r="K21" s="47">
        <v>189</v>
      </c>
      <c r="L21" s="47">
        <v>1310</v>
      </c>
      <c r="M21" s="47">
        <v>100</v>
      </c>
      <c r="N21" s="49">
        <f t="shared" si="3"/>
        <v>76.20967741935483</v>
      </c>
      <c r="O21" s="50">
        <f t="shared" si="4"/>
        <v>94.9748743718593</v>
      </c>
      <c r="P21" s="52">
        <v>1</v>
      </c>
      <c r="Q21" s="47"/>
      <c r="R21" s="47"/>
      <c r="S21" s="47"/>
      <c r="T21" s="47"/>
      <c r="U21" s="49">
        <f t="shared" si="5"/>
        <v>100</v>
      </c>
      <c r="V21" s="49">
        <f t="shared" si="6"/>
        <v>100</v>
      </c>
      <c r="W21" s="43"/>
      <c r="X21" s="53"/>
      <c r="Y21" s="53"/>
    </row>
    <row r="22" spans="1:25" s="44" customFormat="1" ht="16.5" customHeight="1">
      <c r="A22" s="51" t="s">
        <v>36</v>
      </c>
      <c r="B22" s="46">
        <f t="shared" si="8"/>
        <v>241</v>
      </c>
      <c r="C22" s="47">
        <v>239</v>
      </c>
      <c r="D22" s="47">
        <v>2</v>
      </c>
      <c r="E22" s="46">
        <f t="shared" si="7"/>
        <v>196</v>
      </c>
      <c r="F22" s="47">
        <v>195</v>
      </c>
      <c r="G22" s="47">
        <v>1</v>
      </c>
      <c r="H22" s="46">
        <f t="shared" si="9"/>
        <v>185</v>
      </c>
      <c r="I22" s="48">
        <f t="shared" si="1"/>
        <v>76.76348547717843</v>
      </c>
      <c r="J22" s="48">
        <f t="shared" si="2"/>
        <v>94.38775510204081</v>
      </c>
      <c r="K22" s="47">
        <v>184</v>
      </c>
      <c r="L22" s="47">
        <v>1530</v>
      </c>
      <c r="M22" s="47">
        <v>98</v>
      </c>
      <c r="N22" s="49">
        <f t="shared" si="3"/>
        <v>76.98744769874477</v>
      </c>
      <c r="O22" s="50">
        <f t="shared" si="4"/>
        <v>94.35897435897435</v>
      </c>
      <c r="P22" s="52">
        <v>1</v>
      </c>
      <c r="Q22" s="47"/>
      <c r="R22" s="47"/>
      <c r="S22" s="47"/>
      <c r="T22" s="47"/>
      <c r="U22" s="49">
        <f t="shared" si="5"/>
        <v>50</v>
      </c>
      <c r="V22" s="49">
        <f t="shared" si="6"/>
        <v>100</v>
      </c>
      <c r="W22" s="43"/>
      <c r="X22" s="53"/>
      <c r="Y22" s="53"/>
    </row>
    <row r="23" spans="1:25" s="44" customFormat="1" ht="16.5" customHeight="1">
      <c r="A23" s="51" t="s">
        <v>37</v>
      </c>
      <c r="B23" s="46">
        <f t="shared" si="8"/>
        <v>87</v>
      </c>
      <c r="C23" s="47">
        <v>87</v>
      </c>
      <c r="D23" s="52">
        <v>0</v>
      </c>
      <c r="E23" s="46">
        <f t="shared" si="7"/>
        <v>71</v>
      </c>
      <c r="F23" s="47">
        <v>71</v>
      </c>
      <c r="G23" s="52">
        <v>0</v>
      </c>
      <c r="H23" s="46">
        <f t="shared" si="9"/>
        <v>67</v>
      </c>
      <c r="I23" s="48">
        <f t="shared" si="1"/>
        <v>77.01149425287356</v>
      </c>
      <c r="J23" s="48">
        <f t="shared" si="2"/>
        <v>94.36619718309859</v>
      </c>
      <c r="K23" s="47">
        <v>67</v>
      </c>
      <c r="L23" s="47">
        <v>420</v>
      </c>
      <c r="M23" s="47">
        <v>136</v>
      </c>
      <c r="N23" s="49">
        <f t="shared" si="3"/>
        <v>77.01149425287356</v>
      </c>
      <c r="O23" s="50">
        <f t="shared" si="4"/>
        <v>94.36619718309859</v>
      </c>
      <c r="P23" s="52">
        <v>0</v>
      </c>
      <c r="Q23" s="47"/>
      <c r="R23" s="47"/>
      <c r="S23" s="47"/>
      <c r="T23" s="47"/>
      <c r="U23" s="49" t="str">
        <f t="shared" si="5"/>
        <v>  -</v>
      </c>
      <c r="V23" s="49" t="str">
        <f t="shared" si="6"/>
        <v> - </v>
      </c>
      <c r="W23" s="42"/>
      <c r="X23" s="43"/>
      <c r="Y23" s="43"/>
    </row>
    <row r="24" spans="1:25" s="44" customFormat="1" ht="16.5" customHeight="1">
      <c r="A24" s="45" t="s">
        <v>38</v>
      </c>
      <c r="B24" s="46">
        <f t="shared" si="8"/>
        <v>264</v>
      </c>
      <c r="C24" s="47">
        <v>264</v>
      </c>
      <c r="D24" s="52">
        <v>0</v>
      </c>
      <c r="E24" s="46">
        <f t="shared" si="7"/>
        <v>211</v>
      </c>
      <c r="F24" s="47">
        <v>211</v>
      </c>
      <c r="G24" s="52">
        <v>0</v>
      </c>
      <c r="H24" s="46">
        <f t="shared" si="9"/>
        <v>204</v>
      </c>
      <c r="I24" s="48">
        <f t="shared" si="1"/>
        <v>77.27272727272727</v>
      </c>
      <c r="J24" s="48">
        <f t="shared" si="2"/>
        <v>96.6824644549763</v>
      </c>
      <c r="K24" s="47">
        <v>204</v>
      </c>
      <c r="L24" s="47">
        <v>445</v>
      </c>
      <c r="M24" s="47">
        <v>145</v>
      </c>
      <c r="N24" s="49">
        <f t="shared" si="3"/>
        <v>77.27272727272727</v>
      </c>
      <c r="O24" s="50">
        <f t="shared" si="4"/>
        <v>96.6824644549763</v>
      </c>
      <c r="P24" s="52">
        <v>0</v>
      </c>
      <c r="Q24" s="47"/>
      <c r="R24" s="47"/>
      <c r="S24" s="47"/>
      <c r="T24" s="47"/>
      <c r="U24" s="49" t="str">
        <f t="shared" si="5"/>
        <v>  -</v>
      </c>
      <c r="V24" s="49" t="str">
        <f t="shared" si="6"/>
        <v> - </v>
      </c>
      <c r="W24" s="43"/>
      <c r="X24" s="43"/>
      <c r="Y24" s="43"/>
    </row>
    <row r="25" spans="1:25" s="44" customFormat="1" ht="16.5" customHeight="1">
      <c r="A25" s="45" t="s">
        <v>39</v>
      </c>
      <c r="B25" s="46">
        <f t="shared" si="8"/>
        <v>897</v>
      </c>
      <c r="C25" s="47">
        <v>895</v>
      </c>
      <c r="D25" s="47">
        <v>2</v>
      </c>
      <c r="E25" s="46">
        <f t="shared" si="7"/>
        <v>824</v>
      </c>
      <c r="F25" s="47">
        <v>823</v>
      </c>
      <c r="G25" s="47">
        <v>1</v>
      </c>
      <c r="H25" s="46">
        <f t="shared" si="9"/>
        <v>783</v>
      </c>
      <c r="I25" s="48">
        <f t="shared" si="1"/>
        <v>87.29096989966555</v>
      </c>
      <c r="J25" s="48">
        <f t="shared" si="2"/>
        <v>95.02427184466019</v>
      </c>
      <c r="K25" s="47">
        <v>783</v>
      </c>
      <c r="L25" s="47">
        <v>49400</v>
      </c>
      <c r="M25" s="47">
        <v>48679</v>
      </c>
      <c r="N25" s="49">
        <f t="shared" si="3"/>
        <v>87.48603351955308</v>
      </c>
      <c r="O25" s="50">
        <f t="shared" si="4"/>
        <v>95.1397326852977</v>
      </c>
      <c r="P25" s="47">
        <v>0</v>
      </c>
      <c r="Q25" s="47">
        <v>8049</v>
      </c>
      <c r="R25" s="47">
        <v>49</v>
      </c>
      <c r="S25" s="47">
        <v>49</v>
      </c>
      <c r="T25" s="47">
        <v>8</v>
      </c>
      <c r="U25" s="49" t="str">
        <f t="shared" si="5"/>
        <v>  -</v>
      </c>
      <c r="V25" s="49" t="str">
        <f t="shared" si="6"/>
        <v> - </v>
      </c>
      <c r="W25" s="43"/>
      <c r="X25" s="43"/>
      <c r="Y25" s="43"/>
    </row>
    <row r="26" spans="1:25" s="44" customFormat="1" ht="16.5" customHeight="1">
      <c r="A26" s="51" t="s">
        <v>40</v>
      </c>
      <c r="B26" s="46">
        <f t="shared" si="8"/>
        <v>7535</v>
      </c>
      <c r="C26" s="47">
        <v>4656</v>
      </c>
      <c r="D26" s="47">
        <v>2879</v>
      </c>
      <c r="E26" s="46">
        <f t="shared" si="7"/>
        <v>4663</v>
      </c>
      <c r="F26" s="47">
        <v>3282</v>
      </c>
      <c r="G26" s="47">
        <v>1381</v>
      </c>
      <c r="H26" s="46">
        <f t="shared" si="9"/>
        <v>3589</v>
      </c>
      <c r="I26" s="48">
        <f t="shared" si="1"/>
        <v>47.63105507631055</v>
      </c>
      <c r="J26" s="48">
        <f t="shared" si="2"/>
        <v>76.96761741368218</v>
      </c>
      <c r="K26" s="47">
        <v>2724</v>
      </c>
      <c r="L26" s="47">
        <v>2445535</v>
      </c>
      <c r="M26" s="47">
        <v>207988</v>
      </c>
      <c r="N26" s="49">
        <f t="shared" si="3"/>
        <v>58.50515463917526</v>
      </c>
      <c r="O26" s="50">
        <f t="shared" si="4"/>
        <v>82.9981718464351</v>
      </c>
      <c r="P26" s="47">
        <v>865</v>
      </c>
      <c r="Q26" s="47">
        <v>61706</v>
      </c>
      <c r="R26" s="47">
        <v>2446</v>
      </c>
      <c r="S26" s="47">
        <v>208</v>
      </c>
      <c r="T26" s="47">
        <v>62</v>
      </c>
      <c r="U26" s="49">
        <f t="shared" si="5"/>
        <v>30.04515456755818</v>
      </c>
      <c r="V26" s="49">
        <f t="shared" si="6"/>
        <v>62.635771180304125</v>
      </c>
      <c r="W26" s="43"/>
      <c r="X26" s="43"/>
      <c r="Y26" s="43"/>
    </row>
    <row r="27" spans="1:25" s="44" customFormat="1" ht="16.5" customHeight="1">
      <c r="A27" s="51" t="s">
        <v>41</v>
      </c>
      <c r="B27" s="46">
        <f t="shared" si="8"/>
        <v>495</v>
      </c>
      <c r="C27" s="47">
        <v>486</v>
      </c>
      <c r="D27" s="47">
        <v>9</v>
      </c>
      <c r="E27" s="46">
        <f t="shared" si="7"/>
        <v>354</v>
      </c>
      <c r="F27" s="47">
        <v>345</v>
      </c>
      <c r="G27" s="47">
        <v>9</v>
      </c>
      <c r="H27" s="46">
        <f t="shared" si="9"/>
        <v>297</v>
      </c>
      <c r="I27" s="48">
        <f t="shared" si="1"/>
        <v>60</v>
      </c>
      <c r="J27" s="48">
        <f t="shared" si="2"/>
        <v>83.89830508474576</v>
      </c>
      <c r="K27" s="47">
        <v>290</v>
      </c>
      <c r="L27" s="47">
        <v>9531</v>
      </c>
      <c r="M27" s="47">
        <v>2277</v>
      </c>
      <c r="N27" s="49">
        <f t="shared" si="3"/>
        <v>59.67078189300411</v>
      </c>
      <c r="O27" s="50">
        <f t="shared" si="4"/>
        <v>84.05797101449275</v>
      </c>
      <c r="P27" s="52">
        <v>7</v>
      </c>
      <c r="Q27" s="52" t="s">
        <v>42</v>
      </c>
      <c r="R27" s="52" t="s">
        <v>42</v>
      </c>
      <c r="S27" s="52" t="s">
        <v>42</v>
      </c>
      <c r="T27" s="52" t="s">
        <v>42</v>
      </c>
      <c r="U27" s="49">
        <f t="shared" si="5"/>
        <v>77.77777777777779</v>
      </c>
      <c r="V27" s="49">
        <f t="shared" si="6"/>
        <v>77.77777777777779</v>
      </c>
      <c r="W27" s="43"/>
      <c r="X27" s="43"/>
      <c r="Y27" s="43"/>
    </row>
    <row r="28" spans="1:25" s="44" customFormat="1" ht="16.5" customHeight="1">
      <c r="A28" s="51" t="s">
        <v>43</v>
      </c>
      <c r="B28" s="46">
        <f t="shared" si="8"/>
        <v>1975</v>
      </c>
      <c r="C28" s="47">
        <v>1229</v>
      </c>
      <c r="D28" s="47">
        <v>746</v>
      </c>
      <c r="E28" s="46">
        <f t="shared" si="7"/>
        <v>1266</v>
      </c>
      <c r="F28" s="47">
        <v>791</v>
      </c>
      <c r="G28" s="47">
        <v>475</v>
      </c>
      <c r="H28" s="46">
        <f t="shared" si="9"/>
        <v>1209</v>
      </c>
      <c r="I28" s="48">
        <f t="shared" si="1"/>
        <v>61.21518987341772</v>
      </c>
      <c r="J28" s="48">
        <f t="shared" si="2"/>
        <v>95.49763033175356</v>
      </c>
      <c r="K28" s="47">
        <v>752</v>
      </c>
      <c r="L28" s="47">
        <v>9531</v>
      </c>
      <c r="M28" s="47">
        <v>2277</v>
      </c>
      <c r="N28" s="49">
        <f t="shared" si="3"/>
        <v>61.1879576891782</v>
      </c>
      <c r="O28" s="50">
        <f t="shared" si="4"/>
        <v>95.06953223767383</v>
      </c>
      <c r="P28" s="47">
        <v>457</v>
      </c>
      <c r="Q28" s="47">
        <v>216</v>
      </c>
      <c r="R28" s="47">
        <v>10</v>
      </c>
      <c r="S28" s="47">
        <v>2</v>
      </c>
      <c r="T28" s="47">
        <v>0</v>
      </c>
      <c r="U28" s="49">
        <f t="shared" si="5"/>
        <v>61.260053619302944</v>
      </c>
      <c r="V28" s="49">
        <f t="shared" si="6"/>
        <v>96.21052631578947</v>
      </c>
      <c r="W28" s="43"/>
      <c r="X28" s="43"/>
      <c r="Y28" s="43"/>
    </row>
    <row r="29" spans="1:25" s="44" customFormat="1" ht="16.5" customHeight="1">
      <c r="A29" s="51" t="s">
        <v>44</v>
      </c>
      <c r="B29" s="46">
        <f t="shared" si="8"/>
        <v>572</v>
      </c>
      <c r="C29" s="47">
        <v>456</v>
      </c>
      <c r="D29" s="47">
        <v>116</v>
      </c>
      <c r="E29" s="46">
        <f t="shared" si="7"/>
        <v>445</v>
      </c>
      <c r="F29" s="47">
        <v>392</v>
      </c>
      <c r="G29" s="47">
        <v>53</v>
      </c>
      <c r="H29" s="46">
        <f t="shared" si="9"/>
        <v>428</v>
      </c>
      <c r="I29" s="48">
        <f t="shared" si="1"/>
        <v>74.82517482517483</v>
      </c>
      <c r="J29" s="48">
        <f t="shared" si="2"/>
        <v>96.17977528089887</v>
      </c>
      <c r="K29" s="47">
        <v>379</v>
      </c>
      <c r="L29" s="47">
        <v>9531</v>
      </c>
      <c r="M29" s="47">
        <v>2277</v>
      </c>
      <c r="N29" s="49">
        <f t="shared" si="3"/>
        <v>83.1140350877193</v>
      </c>
      <c r="O29" s="50">
        <f t="shared" si="4"/>
        <v>96.68367346938776</v>
      </c>
      <c r="P29" s="47">
        <v>49</v>
      </c>
      <c r="Q29" s="47">
        <v>216</v>
      </c>
      <c r="R29" s="47">
        <v>10</v>
      </c>
      <c r="S29" s="47">
        <v>2</v>
      </c>
      <c r="T29" s="47">
        <v>0</v>
      </c>
      <c r="U29" s="49">
        <f t="shared" si="5"/>
        <v>42.241379310344826</v>
      </c>
      <c r="V29" s="49">
        <f t="shared" si="6"/>
        <v>92.45283018867924</v>
      </c>
      <c r="W29" s="43"/>
      <c r="X29" s="43"/>
      <c r="Y29" s="43"/>
    </row>
    <row r="30" spans="1:25" s="44" customFormat="1" ht="16.5" customHeight="1">
      <c r="A30" s="51" t="s">
        <v>45</v>
      </c>
      <c r="B30" s="46">
        <f t="shared" si="8"/>
        <v>590</v>
      </c>
      <c r="C30" s="47">
        <v>590</v>
      </c>
      <c r="D30" s="47">
        <v>0</v>
      </c>
      <c r="E30" s="46">
        <f t="shared" si="7"/>
        <v>485</v>
      </c>
      <c r="F30" s="47">
        <v>485</v>
      </c>
      <c r="G30" s="47">
        <v>0</v>
      </c>
      <c r="H30" s="46">
        <f t="shared" si="9"/>
        <v>451</v>
      </c>
      <c r="I30" s="48">
        <f t="shared" si="1"/>
        <v>76.4406779661017</v>
      </c>
      <c r="J30" s="48">
        <f t="shared" si="2"/>
        <v>92.98969072164948</v>
      </c>
      <c r="K30" s="47">
        <v>451</v>
      </c>
      <c r="L30" s="47">
        <v>784187</v>
      </c>
      <c r="M30" s="47">
        <v>4715</v>
      </c>
      <c r="N30" s="49">
        <f t="shared" si="3"/>
        <v>76.4406779661017</v>
      </c>
      <c r="O30" s="50">
        <f t="shared" si="4"/>
        <v>92.98969072164948</v>
      </c>
      <c r="P30" s="52">
        <v>0</v>
      </c>
      <c r="Q30" s="52" t="s">
        <v>42</v>
      </c>
      <c r="R30" s="52" t="s">
        <v>42</v>
      </c>
      <c r="S30" s="52" t="s">
        <v>42</v>
      </c>
      <c r="T30" s="52" t="s">
        <v>42</v>
      </c>
      <c r="U30" s="49" t="str">
        <f t="shared" si="5"/>
        <v>  -</v>
      </c>
      <c r="V30" s="49" t="str">
        <f t="shared" si="6"/>
        <v> - </v>
      </c>
      <c r="W30" s="43"/>
      <c r="X30" s="43"/>
      <c r="Y30" s="43"/>
    </row>
    <row r="31" spans="1:25" s="44" customFormat="1" ht="16.5" customHeight="1">
      <c r="A31" s="51" t="s">
        <v>46</v>
      </c>
      <c r="B31" s="46">
        <f t="shared" si="8"/>
        <v>954</v>
      </c>
      <c r="C31" s="47">
        <v>932</v>
      </c>
      <c r="D31" s="47">
        <v>22</v>
      </c>
      <c r="E31" s="46">
        <f t="shared" si="7"/>
        <v>740</v>
      </c>
      <c r="F31" s="47">
        <v>722</v>
      </c>
      <c r="G31" s="47">
        <v>18</v>
      </c>
      <c r="H31" s="46">
        <f t="shared" si="9"/>
        <v>672</v>
      </c>
      <c r="I31" s="48">
        <f t="shared" si="1"/>
        <v>70.44025157232704</v>
      </c>
      <c r="J31" s="48">
        <f t="shared" si="2"/>
        <v>90.81081081081082</v>
      </c>
      <c r="K31" s="47">
        <v>656</v>
      </c>
      <c r="L31" s="47">
        <v>23928</v>
      </c>
      <c r="M31" s="47">
        <v>1306</v>
      </c>
      <c r="N31" s="49">
        <f t="shared" si="3"/>
        <v>70.3862660944206</v>
      </c>
      <c r="O31" s="50">
        <f t="shared" si="4"/>
        <v>90.85872576177285</v>
      </c>
      <c r="P31" s="47">
        <v>16</v>
      </c>
      <c r="Q31" s="47">
        <v>956</v>
      </c>
      <c r="R31" s="47">
        <v>24</v>
      </c>
      <c r="S31" s="47">
        <v>1</v>
      </c>
      <c r="T31" s="47">
        <v>1</v>
      </c>
      <c r="U31" s="49">
        <f t="shared" si="5"/>
        <v>72.72727272727273</v>
      </c>
      <c r="V31" s="49">
        <f t="shared" si="6"/>
        <v>88.88888888888889</v>
      </c>
      <c r="W31" s="43"/>
      <c r="X31" s="53"/>
      <c r="Y31" s="53"/>
    </row>
    <row r="32" spans="1:25" s="44" customFormat="1" ht="16.5" customHeight="1">
      <c r="A32" s="51" t="s">
        <v>47</v>
      </c>
      <c r="B32" s="46">
        <f t="shared" si="8"/>
        <v>361</v>
      </c>
      <c r="C32" s="47">
        <v>350</v>
      </c>
      <c r="D32" s="47">
        <v>11</v>
      </c>
      <c r="E32" s="46">
        <f t="shared" si="7"/>
        <v>303</v>
      </c>
      <c r="F32" s="47">
        <v>294</v>
      </c>
      <c r="G32" s="47">
        <v>9</v>
      </c>
      <c r="H32" s="46">
        <f t="shared" si="9"/>
        <v>280</v>
      </c>
      <c r="I32" s="48">
        <f t="shared" si="1"/>
        <v>77.5623268698061</v>
      </c>
      <c r="J32" s="48">
        <f t="shared" si="2"/>
        <v>92.4092409240924</v>
      </c>
      <c r="K32" s="47">
        <v>272</v>
      </c>
      <c r="L32" s="47">
        <v>20918</v>
      </c>
      <c r="M32" s="47">
        <v>449</v>
      </c>
      <c r="N32" s="49">
        <f t="shared" si="3"/>
        <v>77.71428571428571</v>
      </c>
      <c r="O32" s="50">
        <f t="shared" si="4"/>
        <v>92.51700680272108</v>
      </c>
      <c r="P32" s="52">
        <v>8</v>
      </c>
      <c r="Q32" s="52" t="s">
        <v>42</v>
      </c>
      <c r="R32" s="52" t="s">
        <v>42</v>
      </c>
      <c r="S32" s="52" t="s">
        <v>42</v>
      </c>
      <c r="T32" s="52" t="s">
        <v>42</v>
      </c>
      <c r="U32" s="49">
        <f t="shared" si="5"/>
        <v>72.72727272727273</v>
      </c>
      <c r="V32" s="49">
        <f t="shared" si="6"/>
        <v>88.88888888888889</v>
      </c>
      <c r="W32" s="43"/>
      <c r="X32" s="43"/>
      <c r="Y32" s="43"/>
    </row>
    <row r="33" spans="1:25" s="44" customFormat="1" ht="16.5" customHeight="1">
      <c r="A33" s="51" t="s">
        <v>48</v>
      </c>
      <c r="B33" s="46">
        <f t="shared" si="8"/>
        <v>116</v>
      </c>
      <c r="C33" s="47">
        <v>113</v>
      </c>
      <c r="D33" s="47">
        <v>3</v>
      </c>
      <c r="E33" s="46">
        <f t="shared" si="7"/>
        <v>87</v>
      </c>
      <c r="F33" s="47">
        <v>86</v>
      </c>
      <c r="G33" s="47">
        <v>1</v>
      </c>
      <c r="H33" s="46">
        <f t="shared" si="9"/>
        <v>77</v>
      </c>
      <c r="I33" s="48">
        <f t="shared" si="1"/>
        <v>66.37931034482759</v>
      </c>
      <c r="J33" s="48">
        <f t="shared" si="2"/>
        <v>88.50574712643679</v>
      </c>
      <c r="K33" s="47">
        <v>76</v>
      </c>
      <c r="L33" s="47">
        <v>674</v>
      </c>
      <c r="M33" s="47">
        <v>30</v>
      </c>
      <c r="N33" s="49">
        <f t="shared" si="3"/>
        <v>67.2566371681416</v>
      </c>
      <c r="O33" s="50">
        <f t="shared" si="4"/>
        <v>88.37209302325581</v>
      </c>
      <c r="P33" s="52">
        <v>1</v>
      </c>
      <c r="Q33" s="52" t="s">
        <v>42</v>
      </c>
      <c r="R33" s="52" t="s">
        <v>42</v>
      </c>
      <c r="S33" s="52" t="s">
        <v>42</v>
      </c>
      <c r="T33" s="52" t="s">
        <v>42</v>
      </c>
      <c r="U33" s="49">
        <f t="shared" si="5"/>
        <v>33.33333333333333</v>
      </c>
      <c r="V33" s="49">
        <f t="shared" si="6"/>
        <v>100</v>
      </c>
      <c r="W33" s="43"/>
      <c r="X33" s="43"/>
      <c r="Y33" s="43"/>
    </row>
    <row r="34" spans="1:25" s="44" customFormat="1" ht="16.5" customHeight="1">
      <c r="A34" s="51" t="s">
        <v>49</v>
      </c>
      <c r="B34" s="46">
        <f t="shared" si="8"/>
        <v>573</v>
      </c>
      <c r="C34" s="47">
        <v>536</v>
      </c>
      <c r="D34" s="47">
        <v>37</v>
      </c>
      <c r="E34" s="46">
        <f t="shared" si="7"/>
        <v>417</v>
      </c>
      <c r="F34" s="47">
        <v>396</v>
      </c>
      <c r="G34" s="47">
        <v>21</v>
      </c>
      <c r="H34" s="46">
        <f t="shared" si="9"/>
        <v>376</v>
      </c>
      <c r="I34" s="48">
        <f t="shared" si="1"/>
        <v>65.61954624781849</v>
      </c>
      <c r="J34" s="48">
        <f t="shared" si="2"/>
        <v>90.16786570743405</v>
      </c>
      <c r="K34" s="47">
        <v>361</v>
      </c>
      <c r="L34" s="47">
        <v>44119</v>
      </c>
      <c r="M34" s="47">
        <v>608</v>
      </c>
      <c r="N34" s="49">
        <f t="shared" si="3"/>
        <v>67.3507462686567</v>
      </c>
      <c r="O34" s="50">
        <f t="shared" si="4"/>
        <v>91.16161616161617</v>
      </c>
      <c r="P34" s="47">
        <v>15</v>
      </c>
      <c r="Q34" s="47">
        <v>571</v>
      </c>
      <c r="R34" s="47">
        <v>44</v>
      </c>
      <c r="S34" s="47">
        <v>1</v>
      </c>
      <c r="T34" s="47">
        <v>1</v>
      </c>
      <c r="U34" s="49">
        <f t="shared" si="5"/>
        <v>40.54054054054054</v>
      </c>
      <c r="V34" s="49">
        <f t="shared" si="6"/>
        <v>71.42857142857143</v>
      </c>
      <c r="W34" s="43"/>
      <c r="X34" s="43"/>
      <c r="Y34" s="43"/>
    </row>
    <row r="35" spans="1:25" s="44" customFormat="1" ht="16.5" customHeight="1">
      <c r="A35" s="51" t="s">
        <v>50</v>
      </c>
      <c r="B35" s="46">
        <f t="shared" si="8"/>
        <v>6856</v>
      </c>
      <c r="C35" s="47">
        <v>4224</v>
      </c>
      <c r="D35" s="47">
        <v>2632</v>
      </c>
      <c r="E35" s="46">
        <f t="shared" si="7"/>
        <v>4374</v>
      </c>
      <c r="F35" s="47">
        <v>3447</v>
      </c>
      <c r="G35" s="47">
        <v>927</v>
      </c>
      <c r="H35" s="46">
        <f t="shared" si="9"/>
        <v>3537</v>
      </c>
      <c r="I35" s="48">
        <f t="shared" si="1"/>
        <v>51.589848308051344</v>
      </c>
      <c r="J35" s="48">
        <f t="shared" si="2"/>
        <v>80.8641975308642</v>
      </c>
      <c r="K35" s="47">
        <v>2825</v>
      </c>
      <c r="L35" s="47">
        <v>29597</v>
      </c>
      <c r="M35" s="47">
        <v>0</v>
      </c>
      <c r="N35" s="49">
        <f t="shared" si="3"/>
        <v>66.87973484848484</v>
      </c>
      <c r="O35" s="50">
        <f t="shared" si="4"/>
        <v>81.95532346968378</v>
      </c>
      <c r="P35" s="52">
        <v>712</v>
      </c>
      <c r="Q35" s="52" t="s">
        <v>42</v>
      </c>
      <c r="R35" s="52" t="s">
        <v>42</v>
      </c>
      <c r="S35" s="52" t="s">
        <v>42</v>
      </c>
      <c r="T35" s="52" t="s">
        <v>42</v>
      </c>
      <c r="U35" s="49">
        <f t="shared" si="5"/>
        <v>27.0516717325228</v>
      </c>
      <c r="V35" s="49">
        <f t="shared" si="6"/>
        <v>76.80690399137</v>
      </c>
      <c r="W35" s="43"/>
      <c r="X35" s="43"/>
      <c r="Y35" s="43"/>
    </row>
    <row r="36" spans="1:25" s="44" customFormat="1" ht="16.5" customHeight="1">
      <c r="A36" s="51" t="s">
        <v>51</v>
      </c>
      <c r="B36" s="46">
        <f t="shared" si="8"/>
        <v>153</v>
      </c>
      <c r="C36" s="47">
        <v>115</v>
      </c>
      <c r="D36" s="47">
        <v>38</v>
      </c>
      <c r="E36" s="46">
        <f t="shared" si="7"/>
        <v>99</v>
      </c>
      <c r="F36" s="47">
        <v>79</v>
      </c>
      <c r="G36" s="47">
        <v>20</v>
      </c>
      <c r="H36" s="46">
        <f t="shared" si="9"/>
        <v>66</v>
      </c>
      <c r="I36" s="48">
        <f t="shared" si="1"/>
        <v>43.13725490196079</v>
      </c>
      <c r="J36" s="48">
        <f t="shared" si="2"/>
        <v>66.66666666666666</v>
      </c>
      <c r="K36" s="47">
        <v>64</v>
      </c>
      <c r="L36" s="47">
        <v>2079554</v>
      </c>
      <c r="M36" s="47">
        <v>48700</v>
      </c>
      <c r="N36" s="49">
        <f t="shared" si="3"/>
        <v>55.65217391304348</v>
      </c>
      <c r="O36" s="50">
        <f t="shared" si="4"/>
        <v>81.0126582278481</v>
      </c>
      <c r="P36" s="47">
        <v>2</v>
      </c>
      <c r="Q36" s="47">
        <v>22791</v>
      </c>
      <c r="R36" s="47">
        <v>2080</v>
      </c>
      <c r="S36" s="47">
        <v>49</v>
      </c>
      <c r="T36" s="47">
        <v>23</v>
      </c>
      <c r="U36" s="49">
        <f t="shared" si="5"/>
        <v>5.263157894736842</v>
      </c>
      <c r="V36" s="49">
        <f t="shared" si="6"/>
        <v>10</v>
      </c>
      <c r="W36" s="43"/>
      <c r="X36" s="43"/>
      <c r="Y36" s="43"/>
    </row>
    <row r="37" spans="1:25" s="44" customFormat="1" ht="16.5" customHeight="1">
      <c r="A37" s="51" t="s">
        <v>52</v>
      </c>
      <c r="B37" s="46">
        <f t="shared" si="8"/>
        <v>6967</v>
      </c>
      <c r="C37" s="47">
        <v>2807</v>
      </c>
      <c r="D37" s="47">
        <v>4160</v>
      </c>
      <c r="E37" s="46">
        <f t="shared" si="7"/>
        <v>5577</v>
      </c>
      <c r="F37" s="47">
        <v>2151</v>
      </c>
      <c r="G37" s="47">
        <v>3426</v>
      </c>
      <c r="H37" s="46">
        <f t="shared" si="9"/>
        <v>3386</v>
      </c>
      <c r="I37" s="48">
        <f t="shared" si="1"/>
        <v>48.6005454284484</v>
      </c>
      <c r="J37" s="48">
        <f t="shared" si="2"/>
        <v>60.713645329029944</v>
      </c>
      <c r="K37" s="47">
        <v>1507</v>
      </c>
      <c r="L37" s="47">
        <v>3639143</v>
      </c>
      <c r="M37" s="47">
        <v>255155</v>
      </c>
      <c r="N37" s="49">
        <f t="shared" si="3"/>
        <v>53.68721054506591</v>
      </c>
      <c r="O37" s="50">
        <f t="shared" si="4"/>
        <v>70.0604370060437</v>
      </c>
      <c r="P37" s="47">
        <v>1879</v>
      </c>
      <c r="Q37" s="47">
        <v>14908</v>
      </c>
      <c r="R37" s="47">
        <v>3639</v>
      </c>
      <c r="S37" s="47">
        <v>255</v>
      </c>
      <c r="T37" s="47">
        <v>15</v>
      </c>
      <c r="U37" s="49">
        <f t="shared" si="5"/>
        <v>45.16826923076923</v>
      </c>
      <c r="V37" s="49">
        <f t="shared" si="6"/>
        <v>54.845300642148274</v>
      </c>
      <c r="W37" s="43"/>
      <c r="X37" s="53"/>
      <c r="Y37" s="53"/>
    </row>
    <row r="38" spans="1:25" s="44" customFormat="1" ht="16.5" customHeight="1">
      <c r="A38" s="51" t="s">
        <v>53</v>
      </c>
      <c r="B38" s="46">
        <f t="shared" si="8"/>
        <v>2196</v>
      </c>
      <c r="C38" s="47">
        <v>1579</v>
      </c>
      <c r="D38" s="47">
        <v>617</v>
      </c>
      <c r="E38" s="46">
        <f t="shared" si="7"/>
        <v>1360</v>
      </c>
      <c r="F38" s="47">
        <v>1021</v>
      </c>
      <c r="G38" s="47">
        <v>339</v>
      </c>
      <c r="H38" s="46">
        <f t="shared" si="9"/>
        <v>977</v>
      </c>
      <c r="I38" s="48">
        <f t="shared" si="1"/>
        <v>44.489981785063755</v>
      </c>
      <c r="J38" s="48">
        <f t="shared" si="2"/>
        <v>71.83823529411765</v>
      </c>
      <c r="K38" s="47">
        <v>853</v>
      </c>
      <c r="L38" s="47">
        <v>287217</v>
      </c>
      <c r="M38" s="47">
        <v>19650</v>
      </c>
      <c r="N38" s="49">
        <f t="shared" si="3"/>
        <v>54.02153261557948</v>
      </c>
      <c r="O38" s="50">
        <f t="shared" si="4"/>
        <v>83.54554358472086</v>
      </c>
      <c r="P38" s="47">
        <v>124</v>
      </c>
      <c r="Q38" s="47">
        <v>16655</v>
      </c>
      <c r="R38" s="47">
        <v>287</v>
      </c>
      <c r="S38" s="47">
        <v>20</v>
      </c>
      <c r="T38" s="47">
        <v>17</v>
      </c>
      <c r="U38" s="49">
        <f t="shared" si="5"/>
        <v>20.097244732576986</v>
      </c>
      <c r="V38" s="49">
        <f t="shared" si="6"/>
        <v>36.57817109144543</v>
      </c>
      <c r="W38" s="43"/>
      <c r="X38" s="43"/>
      <c r="Y38" s="43"/>
    </row>
    <row r="39" spans="1:25" s="44" customFormat="1" ht="16.5" customHeight="1">
      <c r="A39" s="45" t="s">
        <v>54</v>
      </c>
      <c r="B39" s="46">
        <f t="shared" si="8"/>
        <v>3547</v>
      </c>
      <c r="C39" s="47">
        <v>3275</v>
      </c>
      <c r="D39" s="47">
        <v>272</v>
      </c>
      <c r="E39" s="46">
        <f t="shared" si="7"/>
        <v>2640</v>
      </c>
      <c r="F39" s="47">
        <v>2446</v>
      </c>
      <c r="G39" s="47">
        <v>194</v>
      </c>
      <c r="H39" s="46">
        <f t="shared" si="9"/>
        <v>2336</v>
      </c>
      <c r="I39" s="48">
        <f aca="true" t="shared" si="10" ref="I39:I70">IF(OR(H39=0,B39=0),0,H39/B39*100)</f>
        <v>65.85847194812517</v>
      </c>
      <c r="J39" s="48">
        <f aca="true" t="shared" si="11" ref="J39:J68">IF(OR(H39=0,E39=0),0,H39/E39*100)</f>
        <v>88.48484848484848</v>
      </c>
      <c r="K39" s="47">
        <v>2267</v>
      </c>
      <c r="L39" s="47">
        <v>301634</v>
      </c>
      <c r="M39" s="47">
        <v>25129</v>
      </c>
      <c r="N39" s="49">
        <f aca="true" t="shared" si="12" ref="N39:N68">IF(OR(K39=0,C39=0),0,K39/C39*100)</f>
        <v>69.22137404580153</v>
      </c>
      <c r="O39" s="50">
        <f aca="true" t="shared" si="13" ref="O39:O68">IF(OR(K39=0,F39=0),0,K39/F39*100)</f>
        <v>92.68192968111202</v>
      </c>
      <c r="P39" s="47">
        <v>69</v>
      </c>
      <c r="Q39" s="47">
        <v>11411</v>
      </c>
      <c r="R39" s="47">
        <v>302</v>
      </c>
      <c r="S39" s="47">
        <v>25</v>
      </c>
      <c r="T39" s="47">
        <v>11</v>
      </c>
      <c r="U39" s="49">
        <f aca="true" t="shared" si="14" ref="U39:U68">IF(OR(P39=0,D39=0),"  -",P39/D39*100)</f>
        <v>25.36764705882353</v>
      </c>
      <c r="V39" s="49">
        <f aca="true" t="shared" si="15" ref="V39:V68">IF(OR(P39=0,G39=0)," - ",P39/G39*100)</f>
        <v>35.56701030927835</v>
      </c>
      <c r="W39" s="43"/>
      <c r="X39" s="43"/>
      <c r="Y39" s="53"/>
    </row>
    <row r="40" spans="1:25" s="44" customFormat="1" ht="16.5" customHeight="1">
      <c r="A40" s="45" t="s">
        <v>55</v>
      </c>
      <c r="B40" s="46">
        <f t="shared" si="8"/>
        <v>18693</v>
      </c>
      <c r="C40" s="47">
        <v>17866</v>
      </c>
      <c r="D40" s="47">
        <v>827</v>
      </c>
      <c r="E40" s="46">
        <f aca="true" t="shared" si="16" ref="E40:E71">G40+F40</f>
        <v>14982</v>
      </c>
      <c r="F40" s="47">
        <v>14328</v>
      </c>
      <c r="G40" s="47">
        <v>654</v>
      </c>
      <c r="H40" s="46">
        <f t="shared" si="9"/>
        <v>13381</v>
      </c>
      <c r="I40" s="48">
        <f t="shared" si="10"/>
        <v>71.58294548761569</v>
      </c>
      <c r="J40" s="48">
        <f t="shared" si="11"/>
        <v>89.31384327860098</v>
      </c>
      <c r="K40" s="47">
        <v>12806</v>
      </c>
      <c r="L40" s="47">
        <v>1513057</v>
      </c>
      <c r="M40" s="47">
        <v>22384</v>
      </c>
      <c r="N40" s="49">
        <f t="shared" si="12"/>
        <v>71.67804768834658</v>
      </c>
      <c r="O40" s="50">
        <f t="shared" si="13"/>
        <v>89.37744276940258</v>
      </c>
      <c r="P40" s="47">
        <v>575</v>
      </c>
      <c r="Q40" s="47">
        <v>8026</v>
      </c>
      <c r="R40" s="47">
        <v>1513</v>
      </c>
      <c r="S40" s="47">
        <v>22</v>
      </c>
      <c r="T40" s="47">
        <v>8</v>
      </c>
      <c r="U40" s="49">
        <f t="shared" si="14"/>
        <v>69.52841596130592</v>
      </c>
      <c r="V40" s="49">
        <f t="shared" si="15"/>
        <v>87.92048929663608</v>
      </c>
      <c r="W40" s="43"/>
      <c r="X40" s="43"/>
      <c r="Y40" s="53"/>
    </row>
    <row r="41" spans="1:25" s="44" customFormat="1" ht="16.5" customHeight="1">
      <c r="A41" s="45" t="s">
        <v>56</v>
      </c>
      <c r="B41" s="46">
        <f t="shared" si="8"/>
        <v>2421</v>
      </c>
      <c r="C41" s="47">
        <v>2329</v>
      </c>
      <c r="D41" s="47">
        <v>92</v>
      </c>
      <c r="E41" s="46">
        <f t="shared" si="16"/>
        <v>1908</v>
      </c>
      <c r="F41" s="47">
        <v>1866</v>
      </c>
      <c r="G41" s="47">
        <v>42</v>
      </c>
      <c r="H41" s="46">
        <f t="shared" si="9"/>
        <v>1744</v>
      </c>
      <c r="I41" s="48">
        <f t="shared" si="10"/>
        <v>72.03634861627427</v>
      </c>
      <c r="J41" s="48">
        <f t="shared" si="11"/>
        <v>91.40461215932913</v>
      </c>
      <c r="K41" s="47">
        <v>1729</v>
      </c>
      <c r="L41" s="47">
        <v>207291</v>
      </c>
      <c r="M41" s="47">
        <v>20110</v>
      </c>
      <c r="N41" s="49">
        <f t="shared" si="12"/>
        <v>74.237870330614</v>
      </c>
      <c r="O41" s="50">
        <f t="shared" si="13"/>
        <v>92.65809217577706</v>
      </c>
      <c r="P41" s="47">
        <v>15</v>
      </c>
      <c r="Q41" s="47">
        <v>533</v>
      </c>
      <c r="R41" s="47">
        <v>207</v>
      </c>
      <c r="S41" s="47">
        <v>20</v>
      </c>
      <c r="T41" s="47">
        <v>1</v>
      </c>
      <c r="U41" s="49">
        <f t="shared" si="14"/>
        <v>16.304347826086957</v>
      </c>
      <c r="V41" s="49">
        <f t="shared" si="15"/>
        <v>35.714285714285715</v>
      </c>
      <c r="W41" s="43"/>
      <c r="X41" s="43"/>
      <c r="Y41" s="43"/>
    </row>
    <row r="42" spans="1:25" s="44" customFormat="1" ht="16.5" customHeight="1">
      <c r="A42" s="45" t="s">
        <v>57</v>
      </c>
      <c r="B42" s="46">
        <f aca="true" t="shared" si="17" ref="B42:B73">D42+C42</f>
        <v>2057</v>
      </c>
      <c r="C42" s="47">
        <v>1968</v>
      </c>
      <c r="D42" s="47">
        <v>89</v>
      </c>
      <c r="E42" s="47">
        <f t="shared" si="16"/>
        <v>1688</v>
      </c>
      <c r="F42" s="47">
        <v>1617</v>
      </c>
      <c r="G42" s="47">
        <v>71</v>
      </c>
      <c r="H42" s="46">
        <f aca="true" t="shared" si="18" ref="H42:H68">P42+K42</f>
        <v>1555</v>
      </c>
      <c r="I42" s="48">
        <f t="shared" si="10"/>
        <v>75.59552746718522</v>
      </c>
      <c r="J42" s="48">
        <f t="shared" si="11"/>
        <v>92.12085308056872</v>
      </c>
      <c r="K42" s="47">
        <v>1523</v>
      </c>
      <c r="L42" s="47">
        <v>101080</v>
      </c>
      <c r="M42" s="47">
        <v>16441</v>
      </c>
      <c r="N42" s="49">
        <f t="shared" si="12"/>
        <v>77.38821138211382</v>
      </c>
      <c r="O42" s="50">
        <f t="shared" si="13"/>
        <v>94.18676561533704</v>
      </c>
      <c r="P42" s="47">
        <v>32</v>
      </c>
      <c r="Q42" s="47">
        <v>13212</v>
      </c>
      <c r="R42" s="47">
        <v>101</v>
      </c>
      <c r="S42" s="47">
        <v>16</v>
      </c>
      <c r="T42" s="47">
        <v>13</v>
      </c>
      <c r="U42" s="49">
        <f t="shared" si="14"/>
        <v>35.95505617977528</v>
      </c>
      <c r="V42" s="49">
        <f t="shared" si="15"/>
        <v>45.07042253521127</v>
      </c>
      <c r="W42" s="43"/>
      <c r="X42" s="43"/>
      <c r="Y42" s="43"/>
    </row>
    <row r="43" spans="1:25" s="44" customFormat="1" ht="16.5" customHeight="1">
      <c r="A43" s="54" t="s">
        <v>58</v>
      </c>
      <c r="B43" s="46">
        <f t="shared" si="17"/>
        <v>179518</v>
      </c>
      <c r="C43" s="55">
        <v>139553</v>
      </c>
      <c r="D43" s="55">
        <v>39965</v>
      </c>
      <c r="E43" s="56">
        <f t="shared" si="16"/>
        <v>136653</v>
      </c>
      <c r="F43" s="55">
        <v>113960</v>
      </c>
      <c r="G43" s="55">
        <v>22693</v>
      </c>
      <c r="H43" s="46">
        <f t="shared" si="18"/>
        <v>124779</v>
      </c>
      <c r="I43" s="48">
        <f t="shared" si="10"/>
        <v>69.50779309038649</v>
      </c>
      <c r="J43" s="48">
        <f t="shared" si="11"/>
        <v>91.31083840091327</v>
      </c>
      <c r="K43" s="55">
        <v>106031</v>
      </c>
      <c r="L43" s="55">
        <v>27842399</v>
      </c>
      <c r="M43" s="55">
        <v>3605429</v>
      </c>
      <c r="N43" s="57">
        <f t="shared" si="12"/>
        <v>75.979018724069</v>
      </c>
      <c r="O43" s="58">
        <f t="shared" si="13"/>
        <v>93.04229554229553</v>
      </c>
      <c r="P43" s="55">
        <v>18748</v>
      </c>
      <c r="Q43" s="55">
        <v>3070047</v>
      </c>
      <c r="R43" s="55">
        <v>27842</v>
      </c>
      <c r="S43" s="55">
        <v>3605</v>
      </c>
      <c r="T43" s="55">
        <v>3070</v>
      </c>
      <c r="U43" s="49">
        <f t="shared" si="14"/>
        <v>46.911047166270485</v>
      </c>
      <c r="V43" s="49">
        <f t="shared" si="15"/>
        <v>82.6157846031816</v>
      </c>
      <c r="W43" s="43"/>
      <c r="X43" s="43"/>
      <c r="Y43" s="43"/>
    </row>
    <row r="44" spans="1:25" s="44" customFormat="1" ht="16.5" customHeight="1">
      <c r="A44" s="54" t="s">
        <v>59</v>
      </c>
      <c r="B44" s="46">
        <f t="shared" si="17"/>
        <v>31310</v>
      </c>
      <c r="C44" s="55">
        <v>30777</v>
      </c>
      <c r="D44" s="55">
        <v>533</v>
      </c>
      <c r="E44" s="55">
        <f t="shared" si="16"/>
        <v>25138</v>
      </c>
      <c r="F44" s="55">
        <v>24729</v>
      </c>
      <c r="G44" s="55">
        <v>409</v>
      </c>
      <c r="H44" s="46">
        <f t="shared" si="18"/>
        <v>17638</v>
      </c>
      <c r="I44" s="48">
        <f t="shared" si="10"/>
        <v>56.33343979559247</v>
      </c>
      <c r="J44" s="48">
        <f t="shared" si="11"/>
        <v>70.16469090619779</v>
      </c>
      <c r="K44" s="55">
        <v>17424</v>
      </c>
      <c r="L44" s="55">
        <v>452581</v>
      </c>
      <c r="M44" s="55">
        <v>16166</v>
      </c>
      <c r="N44" s="57">
        <f t="shared" si="12"/>
        <v>56.61370503947754</v>
      </c>
      <c r="O44" s="58">
        <f t="shared" si="13"/>
        <v>70.45978405920175</v>
      </c>
      <c r="P44" s="55">
        <v>214</v>
      </c>
      <c r="Q44" s="55">
        <v>3965</v>
      </c>
      <c r="R44" s="55">
        <v>453</v>
      </c>
      <c r="S44" s="55">
        <v>16</v>
      </c>
      <c r="T44" s="55">
        <v>4</v>
      </c>
      <c r="U44" s="49">
        <f t="shared" si="14"/>
        <v>40.150093808630395</v>
      </c>
      <c r="V44" s="49">
        <f t="shared" si="15"/>
        <v>52.32273838630807</v>
      </c>
      <c r="W44" s="43"/>
      <c r="X44" s="43"/>
      <c r="Y44" s="53"/>
    </row>
    <row r="45" spans="1:25" s="44" customFormat="1" ht="16.5" customHeight="1">
      <c r="A45" s="45" t="s">
        <v>60</v>
      </c>
      <c r="B45" s="46">
        <f t="shared" si="17"/>
        <v>318650</v>
      </c>
      <c r="C45" s="55">
        <v>292520</v>
      </c>
      <c r="D45" s="55">
        <v>26130</v>
      </c>
      <c r="E45" s="56">
        <f t="shared" si="16"/>
        <v>215570</v>
      </c>
      <c r="F45" s="55">
        <v>201332</v>
      </c>
      <c r="G45" s="55">
        <v>14238</v>
      </c>
      <c r="H45" s="46">
        <f t="shared" si="18"/>
        <v>182437</v>
      </c>
      <c r="I45" s="48">
        <f t="shared" si="10"/>
        <v>57.25309901145458</v>
      </c>
      <c r="J45" s="48">
        <f t="shared" si="11"/>
        <v>84.63005056362204</v>
      </c>
      <c r="K45" s="55">
        <v>175333</v>
      </c>
      <c r="L45" s="55">
        <v>28481461</v>
      </c>
      <c r="M45" s="55">
        <v>1343331</v>
      </c>
      <c r="N45" s="49">
        <f t="shared" si="12"/>
        <v>59.93880760289895</v>
      </c>
      <c r="O45" s="50">
        <f t="shared" si="13"/>
        <v>87.08650388413169</v>
      </c>
      <c r="P45" s="55">
        <v>7104</v>
      </c>
      <c r="Q45" s="55">
        <v>1160800</v>
      </c>
      <c r="R45" s="55">
        <v>28481</v>
      </c>
      <c r="S45" s="55">
        <v>1343</v>
      </c>
      <c r="T45" s="55">
        <v>1161</v>
      </c>
      <c r="U45" s="49">
        <f t="shared" si="14"/>
        <v>27.18714121699196</v>
      </c>
      <c r="V45" s="49">
        <f t="shared" si="15"/>
        <v>49.89464812473662</v>
      </c>
      <c r="W45" s="43"/>
      <c r="X45" s="43"/>
      <c r="Y45" s="53"/>
    </row>
    <row r="46" spans="1:25" s="44" customFormat="1" ht="16.5" customHeight="1">
      <c r="A46" s="45" t="s">
        <v>61</v>
      </c>
      <c r="B46" s="46">
        <f t="shared" si="17"/>
        <v>186845</v>
      </c>
      <c r="C46" s="47">
        <v>185180</v>
      </c>
      <c r="D46" s="47">
        <v>1665</v>
      </c>
      <c r="E46" s="46">
        <f t="shared" si="16"/>
        <v>142421</v>
      </c>
      <c r="F46" s="47">
        <v>141390</v>
      </c>
      <c r="G46" s="47">
        <v>1031</v>
      </c>
      <c r="H46" s="46">
        <f t="shared" si="18"/>
        <v>131299</v>
      </c>
      <c r="I46" s="48">
        <f t="shared" si="10"/>
        <v>70.27161551018224</v>
      </c>
      <c r="J46" s="48">
        <f t="shared" si="11"/>
        <v>92.19075838535048</v>
      </c>
      <c r="K46" s="47">
        <v>130426</v>
      </c>
      <c r="L46" s="47">
        <v>1165785</v>
      </c>
      <c r="M46" s="47">
        <v>147668</v>
      </c>
      <c r="N46" s="49">
        <f t="shared" si="12"/>
        <v>70.4320120963387</v>
      </c>
      <c r="O46" s="50">
        <f t="shared" si="13"/>
        <v>92.24556192092793</v>
      </c>
      <c r="P46" s="47">
        <v>873</v>
      </c>
      <c r="Q46" s="47">
        <v>125133</v>
      </c>
      <c r="R46" s="47">
        <v>1166</v>
      </c>
      <c r="S46" s="47">
        <v>148</v>
      </c>
      <c r="T46" s="47">
        <v>125</v>
      </c>
      <c r="U46" s="49">
        <f t="shared" si="14"/>
        <v>52.43243243243243</v>
      </c>
      <c r="V46" s="49">
        <f t="shared" si="15"/>
        <v>84.67507274490785</v>
      </c>
      <c r="W46" s="43"/>
      <c r="X46" s="43"/>
      <c r="Y46" s="53"/>
    </row>
    <row r="47" spans="1:25" s="44" customFormat="1" ht="16.5" customHeight="1">
      <c r="A47" s="45" t="s">
        <v>62</v>
      </c>
      <c r="B47" s="46">
        <f t="shared" si="17"/>
        <v>168147</v>
      </c>
      <c r="C47" s="47">
        <v>142316</v>
      </c>
      <c r="D47" s="47">
        <v>25831</v>
      </c>
      <c r="E47" s="46">
        <f t="shared" si="16"/>
        <v>135840</v>
      </c>
      <c r="F47" s="47">
        <v>116172</v>
      </c>
      <c r="G47" s="47">
        <v>19668</v>
      </c>
      <c r="H47" s="46">
        <f t="shared" si="18"/>
        <v>122368</v>
      </c>
      <c r="I47" s="48">
        <f t="shared" si="10"/>
        <v>72.7744176226754</v>
      </c>
      <c r="J47" s="48">
        <f t="shared" si="11"/>
        <v>90.08244994110719</v>
      </c>
      <c r="K47" s="47">
        <v>105354</v>
      </c>
      <c r="L47" s="47">
        <v>22719431</v>
      </c>
      <c r="M47" s="47">
        <v>5430563</v>
      </c>
      <c r="N47" s="49">
        <f t="shared" si="12"/>
        <v>74.02821889316732</v>
      </c>
      <c r="O47" s="50">
        <f t="shared" si="13"/>
        <v>90.68794546017973</v>
      </c>
      <c r="P47" s="47">
        <v>17014</v>
      </c>
      <c r="Q47" s="47">
        <v>3607053</v>
      </c>
      <c r="R47" s="47">
        <v>22719</v>
      </c>
      <c r="S47" s="47">
        <v>5431</v>
      </c>
      <c r="T47" s="47">
        <v>3607</v>
      </c>
      <c r="U47" s="49">
        <f t="shared" si="14"/>
        <v>65.86659440207502</v>
      </c>
      <c r="V47" s="49">
        <f t="shared" si="15"/>
        <v>86.50599959324792</v>
      </c>
      <c r="W47" s="43"/>
      <c r="X47" s="43"/>
      <c r="Y47" s="53"/>
    </row>
    <row r="48" spans="1:25" s="44" customFormat="1" ht="16.5" customHeight="1">
      <c r="A48" s="45" t="s">
        <v>63</v>
      </c>
      <c r="B48" s="46">
        <f t="shared" si="17"/>
        <v>27122</v>
      </c>
      <c r="C48" s="47">
        <v>25858</v>
      </c>
      <c r="D48" s="47">
        <v>1264</v>
      </c>
      <c r="E48" s="46">
        <f t="shared" si="16"/>
        <v>22010</v>
      </c>
      <c r="F48" s="47">
        <v>21167</v>
      </c>
      <c r="G48" s="47">
        <v>843</v>
      </c>
      <c r="H48" s="46">
        <f t="shared" si="18"/>
        <v>20612</v>
      </c>
      <c r="I48" s="48">
        <f t="shared" si="10"/>
        <v>75.99734532851559</v>
      </c>
      <c r="J48" s="48">
        <f t="shared" si="11"/>
        <v>93.64834166288051</v>
      </c>
      <c r="K48" s="47">
        <v>19921</v>
      </c>
      <c r="L48" s="47">
        <v>1239923</v>
      </c>
      <c r="M48" s="47">
        <v>91514</v>
      </c>
      <c r="N48" s="49">
        <f t="shared" si="12"/>
        <v>77.03998762471961</v>
      </c>
      <c r="O48" s="50">
        <f t="shared" si="13"/>
        <v>94.1134785278972</v>
      </c>
      <c r="P48" s="47">
        <v>691</v>
      </c>
      <c r="Q48" s="47">
        <v>47004</v>
      </c>
      <c r="R48" s="47">
        <v>1240</v>
      </c>
      <c r="S48" s="47">
        <v>92</v>
      </c>
      <c r="T48" s="47">
        <v>47</v>
      </c>
      <c r="U48" s="49">
        <f t="shared" si="14"/>
        <v>54.66772151898734</v>
      </c>
      <c r="V48" s="49">
        <f t="shared" si="15"/>
        <v>81.96915776986951</v>
      </c>
      <c r="W48" s="43"/>
      <c r="X48" s="43"/>
      <c r="Y48" s="43"/>
    </row>
    <row r="49" spans="1:25" s="44" customFormat="1" ht="16.5" customHeight="1">
      <c r="A49" s="45" t="s">
        <v>64</v>
      </c>
      <c r="B49" s="46">
        <f t="shared" si="17"/>
        <v>72812</v>
      </c>
      <c r="C49" s="55">
        <v>41880</v>
      </c>
      <c r="D49" s="55">
        <v>30932</v>
      </c>
      <c r="E49" s="56">
        <f t="shared" si="16"/>
        <v>52425</v>
      </c>
      <c r="F49" s="55">
        <v>29570</v>
      </c>
      <c r="G49" s="55">
        <v>22855</v>
      </c>
      <c r="H49" s="46">
        <f t="shared" si="18"/>
        <v>46403</v>
      </c>
      <c r="I49" s="48">
        <f t="shared" si="10"/>
        <v>63.72987969016096</v>
      </c>
      <c r="J49" s="48">
        <f t="shared" si="11"/>
        <v>88.51311397234144</v>
      </c>
      <c r="K49" s="55">
        <v>27241</v>
      </c>
      <c r="L49" s="55">
        <v>23996529</v>
      </c>
      <c r="M49" s="55">
        <v>5081551</v>
      </c>
      <c r="N49" s="57">
        <f t="shared" si="12"/>
        <v>65.04536771728749</v>
      </c>
      <c r="O49" s="58">
        <f t="shared" si="13"/>
        <v>92.12377409536693</v>
      </c>
      <c r="P49" s="55">
        <v>19162</v>
      </c>
      <c r="Q49" s="55">
        <v>4596054</v>
      </c>
      <c r="R49" s="55">
        <v>23997</v>
      </c>
      <c r="S49" s="55">
        <v>5082</v>
      </c>
      <c r="T49" s="55">
        <v>4596</v>
      </c>
      <c r="U49" s="49">
        <f t="shared" si="14"/>
        <v>61.94879089615932</v>
      </c>
      <c r="V49" s="49">
        <f t="shared" si="15"/>
        <v>83.84161015095165</v>
      </c>
      <c r="W49" s="43"/>
      <c r="X49" s="43"/>
      <c r="Y49" s="43"/>
    </row>
    <row r="50" spans="1:25" s="44" customFormat="1" ht="16.5" customHeight="1">
      <c r="A50" s="45" t="s">
        <v>65</v>
      </c>
      <c r="B50" s="46">
        <f t="shared" si="17"/>
        <v>100097</v>
      </c>
      <c r="C50" s="55">
        <v>11984</v>
      </c>
      <c r="D50" s="55">
        <v>88113</v>
      </c>
      <c r="E50" s="56">
        <f t="shared" si="16"/>
        <v>65751</v>
      </c>
      <c r="F50" s="55">
        <v>9203</v>
      </c>
      <c r="G50" s="55">
        <v>56548</v>
      </c>
      <c r="H50" s="46">
        <f t="shared" si="18"/>
        <v>57724</v>
      </c>
      <c r="I50" s="48">
        <f t="shared" si="10"/>
        <v>57.66806197987952</v>
      </c>
      <c r="J50" s="48">
        <f t="shared" si="11"/>
        <v>87.79182065672005</v>
      </c>
      <c r="K50" s="55">
        <v>8652</v>
      </c>
      <c r="L50" s="55">
        <v>46572291</v>
      </c>
      <c r="M50" s="55">
        <v>7897698</v>
      </c>
      <c r="N50" s="57">
        <f t="shared" si="12"/>
        <v>72.19626168224299</v>
      </c>
      <c r="O50" s="58">
        <f t="shared" si="13"/>
        <v>94.01282190590024</v>
      </c>
      <c r="P50" s="55">
        <v>49072</v>
      </c>
      <c r="Q50" s="55">
        <v>6721815</v>
      </c>
      <c r="R50" s="55">
        <v>46572</v>
      </c>
      <c r="S50" s="55">
        <v>7898</v>
      </c>
      <c r="T50" s="55">
        <v>6722</v>
      </c>
      <c r="U50" s="49">
        <f t="shared" si="14"/>
        <v>55.69212261527811</v>
      </c>
      <c r="V50" s="49">
        <f t="shared" si="15"/>
        <v>86.77937327580109</v>
      </c>
      <c r="W50" s="43"/>
      <c r="X50" s="43"/>
      <c r="Y50" s="43"/>
    </row>
    <row r="51" spans="1:25" s="44" customFormat="1" ht="16.5" customHeight="1">
      <c r="A51" s="45" t="s">
        <v>66</v>
      </c>
      <c r="B51" s="46">
        <f t="shared" si="17"/>
        <v>149</v>
      </c>
      <c r="C51" s="55">
        <v>146</v>
      </c>
      <c r="D51" s="55">
        <v>3</v>
      </c>
      <c r="E51" s="56">
        <f t="shared" si="16"/>
        <v>120</v>
      </c>
      <c r="F51" s="55">
        <v>118</v>
      </c>
      <c r="G51" s="55">
        <v>2</v>
      </c>
      <c r="H51" s="46">
        <f t="shared" si="18"/>
        <v>100</v>
      </c>
      <c r="I51" s="48">
        <f t="shared" si="10"/>
        <v>67.11409395973155</v>
      </c>
      <c r="J51" s="48">
        <f t="shared" si="11"/>
        <v>83.33333333333334</v>
      </c>
      <c r="K51" s="55">
        <v>98</v>
      </c>
      <c r="L51" s="55">
        <v>4379</v>
      </c>
      <c r="M51" s="55">
        <v>1200</v>
      </c>
      <c r="N51" s="57">
        <f t="shared" si="12"/>
        <v>67.12328767123287</v>
      </c>
      <c r="O51" s="58">
        <f t="shared" si="13"/>
        <v>83.05084745762711</v>
      </c>
      <c r="P51" s="55">
        <v>2</v>
      </c>
      <c r="Q51" s="55">
        <v>1197</v>
      </c>
      <c r="R51" s="55">
        <v>4</v>
      </c>
      <c r="S51" s="55">
        <v>1</v>
      </c>
      <c r="T51" s="55">
        <v>1</v>
      </c>
      <c r="U51" s="49">
        <f t="shared" si="14"/>
        <v>66.66666666666666</v>
      </c>
      <c r="V51" s="49">
        <f t="shared" si="15"/>
        <v>100</v>
      </c>
      <c r="W51" s="43"/>
      <c r="X51" s="43"/>
      <c r="Y51" s="43"/>
    </row>
    <row r="52" spans="1:25" s="44" customFormat="1" ht="16.5" customHeight="1">
      <c r="A52" s="45" t="s">
        <v>67</v>
      </c>
      <c r="B52" s="46">
        <f t="shared" si="17"/>
        <v>1363</v>
      </c>
      <c r="C52" s="55">
        <v>1326</v>
      </c>
      <c r="D52" s="55">
        <v>37</v>
      </c>
      <c r="E52" s="56">
        <f t="shared" si="16"/>
        <v>1025</v>
      </c>
      <c r="F52" s="55">
        <v>999</v>
      </c>
      <c r="G52" s="55">
        <v>26</v>
      </c>
      <c r="H52" s="46">
        <f t="shared" si="18"/>
        <v>958</v>
      </c>
      <c r="I52" s="48">
        <f t="shared" si="10"/>
        <v>70.28613352898019</v>
      </c>
      <c r="J52" s="48">
        <f t="shared" si="11"/>
        <v>93.46341463414635</v>
      </c>
      <c r="K52" s="55">
        <v>941</v>
      </c>
      <c r="L52" s="55">
        <v>30581</v>
      </c>
      <c r="M52" s="55">
        <v>3789</v>
      </c>
      <c r="N52" s="57">
        <f t="shared" si="12"/>
        <v>70.96530920060331</v>
      </c>
      <c r="O52" s="58">
        <f t="shared" si="13"/>
        <v>94.1941941941942</v>
      </c>
      <c r="P52" s="55">
        <v>17</v>
      </c>
      <c r="Q52" s="55">
        <v>2246</v>
      </c>
      <c r="R52" s="55">
        <v>31</v>
      </c>
      <c r="S52" s="55">
        <v>4</v>
      </c>
      <c r="T52" s="55">
        <v>2</v>
      </c>
      <c r="U52" s="49">
        <f t="shared" si="14"/>
        <v>45.94594594594595</v>
      </c>
      <c r="V52" s="49">
        <f t="shared" si="15"/>
        <v>65.38461538461539</v>
      </c>
      <c r="W52" s="43"/>
      <c r="X52" s="43"/>
      <c r="Y52" s="43"/>
    </row>
    <row r="53" spans="1:25" s="44" customFormat="1" ht="16.5" customHeight="1">
      <c r="A53" s="45" t="s">
        <v>68</v>
      </c>
      <c r="B53" s="46">
        <f t="shared" si="17"/>
        <v>135333</v>
      </c>
      <c r="C53" s="47">
        <v>135033</v>
      </c>
      <c r="D53" s="47">
        <v>300</v>
      </c>
      <c r="E53" s="46">
        <f t="shared" si="16"/>
        <v>127459</v>
      </c>
      <c r="F53" s="47">
        <v>127199</v>
      </c>
      <c r="G53" s="47">
        <v>260</v>
      </c>
      <c r="H53" s="46">
        <f t="shared" si="18"/>
        <v>124528</v>
      </c>
      <c r="I53" s="48">
        <f t="shared" si="10"/>
        <v>92.01599018716794</v>
      </c>
      <c r="J53" s="48">
        <f t="shared" si="11"/>
        <v>97.70043700327165</v>
      </c>
      <c r="K53" s="47">
        <v>124385</v>
      </c>
      <c r="L53" s="47">
        <v>421244</v>
      </c>
      <c r="M53" s="47">
        <v>145071</v>
      </c>
      <c r="N53" s="49">
        <f t="shared" si="12"/>
        <v>92.11452015433265</v>
      </c>
      <c r="O53" s="50">
        <f t="shared" si="13"/>
        <v>97.7877184569061</v>
      </c>
      <c r="P53" s="47">
        <v>143</v>
      </c>
      <c r="Q53" s="47">
        <v>129024</v>
      </c>
      <c r="R53" s="47">
        <v>421</v>
      </c>
      <c r="S53" s="47">
        <v>145</v>
      </c>
      <c r="T53" s="47">
        <v>129</v>
      </c>
      <c r="U53" s="49">
        <f t="shared" si="14"/>
        <v>47.66666666666667</v>
      </c>
      <c r="V53" s="49">
        <f t="shared" si="15"/>
        <v>55.00000000000001</v>
      </c>
      <c r="W53" s="43"/>
      <c r="X53" s="43"/>
      <c r="Y53" s="53"/>
    </row>
    <row r="54" spans="1:25" s="44" customFormat="1" ht="16.5" customHeight="1">
      <c r="A54" s="45" t="s">
        <v>69</v>
      </c>
      <c r="B54" s="46">
        <f t="shared" si="17"/>
        <v>42415</v>
      </c>
      <c r="C54" s="47">
        <v>7664</v>
      </c>
      <c r="D54" s="47">
        <v>34751</v>
      </c>
      <c r="E54" s="46">
        <f t="shared" si="16"/>
        <v>30811</v>
      </c>
      <c r="F54" s="47">
        <v>5223</v>
      </c>
      <c r="G54" s="47">
        <v>25588</v>
      </c>
      <c r="H54" s="46">
        <f t="shared" si="18"/>
        <v>29378</v>
      </c>
      <c r="I54" s="48">
        <f t="shared" si="10"/>
        <v>69.26323234704704</v>
      </c>
      <c r="J54" s="48">
        <f t="shared" si="11"/>
        <v>95.34906364610042</v>
      </c>
      <c r="K54" s="47">
        <v>4646</v>
      </c>
      <c r="L54" s="47">
        <v>34468094</v>
      </c>
      <c r="M54" s="47">
        <v>7654419</v>
      </c>
      <c r="N54" s="49">
        <f t="shared" si="12"/>
        <v>60.621085594989566</v>
      </c>
      <c r="O54" s="50">
        <f t="shared" si="13"/>
        <v>88.95270917097453</v>
      </c>
      <c r="P54" s="47">
        <v>24732</v>
      </c>
      <c r="Q54" s="47">
        <v>7640506</v>
      </c>
      <c r="R54" s="47">
        <v>34468</v>
      </c>
      <c r="S54" s="47">
        <v>7654</v>
      </c>
      <c r="T54" s="47">
        <v>7641</v>
      </c>
      <c r="U54" s="49">
        <f t="shared" si="14"/>
        <v>71.16917498777013</v>
      </c>
      <c r="V54" s="49">
        <f t="shared" si="15"/>
        <v>96.65468188213225</v>
      </c>
      <c r="W54" s="43"/>
      <c r="X54" s="43"/>
      <c r="Y54" s="53"/>
    </row>
    <row r="55" spans="1:25" s="44" customFormat="1" ht="16.5" customHeight="1">
      <c r="A55" s="45" t="s">
        <v>70</v>
      </c>
      <c r="B55" s="46">
        <f t="shared" si="17"/>
        <v>3456</v>
      </c>
      <c r="C55" s="47">
        <v>2581</v>
      </c>
      <c r="D55" s="47">
        <v>875</v>
      </c>
      <c r="E55" s="46">
        <f t="shared" si="16"/>
        <v>2666</v>
      </c>
      <c r="F55" s="47">
        <v>2011</v>
      </c>
      <c r="G55" s="47">
        <v>655</v>
      </c>
      <c r="H55" s="46">
        <f t="shared" si="18"/>
        <v>2505</v>
      </c>
      <c r="I55" s="48">
        <f t="shared" si="10"/>
        <v>72.48263888888889</v>
      </c>
      <c r="J55" s="48">
        <f t="shared" si="11"/>
        <v>93.9609902475619</v>
      </c>
      <c r="K55" s="47">
        <v>1932</v>
      </c>
      <c r="L55" s="47">
        <v>728989</v>
      </c>
      <c r="M55" s="47">
        <v>25755</v>
      </c>
      <c r="N55" s="49">
        <f t="shared" si="12"/>
        <v>74.85470747772182</v>
      </c>
      <c r="O55" s="50">
        <f t="shared" si="13"/>
        <v>96.07160616608653</v>
      </c>
      <c r="P55" s="47">
        <v>573</v>
      </c>
      <c r="Q55" s="47">
        <v>19533</v>
      </c>
      <c r="R55" s="47">
        <v>729</v>
      </c>
      <c r="S55" s="47">
        <v>26</v>
      </c>
      <c r="T55" s="47">
        <v>20</v>
      </c>
      <c r="U55" s="49">
        <f t="shared" si="14"/>
        <v>65.48571428571428</v>
      </c>
      <c r="V55" s="49">
        <f t="shared" si="15"/>
        <v>87.48091603053435</v>
      </c>
      <c r="W55" s="43"/>
      <c r="X55" s="43"/>
      <c r="Y55" s="43"/>
    </row>
    <row r="56" spans="1:25" s="44" customFormat="1" ht="16.5" customHeight="1">
      <c r="A56" s="45" t="s">
        <v>71</v>
      </c>
      <c r="B56" s="46">
        <f t="shared" si="17"/>
        <v>108228</v>
      </c>
      <c r="C56" s="47">
        <v>90572</v>
      </c>
      <c r="D56" s="47">
        <v>17656</v>
      </c>
      <c r="E56" s="46">
        <f t="shared" si="16"/>
        <v>79275</v>
      </c>
      <c r="F56" s="47">
        <v>67886</v>
      </c>
      <c r="G56" s="47">
        <v>11389</v>
      </c>
      <c r="H56" s="46">
        <f t="shared" si="18"/>
        <v>72143</v>
      </c>
      <c r="I56" s="48">
        <f t="shared" si="10"/>
        <v>66.65835088886425</v>
      </c>
      <c r="J56" s="48">
        <f t="shared" si="11"/>
        <v>91.00346893724377</v>
      </c>
      <c r="K56" s="47">
        <v>64209</v>
      </c>
      <c r="L56" s="47">
        <v>14684643</v>
      </c>
      <c r="M56" s="47">
        <v>1506733</v>
      </c>
      <c r="N56" s="49">
        <f t="shared" si="12"/>
        <v>70.89277039261582</v>
      </c>
      <c r="O56" s="50">
        <f t="shared" si="13"/>
        <v>94.58356656748079</v>
      </c>
      <c r="P56" s="47">
        <v>7934</v>
      </c>
      <c r="Q56" s="47">
        <v>782444</v>
      </c>
      <c r="R56" s="47">
        <v>14685</v>
      </c>
      <c r="S56" s="47">
        <v>1507</v>
      </c>
      <c r="T56" s="47">
        <v>782</v>
      </c>
      <c r="U56" s="49">
        <f t="shared" si="14"/>
        <v>44.93656547349343</v>
      </c>
      <c r="V56" s="49">
        <f t="shared" si="15"/>
        <v>69.66371059794538</v>
      </c>
      <c r="W56" s="43"/>
      <c r="X56" s="43"/>
      <c r="Y56" s="43"/>
    </row>
    <row r="57" spans="1:25" s="44" customFormat="1" ht="16.5" customHeight="1">
      <c r="A57" s="45" t="s">
        <v>72</v>
      </c>
      <c r="B57" s="46">
        <f t="shared" si="17"/>
        <v>59960</v>
      </c>
      <c r="C57" s="47">
        <v>59901</v>
      </c>
      <c r="D57" s="47">
        <v>59</v>
      </c>
      <c r="E57" s="46">
        <f t="shared" si="16"/>
        <v>47428</v>
      </c>
      <c r="F57" s="47">
        <v>47385</v>
      </c>
      <c r="G57" s="47">
        <v>43</v>
      </c>
      <c r="H57" s="46">
        <f t="shared" si="18"/>
        <v>46180</v>
      </c>
      <c r="I57" s="48">
        <f t="shared" si="10"/>
        <v>77.01801200800533</v>
      </c>
      <c r="J57" s="48">
        <f t="shared" si="11"/>
        <v>97.36864299569874</v>
      </c>
      <c r="K57" s="47">
        <v>46148</v>
      </c>
      <c r="L57" s="47">
        <v>71299</v>
      </c>
      <c r="M57" s="47">
        <v>5582</v>
      </c>
      <c r="N57" s="49">
        <f t="shared" si="12"/>
        <v>77.04045007595866</v>
      </c>
      <c r="O57" s="50">
        <f t="shared" si="13"/>
        <v>97.3894692413211</v>
      </c>
      <c r="P57" s="47">
        <v>32</v>
      </c>
      <c r="Q57" s="47">
        <v>3039</v>
      </c>
      <c r="R57" s="47">
        <v>71</v>
      </c>
      <c r="S57" s="47">
        <v>6</v>
      </c>
      <c r="T57" s="47">
        <v>3</v>
      </c>
      <c r="U57" s="49">
        <f t="shared" si="14"/>
        <v>54.23728813559322</v>
      </c>
      <c r="V57" s="49">
        <f t="shared" si="15"/>
        <v>74.4186046511628</v>
      </c>
      <c r="W57" s="43"/>
      <c r="X57" s="43"/>
      <c r="Y57" s="43"/>
    </row>
    <row r="58" spans="1:25" s="44" customFormat="1" ht="16.5" customHeight="1">
      <c r="A58" s="45" t="s">
        <v>73</v>
      </c>
      <c r="B58" s="46">
        <f t="shared" si="17"/>
        <v>55133</v>
      </c>
      <c r="C58" s="59">
        <v>53074</v>
      </c>
      <c r="D58" s="47">
        <v>2059</v>
      </c>
      <c r="E58" s="46">
        <f t="shared" si="16"/>
        <v>45619</v>
      </c>
      <c r="F58" s="59">
        <v>44494</v>
      </c>
      <c r="G58" s="47">
        <v>1125</v>
      </c>
      <c r="H58" s="46">
        <f t="shared" si="18"/>
        <v>44579</v>
      </c>
      <c r="I58" s="48">
        <f t="shared" si="10"/>
        <v>80.85719986215153</v>
      </c>
      <c r="J58" s="48">
        <f t="shared" si="11"/>
        <v>97.72024814222145</v>
      </c>
      <c r="K58" s="47">
        <v>43589</v>
      </c>
      <c r="L58" s="47">
        <v>2691519</v>
      </c>
      <c r="M58" s="47">
        <v>310925</v>
      </c>
      <c r="N58" s="49">
        <f t="shared" si="12"/>
        <v>82.1287259298338</v>
      </c>
      <c r="O58" s="50">
        <f t="shared" si="13"/>
        <v>97.9660178900526</v>
      </c>
      <c r="P58" s="47">
        <v>990</v>
      </c>
      <c r="Q58" s="47">
        <v>245528</v>
      </c>
      <c r="R58" s="47">
        <v>2692</v>
      </c>
      <c r="S58" s="47">
        <v>311</v>
      </c>
      <c r="T58" s="47">
        <v>246</v>
      </c>
      <c r="U58" s="49">
        <f t="shared" si="14"/>
        <v>48.081593006313746</v>
      </c>
      <c r="V58" s="49">
        <f t="shared" si="15"/>
        <v>88</v>
      </c>
      <c r="W58" s="43"/>
      <c r="X58" s="43"/>
      <c r="Y58" s="43"/>
    </row>
    <row r="59" spans="1:25" s="44" customFormat="1" ht="16.5" customHeight="1">
      <c r="A59" s="45" t="s">
        <v>74</v>
      </c>
      <c r="B59" s="46">
        <f t="shared" si="17"/>
        <v>8511</v>
      </c>
      <c r="C59" s="47">
        <v>4442</v>
      </c>
      <c r="D59" s="47">
        <v>4069</v>
      </c>
      <c r="E59" s="47">
        <f t="shared" si="16"/>
        <v>4872</v>
      </c>
      <c r="F59" s="47">
        <v>2959</v>
      </c>
      <c r="G59" s="47">
        <v>1913</v>
      </c>
      <c r="H59" s="46">
        <f t="shared" si="18"/>
        <v>4450</v>
      </c>
      <c r="I59" s="48">
        <f t="shared" si="10"/>
        <v>52.285277875690284</v>
      </c>
      <c r="J59" s="48">
        <f t="shared" si="11"/>
        <v>91.33825944170772</v>
      </c>
      <c r="K59" s="47">
        <v>2720</v>
      </c>
      <c r="L59" s="47">
        <v>4295815</v>
      </c>
      <c r="M59" s="47">
        <v>265454</v>
      </c>
      <c r="N59" s="49">
        <f t="shared" si="12"/>
        <v>61.23367852318775</v>
      </c>
      <c r="O59" s="50">
        <f t="shared" si="13"/>
        <v>91.9229469415343</v>
      </c>
      <c r="P59" s="47">
        <v>1730</v>
      </c>
      <c r="Q59" s="47">
        <v>218749</v>
      </c>
      <c r="R59" s="47">
        <v>4296</v>
      </c>
      <c r="S59" s="47">
        <v>265</v>
      </c>
      <c r="T59" s="47">
        <v>219</v>
      </c>
      <c r="U59" s="49">
        <f t="shared" si="14"/>
        <v>42.516588842467435</v>
      </c>
      <c r="V59" s="49">
        <f t="shared" si="15"/>
        <v>90.43387349712494</v>
      </c>
      <c r="W59" s="43"/>
      <c r="X59" s="43"/>
      <c r="Y59" s="43"/>
    </row>
    <row r="60" spans="1:25" s="44" customFormat="1" ht="16.5" customHeight="1">
      <c r="A60" s="45" t="s">
        <v>75</v>
      </c>
      <c r="B60" s="46">
        <f t="shared" si="17"/>
        <v>12267</v>
      </c>
      <c r="C60" s="47">
        <v>10488</v>
      </c>
      <c r="D60" s="47">
        <v>1779</v>
      </c>
      <c r="E60" s="47">
        <f t="shared" si="16"/>
        <v>9534</v>
      </c>
      <c r="F60" s="47">
        <v>8531</v>
      </c>
      <c r="G60" s="47">
        <v>1003</v>
      </c>
      <c r="H60" s="46">
        <f t="shared" si="18"/>
        <v>9027</v>
      </c>
      <c r="I60" s="48">
        <f t="shared" si="10"/>
        <v>73.58767424798239</v>
      </c>
      <c r="J60" s="48">
        <f t="shared" si="11"/>
        <v>94.6821900566394</v>
      </c>
      <c r="K60" s="47">
        <v>8234</v>
      </c>
      <c r="L60" s="47">
        <v>1770723</v>
      </c>
      <c r="M60" s="47">
        <v>435900</v>
      </c>
      <c r="N60" s="49">
        <f t="shared" si="12"/>
        <v>78.50877192982456</v>
      </c>
      <c r="O60" s="50">
        <f t="shared" si="13"/>
        <v>96.51857929902707</v>
      </c>
      <c r="P60" s="47">
        <v>793</v>
      </c>
      <c r="Q60" s="47">
        <v>398701</v>
      </c>
      <c r="R60" s="47">
        <v>1771</v>
      </c>
      <c r="S60" s="47">
        <v>436</v>
      </c>
      <c r="T60" s="47">
        <v>399</v>
      </c>
      <c r="U60" s="49">
        <f t="shared" si="14"/>
        <v>44.57560427206296</v>
      </c>
      <c r="V60" s="49">
        <f t="shared" si="15"/>
        <v>79.06281156530409</v>
      </c>
      <c r="W60" s="43"/>
      <c r="X60" s="43"/>
      <c r="Y60" s="53"/>
    </row>
    <row r="61" spans="1:25" s="44" customFormat="1" ht="16.5" customHeight="1">
      <c r="A61" s="45" t="s">
        <v>76</v>
      </c>
      <c r="B61" s="46">
        <f t="shared" si="17"/>
        <v>188677</v>
      </c>
      <c r="C61" s="47">
        <f>SUM(C62:C67)</f>
        <v>155049</v>
      </c>
      <c r="D61" s="47">
        <f>SUM(D62:D67)</f>
        <v>33628</v>
      </c>
      <c r="E61" s="47">
        <f t="shared" si="16"/>
        <v>137969</v>
      </c>
      <c r="F61" s="47">
        <f>SUM(F62:F67)</f>
        <v>118316</v>
      </c>
      <c r="G61" s="47">
        <f>SUM(G62:G67)</f>
        <v>19653</v>
      </c>
      <c r="H61" s="46">
        <f t="shared" si="18"/>
        <v>137876</v>
      </c>
      <c r="I61" s="48">
        <f t="shared" si="10"/>
        <v>73.07514959428018</v>
      </c>
      <c r="J61" s="48">
        <f t="shared" si="11"/>
        <v>99.93259355362436</v>
      </c>
      <c r="K61" s="47">
        <f>SUM(K62:K67)</f>
        <v>118244</v>
      </c>
      <c r="L61" s="47">
        <v>33821616</v>
      </c>
      <c r="M61" s="47">
        <v>8547633</v>
      </c>
      <c r="N61" s="49">
        <f t="shared" si="12"/>
        <v>76.26234287225329</v>
      </c>
      <c r="O61" s="50">
        <f t="shared" si="13"/>
        <v>99.93914601575442</v>
      </c>
      <c r="P61" s="47">
        <f>SUM(P62:P67)</f>
        <v>19632</v>
      </c>
      <c r="Q61" s="47">
        <v>8546008</v>
      </c>
      <c r="R61" s="47">
        <v>33822</v>
      </c>
      <c r="S61" s="47">
        <v>8548</v>
      </c>
      <c r="T61" s="47">
        <v>8545</v>
      </c>
      <c r="U61" s="49">
        <f t="shared" si="14"/>
        <v>58.3799214939931</v>
      </c>
      <c r="V61" s="49">
        <f t="shared" si="15"/>
        <v>99.89314608456723</v>
      </c>
      <c r="W61" s="43"/>
      <c r="X61" s="43"/>
      <c r="Y61" s="43"/>
    </row>
    <row r="62" spans="1:25" s="44" customFormat="1" ht="16.5" customHeight="1">
      <c r="A62" s="60" t="s">
        <v>77</v>
      </c>
      <c r="B62" s="46">
        <f t="shared" si="17"/>
        <v>472</v>
      </c>
      <c r="C62" s="47">
        <v>460</v>
      </c>
      <c r="D62" s="47">
        <v>12</v>
      </c>
      <c r="E62" s="46">
        <f t="shared" si="16"/>
        <v>376</v>
      </c>
      <c r="F62" s="47">
        <v>365</v>
      </c>
      <c r="G62" s="47">
        <v>11</v>
      </c>
      <c r="H62" s="46">
        <f t="shared" si="18"/>
        <v>319</v>
      </c>
      <c r="I62" s="48">
        <f t="shared" si="10"/>
        <v>67.58474576271186</v>
      </c>
      <c r="J62" s="48">
        <f t="shared" si="11"/>
        <v>84.8404255319149</v>
      </c>
      <c r="K62" s="47">
        <v>316</v>
      </c>
      <c r="L62" s="47">
        <v>7730</v>
      </c>
      <c r="M62" s="47">
        <v>510</v>
      </c>
      <c r="N62" s="49">
        <f t="shared" si="12"/>
        <v>68.69565217391305</v>
      </c>
      <c r="O62" s="50">
        <f t="shared" si="13"/>
        <v>86.57534246575342</v>
      </c>
      <c r="P62" s="52">
        <v>3</v>
      </c>
      <c r="Q62" s="52" t="s">
        <v>42</v>
      </c>
      <c r="R62" s="52" t="s">
        <v>42</v>
      </c>
      <c r="S62" s="52" t="s">
        <v>42</v>
      </c>
      <c r="T62" s="52" t="s">
        <v>42</v>
      </c>
      <c r="U62" s="49">
        <f t="shared" si="14"/>
        <v>25</v>
      </c>
      <c r="V62" s="49">
        <f t="shared" si="15"/>
        <v>27.27272727272727</v>
      </c>
      <c r="W62" s="43"/>
      <c r="X62" s="43"/>
      <c r="Y62" s="53"/>
    </row>
    <row r="63" spans="1:25" s="44" customFormat="1" ht="16.5" customHeight="1">
      <c r="A63" s="60" t="s">
        <v>78</v>
      </c>
      <c r="B63" s="46">
        <f t="shared" si="17"/>
        <v>80</v>
      </c>
      <c r="C63" s="47">
        <v>75</v>
      </c>
      <c r="D63" s="47">
        <v>5</v>
      </c>
      <c r="E63" s="46">
        <f t="shared" si="16"/>
        <v>64</v>
      </c>
      <c r="F63" s="47">
        <v>60</v>
      </c>
      <c r="G63" s="47">
        <v>4</v>
      </c>
      <c r="H63" s="46">
        <f t="shared" si="18"/>
        <v>52</v>
      </c>
      <c r="I63" s="48">
        <f t="shared" si="10"/>
        <v>65</v>
      </c>
      <c r="J63" s="48">
        <f t="shared" si="11"/>
        <v>81.25</v>
      </c>
      <c r="K63" s="47">
        <v>50</v>
      </c>
      <c r="L63" s="47">
        <v>3268</v>
      </c>
      <c r="M63" s="47">
        <v>1628</v>
      </c>
      <c r="N63" s="49">
        <f t="shared" si="12"/>
        <v>66.66666666666666</v>
      </c>
      <c r="O63" s="50">
        <f t="shared" si="13"/>
        <v>83.33333333333334</v>
      </c>
      <c r="P63" s="52">
        <v>2</v>
      </c>
      <c r="Q63" s="52" t="s">
        <v>42</v>
      </c>
      <c r="R63" s="52" t="s">
        <v>42</v>
      </c>
      <c r="S63" s="52" t="s">
        <v>42</v>
      </c>
      <c r="T63" s="52" t="s">
        <v>42</v>
      </c>
      <c r="U63" s="49">
        <f t="shared" si="14"/>
        <v>40</v>
      </c>
      <c r="V63" s="49">
        <f t="shared" si="15"/>
        <v>50</v>
      </c>
      <c r="W63" s="43"/>
      <c r="X63" s="43"/>
      <c r="Y63" s="43"/>
    </row>
    <row r="64" spans="1:25" s="44" customFormat="1" ht="16.5" customHeight="1">
      <c r="A64" s="60" t="s">
        <v>79</v>
      </c>
      <c r="B64" s="46">
        <f t="shared" si="17"/>
        <v>130666</v>
      </c>
      <c r="C64" s="47">
        <v>97556</v>
      </c>
      <c r="D64" s="47">
        <v>33110</v>
      </c>
      <c r="E64" s="46">
        <f t="shared" si="16"/>
        <v>92609</v>
      </c>
      <c r="F64" s="47">
        <v>73335</v>
      </c>
      <c r="G64" s="47">
        <v>19274</v>
      </c>
      <c r="H64" s="46">
        <f t="shared" si="18"/>
        <v>92598</v>
      </c>
      <c r="I64" s="48">
        <f t="shared" si="10"/>
        <v>70.86617788866269</v>
      </c>
      <c r="J64" s="48">
        <f t="shared" si="11"/>
        <v>99.98812210476304</v>
      </c>
      <c r="K64" s="47">
        <v>73335</v>
      </c>
      <c r="L64" s="47">
        <v>33310000</v>
      </c>
      <c r="M64" s="47">
        <v>8422045</v>
      </c>
      <c r="N64" s="49">
        <f t="shared" si="12"/>
        <v>75.17220878264791</v>
      </c>
      <c r="O64" s="50">
        <f t="shared" si="13"/>
        <v>100</v>
      </c>
      <c r="P64" s="47">
        <v>19263</v>
      </c>
      <c r="Q64" s="47">
        <v>8422045</v>
      </c>
      <c r="R64" s="47">
        <v>33310</v>
      </c>
      <c r="S64" s="47">
        <v>8422</v>
      </c>
      <c r="T64" s="47">
        <v>8422</v>
      </c>
      <c r="U64" s="49">
        <f t="shared" si="14"/>
        <v>58.178797946239804</v>
      </c>
      <c r="V64" s="49">
        <f t="shared" si="15"/>
        <v>99.94292829718792</v>
      </c>
      <c r="W64" s="43"/>
      <c r="X64" s="43"/>
      <c r="Y64" s="43"/>
    </row>
    <row r="65" spans="1:25" s="44" customFormat="1" ht="16.5" customHeight="1">
      <c r="A65" s="60" t="s">
        <v>80</v>
      </c>
      <c r="B65" s="46">
        <f t="shared" si="17"/>
        <v>1959</v>
      </c>
      <c r="C65" s="47">
        <v>1458</v>
      </c>
      <c r="D65" s="52">
        <v>501</v>
      </c>
      <c r="E65" s="46">
        <f t="shared" si="16"/>
        <v>1492</v>
      </c>
      <c r="F65" s="47">
        <v>1128</v>
      </c>
      <c r="G65" s="52">
        <v>364</v>
      </c>
      <c r="H65" s="46">
        <f t="shared" si="18"/>
        <v>1479</v>
      </c>
      <c r="I65" s="48">
        <f t="shared" si="10"/>
        <v>75.49770290964778</v>
      </c>
      <c r="J65" s="48">
        <f t="shared" si="11"/>
        <v>99.12868632707776</v>
      </c>
      <c r="K65" s="47">
        <v>1115</v>
      </c>
      <c r="L65" s="47">
        <v>0</v>
      </c>
      <c r="M65" s="47">
        <v>0</v>
      </c>
      <c r="N65" s="49">
        <f t="shared" si="12"/>
        <v>76.47462277091907</v>
      </c>
      <c r="O65" s="50">
        <f t="shared" si="13"/>
        <v>98.84751773049646</v>
      </c>
      <c r="P65" s="52">
        <v>364</v>
      </c>
      <c r="Q65" s="52" t="s">
        <v>42</v>
      </c>
      <c r="R65" s="52" t="s">
        <v>42</v>
      </c>
      <c r="S65" s="52" t="s">
        <v>42</v>
      </c>
      <c r="T65" s="52" t="s">
        <v>42</v>
      </c>
      <c r="U65" s="49">
        <f t="shared" si="14"/>
        <v>72.65469061876247</v>
      </c>
      <c r="V65" s="49">
        <f t="shared" si="15"/>
        <v>100</v>
      </c>
      <c r="W65" s="43"/>
      <c r="X65" s="43"/>
      <c r="Y65" s="53"/>
    </row>
    <row r="66" spans="1:25" s="44" customFormat="1" ht="16.5" customHeight="1">
      <c r="A66" s="61" t="s">
        <v>81</v>
      </c>
      <c r="B66" s="46">
        <f t="shared" si="17"/>
        <v>25500</v>
      </c>
      <c r="C66" s="47">
        <v>25500</v>
      </c>
      <c r="D66" s="47">
        <v>0</v>
      </c>
      <c r="E66" s="46">
        <f t="shared" si="16"/>
        <v>19125</v>
      </c>
      <c r="F66" s="47">
        <v>19125</v>
      </c>
      <c r="G66" s="47">
        <v>0</v>
      </c>
      <c r="H66" s="46">
        <f t="shared" si="18"/>
        <v>19125</v>
      </c>
      <c r="I66" s="48">
        <f t="shared" si="10"/>
        <v>75</v>
      </c>
      <c r="J66" s="48">
        <f t="shared" si="11"/>
        <v>100</v>
      </c>
      <c r="K66" s="47">
        <v>19125</v>
      </c>
      <c r="L66" s="47">
        <v>500618</v>
      </c>
      <c r="M66" s="47">
        <v>123450</v>
      </c>
      <c r="N66" s="49">
        <f t="shared" si="12"/>
        <v>75</v>
      </c>
      <c r="O66" s="50">
        <f t="shared" si="13"/>
        <v>100</v>
      </c>
      <c r="P66" s="47">
        <v>0</v>
      </c>
      <c r="Q66" s="47">
        <v>123450</v>
      </c>
      <c r="R66" s="47">
        <v>501</v>
      </c>
      <c r="S66" s="47">
        <v>123</v>
      </c>
      <c r="T66" s="47">
        <v>123</v>
      </c>
      <c r="U66" s="49" t="str">
        <f t="shared" si="14"/>
        <v>  -</v>
      </c>
      <c r="V66" s="49" t="str">
        <f t="shared" si="15"/>
        <v> - </v>
      </c>
      <c r="W66" s="43"/>
      <c r="X66" s="43"/>
      <c r="Y66" s="53"/>
    </row>
    <row r="67" spans="1:25" s="44" customFormat="1" ht="16.5" customHeight="1">
      <c r="A67" s="61" t="s">
        <v>82</v>
      </c>
      <c r="B67" s="46">
        <f t="shared" si="17"/>
        <v>30000</v>
      </c>
      <c r="C67" s="47">
        <v>30000</v>
      </c>
      <c r="D67" s="52">
        <v>0</v>
      </c>
      <c r="E67" s="46">
        <f t="shared" si="16"/>
        <v>24303</v>
      </c>
      <c r="F67" s="47">
        <v>24303</v>
      </c>
      <c r="G67" s="52">
        <v>0</v>
      </c>
      <c r="H67" s="46">
        <f t="shared" si="18"/>
        <v>24303</v>
      </c>
      <c r="I67" s="48">
        <f t="shared" si="10"/>
        <v>81.01</v>
      </c>
      <c r="J67" s="48">
        <f t="shared" si="11"/>
        <v>100</v>
      </c>
      <c r="K67" s="47">
        <v>24303</v>
      </c>
      <c r="L67" s="47">
        <v>0</v>
      </c>
      <c r="M67" s="47">
        <v>0</v>
      </c>
      <c r="N67" s="49">
        <f t="shared" si="12"/>
        <v>81.01</v>
      </c>
      <c r="O67" s="50">
        <f t="shared" si="13"/>
        <v>100</v>
      </c>
      <c r="P67" s="52">
        <v>0</v>
      </c>
      <c r="Q67" s="52" t="s">
        <v>42</v>
      </c>
      <c r="R67" s="52" t="s">
        <v>42</v>
      </c>
      <c r="S67" s="52" t="s">
        <v>42</v>
      </c>
      <c r="T67" s="52" t="s">
        <v>42</v>
      </c>
      <c r="U67" s="49" t="str">
        <f t="shared" si="14"/>
        <v>  -</v>
      </c>
      <c r="V67" s="49" t="str">
        <f t="shared" si="15"/>
        <v> - </v>
      </c>
      <c r="W67" s="43"/>
      <c r="X67" s="43"/>
      <c r="Y67" s="53"/>
    </row>
    <row r="68" spans="1:25" s="44" customFormat="1" ht="16.5" customHeight="1">
      <c r="A68" s="45" t="s">
        <v>83</v>
      </c>
      <c r="B68" s="46">
        <f t="shared" si="17"/>
        <v>21412</v>
      </c>
      <c r="C68" s="47">
        <v>21412</v>
      </c>
      <c r="D68" s="52">
        <v>0</v>
      </c>
      <c r="E68" s="46">
        <f t="shared" si="16"/>
        <v>20236</v>
      </c>
      <c r="F68" s="47">
        <v>20236</v>
      </c>
      <c r="G68" s="52">
        <v>0</v>
      </c>
      <c r="H68" s="46">
        <f t="shared" si="18"/>
        <v>19194</v>
      </c>
      <c r="I68" s="48">
        <f t="shared" si="10"/>
        <v>89.64132262282833</v>
      </c>
      <c r="J68" s="48">
        <f t="shared" si="11"/>
        <v>94.85076101996442</v>
      </c>
      <c r="K68" s="47">
        <v>19194</v>
      </c>
      <c r="L68" s="47"/>
      <c r="M68" s="47"/>
      <c r="N68" s="49">
        <f t="shared" si="12"/>
        <v>89.64132262282833</v>
      </c>
      <c r="O68" s="50">
        <f t="shared" si="13"/>
        <v>94.85076101996442</v>
      </c>
      <c r="P68" s="52">
        <v>0</v>
      </c>
      <c r="Q68" s="52"/>
      <c r="R68" s="52"/>
      <c r="S68" s="52"/>
      <c r="T68" s="52"/>
      <c r="U68" s="49" t="str">
        <f t="shared" si="14"/>
        <v>  -</v>
      </c>
      <c r="V68" s="49" t="str">
        <f t="shared" si="15"/>
        <v> - </v>
      </c>
      <c r="W68" s="43"/>
      <c r="X68" s="43"/>
      <c r="Y68" s="53"/>
    </row>
    <row r="69" spans="1:25" s="44" customFormat="1" ht="16.5" customHeight="1">
      <c r="A69" s="45" t="s">
        <v>84</v>
      </c>
      <c r="B69" s="46">
        <f t="shared" si="17"/>
        <v>2000</v>
      </c>
      <c r="C69" s="47">
        <v>500</v>
      </c>
      <c r="D69" s="47">
        <v>1500</v>
      </c>
      <c r="E69" s="52" t="s">
        <v>42</v>
      </c>
      <c r="F69" s="52" t="s">
        <v>42</v>
      </c>
      <c r="G69" s="52" t="s">
        <v>42</v>
      </c>
      <c r="H69" s="52" t="s">
        <v>42</v>
      </c>
      <c r="I69" s="52" t="s">
        <v>42</v>
      </c>
      <c r="J69" s="52" t="s">
        <v>42</v>
      </c>
      <c r="K69" s="52">
        <v>0</v>
      </c>
      <c r="L69" s="52" t="s">
        <v>42</v>
      </c>
      <c r="M69" s="52" t="s">
        <v>42</v>
      </c>
      <c r="N69" s="52" t="s">
        <v>42</v>
      </c>
      <c r="O69" s="52" t="s">
        <v>42</v>
      </c>
      <c r="P69" s="52">
        <v>0</v>
      </c>
      <c r="Q69" s="52" t="s">
        <v>42</v>
      </c>
      <c r="R69" s="52" t="s">
        <v>42</v>
      </c>
      <c r="S69" s="52" t="s">
        <v>42</v>
      </c>
      <c r="T69" s="52" t="s">
        <v>42</v>
      </c>
      <c r="U69" s="52" t="s">
        <v>42</v>
      </c>
      <c r="V69" s="52" t="s">
        <v>42</v>
      </c>
      <c r="W69" s="42"/>
      <c r="X69" s="43"/>
      <c r="Y69" s="42"/>
    </row>
    <row r="70" spans="1:25" s="44" customFormat="1" ht="16.5" customHeight="1">
      <c r="A70" s="45" t="s">
        <v>85</v>
      </c>
      <c r="B70" s="46">
        <f t="shared" si="17"/>
        <v>3283</v>
      </c>
      <c r="C70" s="47">
        <v>1360</v>
      </c>
      <c r="D70" s="47">
        <v>1923</v>
      </c>
      <c r="E70" s="52" t="s">
        <v>42</v>
      </c>
      <c r="F70" s="52" t="s">
        <v>42</v>
      </c>
      <c r="G70" s="52" t="s">
        <v>42</v>
      </c>
      <c r="H70" s="52" t="s">
        <v>42</v>
      </c>
      <c r="I70" s="52" t="s">
        <v>42</v>
      </c>
      <c r="J70" s="52" t="s">
        <v>42</v>
      </c>
      <c r="K70" s="52">
        <v>0</v>
      </c>
      <c r="L70" s="52" t="s">
        <v>42</v>
      </c>
      <c r="M70" s="52" t="s">
        <v>42</v>
      </c>
      <c r="N70" s="52" t="s">
        <v>42</v>
      </c>
      <c r="O70" s="52" t="s">
        <v>42</v>
      </c>
      <c r="P70" s="52">
        <v>0</v>
      </c>
      <c r="Q70" s="52" t="s">
        <v>42</v>
      </c>
      <c r="R70" s="52" t="s">
        <v>42</v>
      </c>
      <c r="S70" s="52" t="s">
        <v>42</v>
      </c>
      <c r="T70" s="52" t="s">
        <v>42</v>
      </c>
      <c r="U70" s="52" t="s">
        <v>42</v>
      </c>
      <c r="V70" s="52" t="s">
        <v>42</v>
      </c>
      <c r="W70" s="42"/>
      <c r="X70" s="43"/>
      <c r="Y70" s="42"/>
    </row>
    <row r="71" spans="1:25" s="65" customFormat="1" ht="14.25" customHeight="1">
      <c r="A71" s="62" t="s">
        <v>86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4"/>
      <c r="X71" s="64"/>
      <c r="Y71" s="64"/>
    </row>
    <row r="72" spans="1:22" ht="14.25" customHeight="1">
      <c r="A72" s="62" t="s">
        <v>87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3"/>
      <c r="R72" s="63"/>
      <c r="S72" s="63"/>
      <c r="T72" s="63"/>
      <c r="U72" s="63"/>
      <c r="V72" s="63"/>
    </row>
    <row r="73" ht="14.25" customHeight="1">
      <c r="A73" s="62" t="s">
        <v>88</v>
      </c>
    </row>
    <row r="74" ht="14.25" customHeight="1">
      <c r="A74" s="62" t="s">
        <v>89</v>
      </c>
    </row>
  </sheetData>
  <printOptions horizontalCentered="1"/>
  <pageMargins left="0.3937007874015748" right="0" top="0.7874015748031497" bottom="0.3937007874015748" header="0.5905511811023623" footer="0.31496062992125984"/>
  <pageSetup firstPageNumber="9" useFirstPageNumber="1" horizontalDpi="600" verticalDpi="600" orientation="landscape" paperSize="9" scale="75" r:id="rId1"/>
  <headerFooter alignWithMargins="0">
    <oddHeader>&amp;L&amp;"標楷體,標準"&amp;22附表&amp;"Times New Roman,標準"2</oddHeader>
    <oddFooter>&amp;C&amp;"Times New Roman,標準"&amp;17&amp;P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DGBAS-EDP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2009-12-04T07:36:04Z</dcterms:created>
  <dcterms:modified xsi:type="dcterms:W3CDTF">2009-12-04T07:36:14Z</dcterms:modified>
  <cp:category/>
  <cp:version/>
  <cp:contentType/>
  <cp:contentStatus/>
</cp:coreProperties>
</file>