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205" activeTab="0"/>
  </bookViews>
  <sheets>
    <sheet name="6表非餘絀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'6表非餘絀'!$A$5:$G$91</definedName>
    <definedName name="Print_Area_MI">#REF!</definedName>
    <definedName name="_xlnm.Print_Titles" localSheetId="0">'6表非餘絀'!$1:$4</definedName>
    <definedName name="TT">#REF!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F83" authorId="0">
      <text>
        <r>
          <rPr>
            <sz val="14"/>
            <rFont val="新細明體"/>
            <family val="1"/>
          </rPr>
          <t>主要係舉借收入增加所致</t>
        </r>
      </text>
    </comment>
  </commentList>
</comments>
</file>

<file path=xl/sharedStrings.xml><?xml version="1.0" encoding="utf-8"?>
<sst xmlns="http://schemas.openxmlformats.org/spreadsheetml/2006/main" count="114" uniqueCount="69">
  <si>
    <t>單位：百萬元</t>
  </si>
  <si>
    <t>反餘為絀</t>
  </si>
  <si>
    <t>轉絀為餘</t>
  </si>
  <si>
    <t>已達成</t>
  </si>
  <si>
    <t>-</t>
  </si>
  <si>
    <t>98年度營業基金以外之其他特種基金截至98年9月底實際餘絀情形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</si>
  <si>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</si>
  <si>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</si>
  <si>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t>累  計  餘  絀</t>
  </si>
  <si>
    <r>
      <t>分配預算數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>(2)</t>
    </r>
  </si>
  <si>
    <r>
      <t>實際餘絀數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</si>
  <si>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</si>
  <si>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</si>
  <si>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>達成率％</t>
    </r>
    <r>
      <rPr>
        <sz val="12"/>
        <color indexed="8"/>
        <rFont val="Times New Roman"/>
        <family val="1"/>
      </rPr>
      <t xml:space="preserve">
(6)=(3)/(1)</t>
    </r>
  </si>
  <si>
    <t>合      計</t>
  </si>
  <si>
    <t>　1.行政院國家發展基金</t>
  </si>
  <si>
    <t>　2.營建建設基金</t>
  </si>
  <si>
    <r>
      <t>　3.國民年金保險基金</t>
    </r>
    <r>
      <rPr>
        <sz val="10"/>
        <color indexed="8"/>
        <rFont val="標楷體"/>
        <family val="4"/>
      </rPr>
      <t>（</t>
    </r>
    <r>
      <rPr>
        <sz val="10"/>
        <rFont val="標楷體"/>
        <family val="4"/>
      </rPr>
      <t>註1）</t>
    </r>
  </si>
  <si>
    <t xml:space="preserve">  4.中央都市更新基金</t>
  </si>
  <si>
    <t>已達成</t>
  </si>
  <si>
    <t>　5.國軍生產及服務作業基金</t>
  </si>
  <si>
    <t>　6.國軍老舊眷村改建基金</t>
  </si>
  <si>
    <t>　7.地方建設基金</t>
  </si>
  <si>
    <r>
      <t>　8.國立大學校院校務基金</t>
    </r>
    <r>
      <rPr>
        <sz val="12"/>
        <color indexed="8"/>
        <rFont val="標楷體"/>
        <family val="4"/>
      </rPr>
      <t>(52單位彙總數)</t>
    </r>
  </si>
  <si>
    <t>　9.國立臺灣大學附設醫院作業基金</t>
  </si>
  <si>
    <t>　10.國立成功大學附設醫院作業基金</t>
  </si>
  <si>
    <t>　11.國立陽明大學附設醫院作業基金</t>
  </si>
  <si>
    <t>　12.國立社教機構作業基金</t>
  </si>
  <si>
    <t>　13.國立高級中等學校校務基金</t>
  </si>
  <si>
    <t>　14.法務部監所作業基金</t>
  </si>
  <si>
    <t>　15.經濟作業基金</t>
  </si>
  <si>
    <t>　16.水資源作業基金</t>
  </si>
  <si>
    <t>　17.交通作業基金</t>
  </si>
  <si>
    <t>　18.國軍退除役官兵安置基金</t>
  </si>
  <si>
    <t>　19.榮民醫療作業基金</t>
  </si>
  <si>
    <t>　20.科學工業園區管理局作業基金</t>
  </si>
  <si>
    <t>　21.農業作業基金</t>
  </si>
  <si>
    <t>　22.醫療藥品基金</t>
  </si>
  <si>
    <t>　23.管制藥品管理局製藥工廠作業基金</t>
  </si>
  <si>
    <t>　24.故宮文物藝術發展基金</t>
  </si>
  <si>
    <t>轉絀為餘</t>
  </si>
  <si>
    <t>　25.原住民族綜合發展基金</t>
  </si>
  <si>
    <t>　1.中央政府債務基金</t>
  </si>
  <si>
    <t>　1.行政院國家科學技術發展基金</t>
  </si>
  <si>
    <t>　2.離島建設基金</t>
  </si>
  <si>
    <t>　3.行政院公營事業民營化基金</t>
  </si>
  <si>
    <t>　4.社會福利基金</t>
  </si>
  <si>
    <t>　5.外籍配偶照顧輔導基金</t>
  </si>
  <si>
    <t>　6.研發替代役基金</t>
  </si>
  <si>
    <t>　7.警察消防海巡空勤人員及協勤民力安全基金</t>
  </si>
  <si>
    <t>　8.學產基金</t>
  </si>
  <si>
    <t>　9.經濟特別收入基金</t>
  </si>
  <si>
    <t>　10.核能發電後端營運基金</t>
  </si>
  <si>
    <t xml:space="preserve">  11.地方產業發展基金</t>
  </si>
  <si>
    <t>　12.航港建設基金</t>
  </si>
  <si>
    <t>　13.核子事故緊急應變基金</t>
  </si>
  <si>
    <t>　14.農業特別收入基金</t>
  </si>
  <si>
    <t>　15.就業安定基金</t>
  </si>
  <si>
    <t>　16.健康照護基金</t>
  </si>
  <si>
    <t>　17.環境保護基金</t>
  </si>
  <si>
    <t>　18.中華發展基金</t>
  </si>
  <si>
    <t>　19.有線廣播電視事業發展基金</t>
  </si>
  <si>
    <t>　20.金融監督管理基金</t>
  </si>
  <si>
    <t>　21.行政院金融重建基金</t>
  </si>
  <si>
    <t>　22.通訊傳播監督管理基金</t>
  </si>
  <si>
    <t>　1.國軍老舊營舍改建基金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</si>
  <si>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</si>
  <si>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2.本表數據係以新臺幣百萬元為單位及經四捨五入處理後列計，若有數據但未達百萬元者，則以”-“符號表示；另百分比欄位係以採計至元為單位核算，未達1％者，則以"0"表示。
     　</t>
  </si>
  <si>
    <t xml:space="preserve">      以"0"表示。　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</si>
</sst>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</numFmts>
  <fonts count="3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9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7"/>
      <name val="Times New Roman"/>
      <family val="1"/>
    </font>
    <font>
      <sz val="14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2" fillId="0" borderId="0" xfId="19" applyFont="1">
      <alignment vertical="top"/>
      <protection/>
    </xf>
    <xf numFmtId="0" fontId="12" fillId="0" borderId="0" xfId="19" applyFont="1" applyAlignment="1">
      <alignment horizontal="right" vertical="top"/>
      <protection/>
    </xf>
    <xf numFmtId="0" fontId="13" fillId="0" borderId="0" xfId="19" applyFont="1" applyBorder="1" applyAlignment="1">
      <alignment horizontal="right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49" fontId="13" fillId="0" borderId="2" xfId="19" applyNumberFormat="1" applyFont="1" applyBorder="1" applyAlignment="1">
      <alignment horizontal="center" vertical="center" wrapText="1"/>
      <protection/>
    </xf>
    <xf numFmtId="0" fontId="18" fillId="0" borderId="2" xfId="19" applyFont="1" applyBorder="1" applyAlignment="1">
      <alignment horizontal="left" vertical="center"/>
      <protection/>
    </xf>
    <xf numFmtId="178" fontId="19" fillId="0" borderId="1" xfId="0" applyNumberFormat="1" applyFont="1" applyFill="1" applyBorder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vertical="center" wrapText="1"/>
      <protection/>
    </xf>
    <xf numFmtId="178" fontId="19" fillId="0" borderId="1" xfId="0" applyNumberFormat="1" applyFont="1" applyBorder="1" applyAlignment="1" applyProtection="1">
      <alignment horizontal="right" vertical="center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8" fillId="0" borderId="1" xfId="0" applyFont="1" applyBorder="1" applyAlignment="1" applyProtection="1">
      <alignment horizontal="left" vertical="center" wrapText="1" indent="1"/>
      <protection/>
    </xf>
    <xf numFmtId="0" fontId="15" fillId="0" borderId="1" xfId="0" applyFont="1" applyBorder="1" applyAlignment="1" applyProtection="1">
      <alignment horizontal="left" vertical="center" wrapText="1" indent="1"/>
      <protection/>
    </xf>
    <xf numFmtId="178" fontId="14" fillId="0" borderId="1" xfId="0" applyNumberFormat="1" applyFont="1" applyBorder="1" applyAlignment="1" applyProtection="1">
      <alignment horizontal="right" vertical="center"/>
      <protection/>
    </xf>
    <xf numFmtId="0" fontId="12" fillId="0" borderId="0" xfId="19" applyFont="1" applyBorder="1">
      <alignment vertical="top"/>
      <protection/>
    </xf>
    <xf numFmtId="182" fontId="14" fillId="0" borderId="1" xfId="0" applyNumberFormat="1" applyFont="1" applyBorder="1" applyAlignment="1" applyProtection="1">
      <alignment horizontal="right" vertical="center"/>
      <protection/>
    </xf>
    <xf numFmtId="178" fontId="14" fillId="0" borderId="1" xfId="0" applyNumberFormat="1" applyFont="1" applyBorder="1" applyAlignment="1" applyProtection="1">
      <alignment horizontal="right" vertical="center" wrapText="1"/>
      <protection/>
    </xf>
    <xf numFmtId="178" fontId="15" fillId="0" borderId="1" xfId="0" applyNumberFormat="1" applyFont="1" applyBorder="1" applyAlignment="1" applyProtection="1">
      <alignment horizontal="right" vertical="center"/>
      <protection/>
    </xf>
    <xf numFmtId="178" fontId="18" fillId="0" borderId="1" xfId="0" applyNumberFormat="1" applyFont="1" applyBorder="1" applyAlignment="1" applyProtection="1">
      <alignment horizontal="right" vertical="center"/>
      <protection/>
    </xf>
    <xf numFmtId="178" fontId="18" fillId="0" borderId="1" xfId="0" applyNumberFormat="1" applyFont="1" applyFill="1" applyBorder="1" applyAlignment="1" applyProtection="1">
      <alignment horizontal="right" vertical="center" wrapText="1"/>
      <protection/>
    </xf>
    <xf numFmtId="178" fontId="15" fillId="0" borderId="1" xfId="0" applyNumberFormat="1" applyFont="1" applyBorder="1" applyAlignment="1" applyProtection="1">
      <alignment horizontal="right" vertical="center" wrapText="1"/>
      <protection/>
    </xf>
    <xf numFmtId="178" fontId="14" fillId="0" borderId="1" xfId="0" applyNumberFormat="1" applyFont="1" applyFill="1" applyBorder="1" applyAlignment="1" applyProtection="1">
      <alignment horizontal="right" vertical="center"/>
      <protection/>
    </xf>
    <xf numFmtId="178" fontId="24" fillId="0" borderId="1" xfId="0" applyNumberFormat="1" applyFont="1" applyFill="1" applyBorder="1" applyAlignment="1" applyProtection="1">
      <alignment horizontal="right" vertical="center"/>
      <protection/>
    </xf>
    <xf numFmtId="178" fontId="15" fillId="0" borderId="1" xfId="0" applyNumberFormat="1" applyFont="1" applyFill="1" applyBorder="1" applyAlignment="1" applyProtection="1">
      <alignment horizontal="right" vertical="center" wrapText="1"/>
      <protection/>
    </xf>
    <xf numFmtId="0" fontId="25" fillId="0" borderId="0" xfId="19" applyFont="1" applyBorder="1">
      <alignment vertical="top"/>
      <protection/>
    </xf>
    <xf numFmtId="0" fontId="25" fillId="0" borderId="0" xfId="19" applyFont="1">
      <alignment vertical="top"/>
      <protection/>
    </xf>
    <xf numFmtId="0" fontId="26" fillId="0" borderId="0" xfId="19" applyFont="1" applyBorder="1">
      <alignment vertical="top"/>
      <protection/>
    </xf>
    <xf numFmtId="0" fontId="26" fillId="0" borderId="0" xfId="19" applyFont="1">
      <alignment vertical="top"/>
      <protection/>
    </xf>
    <xf numFmtId="0" fontId="12" fillId="0" borderId="0" xfId="19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179" fontId="14" fillId="0" borderId="1" xfId="0" applyNumberFormat="1" applyFont="1" applyFill="1" applyBorder="1" applyAlignment="1" applyProtection="1">
      <alignment horizontal="right" vertical="center"/>
      <protection/>
    </xf>
    <xf numFmtId="178" fontId="14" fillId="0" borderId="1" xfId="0" applyNumberFormat="1" applyFont="1" applyFill="1" applyBorder="1" applyAlignment="1" applyProtection="1">
      <alignment horizontal="right" vertical="center" wrapText="1"/>
      <protection/>
    </xf>
    <xf numFmtId="178" fontId="18" fillId="0" borderId="1" xfId="0" applyNumberFormat="1" applyFont="1" applyFill="1" applyBorder="1" applyAlignment="1" applyProtection="1">
      <alignment horizontal="right" vertical="center"/>
      <protection/>
    </xf>
    <xf numFmtId="178" fontId="15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0" xfId="19" applyFont="1" applyFill="1" applyBorder="1">
      <alignment vertical="top"/>
      <protection/>
    </xf>
    <xf numFmtId="0" fontId="12" fillId="0" borderId="0" xfId="19" applyFont="1" applyFill="1">
      <alignment vertical="top"/>
      <protection/>
    </xf>
    <xf numFmtId="41" fontId="27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12" fillId="0" borderId="0" xfId="19" applyFont="1" applyBorder="1" applyAlignment="1">
      <alignment/>
      <protection/>
    </xf>
    <xf numFmtId="0" fontId="12" fillId="0" borderId="0" xfId="19" applyFont="1" applyBorder="1" applyAlignment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12" fillId="0" borderId="0" xfId="19" applyFont="1" applyAlignment="1">
      <alignment/>
      <protection/>
    </xf>
    <xf numFmtId="0" fontId="23" fillId="0" borderId="0" xfId="0" applyFont="1" applyFill="1" applyBorder="1" applyAlignment="1" applyProtection="1">
      <alignment vertical="top" wrapText="1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5" fillId="0" borderId="3" xfId="19" applyFont="1" applyBorder="1" applyAlignment="1">
      <alignment horizontal="center" vertical="center"/>
      <protection/>
    </xf>
    <xf numFmtId="0" fontId="15" fillId="0" borderId="2" xfId="19" applyFont="1" applyBorder="1" applyAlignment="1">
      <alignment horizontal="center" vertical="center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4" fillId="0" borderId="1" xfId="19" applyFont="1" applyBorder="1" applyAlignment="1">
      <alignment horizontal="center" vertical="center" wrapTex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Documents%20and%20Settings\Q106\Local%20Settings\Temporary%20Internet%20Files\Content.IE5\8P6B5C4A\96&#24180;&#24230;&#31532;1&#23395;--&#26376;&#22577;(&#38750;&#29151;&#26989;&#22522;&#373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餘絀-元(原稿)"/>
      <sheetName val="餘絀-元(原稿公式chek)"/>
      <sheetName val="餘絀-百萬元(公式check)"/>
      <sheetName val="餘絀-百萬元(月報上呈版)"/>
      <sheetName val="資產-元(原稿)"/>
      <sheetName val="資產-元(原稿公式chek)"/>
      <sheetName val="資產-百萬(公式check)"/>
      <sheetName val="資產-百萬 (月報上呈版)"/>
    </sheetNames>
    <sheetDataSet>
      <sheetData sheetId="0">
        <row r="5">
          <cell r="A5" t="str">
            <v>作業基金</v>
          </cell>
        </row>
        <row r="6">
          <cell r="A6" t="str">
            <v>行政院主管</v>
          </cell>
        </row>
        <row r="8">
          <cell r="A8" t="str">
            <v>內政部主管</v>
          </cell>
        </row>
        <row r="10">
          <cell r="A10" t="str">
            <v>國防部主管</v>
          </cell>
        </row>
        <row r="14">
          <cell r="A14" t="str">
            <v>財政部主管</v>
          </cell>
        </row>
        <row r="16">
          <cell r="A16" t="str">
            <v>教育部主管</v>
          </cell>
        </row>
        <row r="75">
          <cell r="A75" t="str">
            <v>法務部主管</v>
          </cell>
        </row>
        <row r="77">
          <cell r="A77" t="str">
            <v>經濟部主管</v>
          </cell>
        </row>
        <row r="80">
          <cell r="A80" t="str">
            <v>交通部主管</v>
          </cell>
        </row>
        <row r="82">
          <cell r="A82" t="str">
            <v>國軍退除役官兵輔導委員會主管</v>
          </cell>
        </row>
        <row r="85">
          <cell r="A85" t="str">
            <v>國家科學委員會主管</v>
          </cell>
        </row>
        <row r="87">
          <cell r="A87" t="str">
            <v>農業委員會主管</v>
          </cell>
        </row>
        <row r="89">
          <cell r="A89" t="str">
            <v>衛生署主管</v>
          </cell>
        </row>
        <row r="94">
          <cell r="A94" t="str">
            <v>國立故宮博物院主管</v>
          </cell>
        </row>
        <row r="96">
          <cell r="A96" t="str">
            <v>原住民族委員會主管</v>
          </cell>
        </row>
        <row r="98">
          <cell r="A98" t="str">
            <v>債務基金</v>
          </cell>
        </row>
        <row r="99">
          <cell r="A99" t="str">
            <v>財政部主管</v>
          </cell>
        </row>
        <row r="101">
          <cell r="A101" t="str">
            <v>特別收入基金</v>
          </cell>
        </row>
        <row r="102">
          <cell r="A102" t="str">
            <v>行政院主管</v>
          </cell>
        </row>
        <row r="106">
          <cell r="A106" t="str">
            <v>內政部主管</v>
          </cell>
        </row>
        <row r="109">
          <cell r="A109" t="str">
            <v>教育部主管</v>
          </cell>
        </row>
        <row r="111">
          <cell r="A111" t="str">
            <v>經濟部主管</v>
          </cell>
        </row>
        <row r="114">
          <cell r="A114" t="str">
            <v>交通部主管</v>
          </cell>
        </row>
        <row r="116">
          <cell r="A116" t="str">
            <v>原子能委員會主管</v>
          </cell>
        </row>
        <row r="118">
          <cell r="A118" t="str">
            <v>農業委員會主管</v>
          </cell>
        </row>
        <row r="120">
          <cell r="A120" t="str">
            <v>勞工委員會主管</v>
          </cell>
        </row>
        <row r="122">
          <cell r="A122" t="str">
            <v>衛生署主管</v>
          </cell>
        </row>
        <row r="124">
          <cell r="A124" t="str">
            <v>環境保護署主管</v>
          </cell>
        </row>
        <row r="126">
          <cell r="A126" t="str">
            <v>大陸委員會主管</v>
          </cell>
        </row>
        <row r="128">
          <cell r="A128" t="str">
            <v>新聞局主管</v>
          </cell>
        </row>
        <row r="130">
          <cell r="A130" t="str">
            <v>金融監督管理委員會主管</v>
          </cell>
        </row>
        <row r="133">
          <cell r="A133" t="str">
            <v>國家通訊傳播委員會主管</v>
          </cell>
        </row>
        <row r="135">
          <cell r="A135" t="str">
            <v>資本計畫基金</v>
          </cell>
        </row>
        <row r="136">
          <cell r="A136" t="str">
            <v>國防部主管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showGridLines="0" tabSelected="1" zoomScale="75" zoomScaleNormal="75" zoomScaleSheetLayoutView="100" workbookViewId="0" topLeftCell="A1">
      <selection activeCell="A10" sqref="A10"/>
    </sheetView>
  </sheetViews>
  <sheetFormatPr defaultColWidth="9.00390625" defaultRowHeight="16.5"/>
  <cols>
    <col min="1" max="1" width="55.375" style="1" customWidth="1"/>
    <col min="2" max="2" width="17.75390625" style="1" customWidth="1"/>
    <col min="3" max="3" width="17.50390625" style="1" customWidth="1"/>
    <col min="4" max="4" width="16.875" style="1" customWidth="1"/>
    <col min="5" max="5" width="16.00390625" style="1" customWidth="1"/>
    <col min="6" max="6" width="16.75390625" style="2" customWidth="1"/>
    <col min="7" max="7" width="17.875" style="2" customWidth="1"/>
    <col min="8" max="8" width="2.25390625" style="1" customWidth="1"/>
    <col min="9" max="16384" width="5.875" style="1" customWidth="1"/>
  </cols>
  <sheetData>
    <row r="1" spans="1:7" ht="27.75" customHeight="1">
      <c r="A1" s="45" t="s">
        <v>5</v>
      </c>
      <c r="B1" s="46"/>
      <c r="C1" s="46"/>
      <c r="D1" s="46"/>
      <c r="E1" s="46"/>
      <c r="F1" s="46"/>
      <c r="G1" s="47"/>
    </row>
    <row r="2" ht="17.25" customHeight="1">
      <c r="G2" s="3" t="s">
        <v>0</v>
      </c>
    </row>
    <row r="3" spans="1:8" s="5" customFormat="1" ht="30" customHeight="1">
      <c r="A3" s="48" t="s">
        <v>6</v>
      </c>
      <c r="B3" s="50" t="s">
        <v>7</v>
      </c>
      <c r="C3" s="50" t="s">
        <v>8</v>
      </c>
      <c r="D3" s="50"/>
      <c r="E3" s="50"/>
      <c r="F3" s="50"/>
      <c r="G3" s="50"/>
      <c r="H3" s="4"/>
    </row>
    <row r="4" spans="1:8" s="5" customFormat="1" ht="36.75" customHeight="1">
      <c r="A4" s="49"/>
      <c r="B4" s="51"/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4"/>
    </row>
    <row r="5" spans="1:8" s="5" customFormat="1" ht="22.5" customHeight="1">
      <c r="A5" s="7" t="s">
        <v>14</v>
      </c>
      <c r="B5" s="8">
        <f>B6+B46+B49+B86</f>
        <v>59206</v>
      </c>
      <c r="C5" s="8">
        <f>C6+C46+C49+C86</f>
        <v>28203</v>
      </c>
      <c r="D5" s="8">
        <f>D6+D46+D49+D86</f>
        <v>32948</v>
      </c>
      <c r="E5" s="8">
        <f>E6+E46+E49+E86</f>
        <v>4745</v>
      </c>
      <c r="F5" s="8">
        <v>17</v>
      </c>
      <c r="G5" s="8">
        <v>56</v>
      </c>
      <c r="H5" s="4"/>
    </row>
    <row r="6" spans="1:8" s="12" customFormat="1" ht="22.5" customHeight="1">
      <c r="A6" s="9" t="str">
        <f>'[4]餘絀-元(原稿)'!A5</f>
        <v>作業基金</v>
      </c>
      <c r="B6" s="8">
        <f>B7+B9+B13+B16+B18+B25+B27+B30+B32+B35+B37+B39+B42+B44</f>
        <v>26100</v>
      </c>
      <c r="C6" s="8">
        <f>C7+C9+C13+C16+C18+C25+C27+C30+C32+C35+C37+C39+C42+C44</f>
        <v>26462</v>
      </c>
      <c r="D6" s="8">
        <f>D7+D9+D13+D16+D18+D25+D27+D30+D32+D35+D37+D39+D42+D44</f>
        <v>20091</v>
      </c>
      <c r="E6" s="10">
        <f>E7+E9+E13+E16+E18+E25+E27+E30+E32+E35+E37+E39+E42+E44</f>
        <v>-6371</v>
      </c>
      <c r="F6" s="10">
        <v>24</v>
      </c>
      <c r="G6" s="10">
        <v>77</v>
      </c>
      <c r="H6" s="11"/>
    </row>
    <row r="7" spans="1:8" s="12" customFormat="1" ht="22.5" customHeight="1">
      <c r="A7" s="13" t="str">
        <f>'[4]餘絀-元(原稿)'!A6</f>
        <v>行政院主管</v>
      </c>
      <c r="B7" s="10">
        <f>SUM(B8)</f>
        <v>6345</v>
      </c>
      <c r="C7" s="10">
        <f>SUM(C8)</f>
        <v>6438</v>
      </c>
      <c r="D7" s="10">
        <f>SUM(D8)</f>
        <v>4276</v>
      </c>
      <c r="E7" s="10">
        <f>SUM(E8)</f>
        <v>-2162</v>
      </c>
      <c r="F7" s="10">
        <v>34</v>
      </c>
      <c r="G7" s="10">
        <v>67</v>
      </c>
      <c r="H7" s="11"/>
    </row>
    <row r="8" spans="1:8" ht="22.5" customHeight="1">
      <c r="A8" s="14" t="s">
        <v>15</v>
      </c>
      <c r="B8" s="15">
        <v>6345</v>
      </c>
      <c r="C8" s="15">
        <v>6438</v>
      </c>
      <c r="D8" s="15">
        <v>4276</v>
      </c>
      <c r="E8" s="15">
        <f>D8-C8</f>
        <v>-2162</v>
      </c>
      <c r="F8" s="15">
        <v>34</v>
      </c>
      <c r="G8" s="15">
        <v>67</v>
      </c>
      <c r="H8" s="16"/>
    </row>
    <row r="9" spans="1:8" s="12" customFormat="1" ht="22.5" customHeight="1">
      <c r="A9" s="13" t="str">
        <f>'[4]餘絀-元(原稿)'!A8</f>
        <v>內政部主管</v>
      </c>
      <c r="B9" s="10">
        <f>SUM(B10:B12)</f>
        <v>1099</v>
      </c>
      <c r="C9" s="10">
        <f>SUM(C10:C12)</f>
        <v>3431</v>
      </c>
      <c r="D9" s="10">
        <f>SUM(D10:D12)</f>
        <v>37</v>
      </c>
      <c r="E9" s="10">
        <f>SUM(E10:E12)</f>
        <v>-3394</v>
      </c>
      <c r="F9" s="10">
        <v>99</v>
      </c>
      <c r="G9" s="10">
        <v>3</v>
      </c>
      <c r="H9" s="11"/>
    </row>
    <row r="10" spans="1:8" ht="22.5" customHeight="1">
      <c r="A10" s="14" t="s">
        <v>16</v>
      </c>
      <c r="B10" s="15">
        <v>1103</v>
      </c>
      <c r="C10" s="15">
        <v>3432</v>
      </c>
      <c r="D10" s="15">
        <v>38</v>
      </c>
      <c r="E10" s="15">
        <f>D10-C10</f>
        <v>-3394</v>
      </c>
      <c r="F10" s="15">
        <v>99</v>
      </c>
      <c r="G10" s="15">
        <v>3</v>
      </c>
      <c r="H10" s="16"/>
    </row>
    <row r="11" spans="1:8" ht="22.5" customHeight="1">
      <c r="A11" s="14" t="s">
        <v>17</v>
      </c>
      <c r="B11" s="17">
        <v>0</v>
      </c>
      <c r="C11" s="17">
        <v>0</v>
      </c>
      <c r="D11" s="17">
        <v>0</v>
      </c>
      <c r="E11" s="15"/>
      <c r="F11" s="18"/>
      <c r="G11" s="18"/>
      <c r="H11" s="16"/>
    </row>
    <row r="12" spans="1:8" ht="22.5" customHeight="1">
      <c r="A12" s="14" t="s">
        <v>18</v>
      </c>
      <c r="B12" s="15">
        <v>-4</v>
      </c>
      <c r="C12" s="17">
        <v>-1</v>
      </c>
      <c r="D12" s="17">
        <v>-1</v>
      </c>
      <c r="E12" s="15"/>
      <c r="F12" s="19" t="s">
        <v>19</v>
      </c>
      <c r="G12" s="19" t="s">
        <v>19</v>
      </c>
      <c r="H12" s="16"/>
    </row>
    <row r="13" spans="1:8" s="12" customFormat="1" ht="22.5" customHeight="1">
      <c r="A13" s="13" t="str">
        <f>'[4]餘絀-元(原稿)'!A10</f>
        <v>國防部主管</v>
      </c>
      <c r="B13" s="10">
        <f>SUM(B14:B15)</f>
        <v>-3980</v>
      </c>
      <c r="C13" s="10">
        <f>SUM(C14:C15)</f>
        <v>-3178</v>
      </c>
      <c r="D13" s="10">
        <f>SUM(D14:D15)</f>
        <v>-2820</v>
      </c>
      <c r="E13" s="10">
        <f>SUM(E14:E15)</f>
        <v>358</v>
      </c>
      <c r="F13" s="20" t="s">
        <v>19</v>
      </c>
      <c r="G13" s="21" t="s">
        <v>19</v>
      </c>
      <c r="H13" s="11"/>
    </row>
    <row r="14" spans="1:8" ht="21.75" customHeight="1">
      <c r="A14" s="14" t="s">
        <v>20</v>
      </c>
      <c r="B14" s="15">
        <v>1036</v>
      </c>
      <c r="C14" s="15">
        <v>574</v>
      </c>
      <c r="D14" s="15">
        <v>890</v>
      </c>
      <c r="E14" s="15">
        <f>D14-C14</f>
        <v>316</v>
      </c>
      <c r="F14" s="15">
        <v>55</v>
      </c>
      <c r="G14" s="15">
        <v>86</v>
      </c>
      <c r="H14" s="16"/>
    </row>
    <row r="15" spans="1:8" ht="21.75" customHeight="1">
      <c r="A15" s="14" t="s">
        <v>21</v>
      </c>
      <c r="B15" s="15">
        <v>-5016</v>
      </c>
      <c r="C15" s="15">
        <v>-3752</v>
      </c>
      <c r="D15" s="15">
        <v>-3710</v>
      </c>
      <c r="E15" s="15">
        <f>D15-C15</f>
        <v>42</v>
      </c>
      <c r="F15" s="19" t="s">
        <v>19</v>
      </c>
      <c r="G15" s="22" t="s">
        <v>19</v>
      </c>
      <c r="H15" s="16"/>
    </row>
    <row r="16" spans="1:8" s="12" customFormat="1" ht="22.5" customHeight="1">
      <c r="A16" s="13" t="str">
        <f>'[4]餘絀-元(原稿)'!A14</f>
        <v>財政部主管</v>
      </c>
      <c r="B16" s="10">
        <f>SUM(B17)</f>
        <v>507</v>
      </c>
      <c r="C16" s="10">
        <f>SUM(C17)</f>
        <v>96</v>
      </c>
      <c r="D16" s="10">
        <f>SUM(D17)</f>
        <v>86</v>
      </c>
      <c r="E16" s="10">
        <f>SUM(E17)</f>
        <v>-10</v>
      </c>
      <c r="F16" s="10">
        <v>11</v>
      </c>
      <c r="G16" s="10">
        <v>17</v>
      </c>
      <c r="H16" s="11"/>
    </row>
    <row r="17" spans="1:8" ht="22.5" customHeight="1">
      <c r="A17" s="14" t="s">
        <v>22</v>
      </c>
      <c r="B17" s="15">
        <v>507</v>
      </c>
      <c r="C17" s="15">
        <v>96</v>
      </c>
      <c r="D17" s="15">
        <v>86</v>
      </c>
      <c r="E17" s="15">
        <f aca="true" t="shared" si="0" ref="E17:E24">D17-C17</f>
        <v>-10</v>
      </c>
      <c r="F17" s="15">
        <v>11</v>
      </c>
      <c r="G17" s="15">
        <v>17</v>
      </c>
      <c r="H17" s="16"/>
    </row>
    <row r="18" spans="1:8" s="12" customFormat="1" ht="22.5" customHeight="1">
      <c r="A18" s="13" t="str">
        <f>'[4]餘絀-元(原稿)'!A16</f>
        <v>教育部主管</v>
      </c>
      <c r="B18" s="8">
        <f>SUM(B19:B24)</f>
        <v>1349</v>
      </c>
      <c r="C18" s="8">
        <f>SUM(C19:C24)</f>
        <v>703</v>
      </c>
      <c r="D18" s="8">
        <f>SUM(D19:D24)</f>
        <v>-2568</v>
      </c>
      <c r="E18" s="10">
        <f t="shared" si="0"/>
        <v>-3271</v>
      </c>
      <c r="F18" s="21" t="s">
        <v>1</v>
      </c>
      <c r="G18" s="21" t="s">
        <v>1</v>
      </c>
      <c r="H18" s="11"/>
    </row>
    <row r="19" spans="1:8" s="27" customFormat="1" ht="21.75" customHeight="1">
      <c r="A19" s="14" t="s">
        <v>23</v>
      </c>
      <c r="B19" s="23">
        <v>62</v>
      </c>
      <c r="C19" s="23">
        <v>-561</v>
      </c>
      <c r="D19" s="23">
        <v>-5006</v>
      </c>
      <c r="E19" s="24">
        <f t="shared" si="0"/>
        <v>-4445</v>
      </c>
      <c r="F19" s="24">
        <v>792</v>
      </c>
      <c r="G19" s="25" t="s">
        <v>1</v>
      </c>
      <c r="H19" s="26"/>
    </row>
    <row r="20" spans="1:8" s="29" customFormat="1" ht="21" customHeight="1">
      <c r="A20" s="14" t="s">
        <v>24</v>
      </c>
      <c r="B20" s="23">
        <v>1149</v>
      </c>
      <c r="C20" s="23">
        <v>922</v>
      </c>
      <c r="D20" s="23">
        <v>1323</v>
      </c>
      <c r="E20" s="23">
        <f t="shared" si="0"/>
        <v>401</v>
      </c>
      <c r="F20" s="23">
        <v>44</v>
      </c>
      <c r="G20" s="23">
        <v>115</v>
      </c>
      <c r="H20" s="28"/>
    </row>
    <row r="21" spans="1:8" s="12" customFormat="1" ht="21" customHeight="1">
      <c r="A21" s="14" t="s">
        <v>25</v>
      </c>
      <c r="B21" s="23">
        <v>87</v>
      </c>
      <c r="C21" s="23">
        <v>127</v>
      </c>
      <c r="D21" s="23">
        <v>483</v>
      </c>
      <c r="E21" s="23">
        <f t="shared" si="0"/>
        <v>356</v>
      </c>
      <c r="F21" s="23">
        <v>280</v>
      </c>
      <c r="G21" s="23">
        <v>552</v>
      </c>
      <c r="H21" s="11"/>
    </row>
    <row r="22" spans="1:8" s="12" customFormat="1" ht="21" customHeight="1">
      <c r="A22" s="14" t="s">
        <v>26</v>
      </c>
      <c r="B22" s="23">
        <v>21</v>
      </c>
      <c r="C22" s="23">
        <v>13</v>
      </c>
      <c r="D22" s="23">
        <v>32</v>
      </c>
      <c r="E22" s="23">
        <f t="shared" si="0"/>
        <v>19</v>
      </c>
      <c r="F22" s="23">
        <v>151</v>
      </c>
      <c r="G22" s="23">
        <v>152</v>
      </c>
      <c r="H22" s="11"/>
    </row>
    <row r="23" spans="1:8" ht="21" customHeight="1">
      <c r="A23" s="14" t="s">
        <v>27</v>
      </c>
      <c r="B23" s="23">
        <v>15</v>
      </c>
      <c r="C23" s="23">
        <v>9</v>
      </c>
      <c r="D23" s="23">
        <v>-235</v>
      </c>
      <c r="E23" s="23">
        <f t="shared" si="0"/>
        <v>-244</v>
      </c>
      <c r="F23" s="25" t="s">
        <v>1</v>
      </c>
      <c r="G23" s="25" t="s">
        <v>1</v>
      </c>
      <c r="H23" s="16"/>
    </row>
    <row r="24" spans="1:8" s="12" customFormat="1" ht="21" customHeight="1">
      <c r="A24" s="14" t="s">
        <v>28</v>
      </c>
      <c r="B24" s="23">
        <v>15</v>
      </c>
      <c r="C24" s="23">
        <v>193</v>
      </c>
      <c r="D24" s="23">
        <v>835</v>
      </c>
      <c r="E24" s="23">
        <f t="shared" si="0"/>
        <v>642</v>
      </c>
      <c r="F24" s="23">
        <v>333</v>
      </c>
      <c r="G24" s="23">
        <v>5759</v>
      </c>
      <c r="H24" s="11"/>
    </row>
    <row r="25" spans="1:8" ht="22.5" customHeight="1">
      <c r="A25" s="13" t="str">
        <f>'[4]餘絀-元(原稿)'!A75</f>
        <v>法務部主管</v>
      </c>
      <c r="B25" s="8">
        <f>SUM(B26)</f>
        <v>43</v>
      </c>
      <c r="C25" s="8">
        <f>SUM(C26)</f>
        <v>28</v>
      </c>
      <c r="D25" s="8">
        <f>SUM(D26)</f>
        <v>31</v>
      </c>
      <c r="E25" s="8">
        <f>SUM(E26)</f>
        <v>3</v>
      </c>
      <c r="F25" s="8">
        <v>11</v>
      </c>
      <c r="G25" s="8">
        <v>72</v>
      </c>
      <c r="H25" s="16"/>
    </row>
    <row r="26" spans="1:8" ht="22.5" customHeight="1">
      <c r="A26" s="14" t="s">
        <v>29</v>
      </c>
      <c r="B26" s="23">
        <v>43</v>
      </c>
      <c r="C26" s="23">
        <v>28</v>
      </c>
      <c r="D26" s="23">
        <v>31</v>
      </c>
      <c r="E26" s="23">
        <f>D26-C26</f>
        <v>3</v>
      </c>
      <c r="F26" s="23">
        <v>11</v>
      </c>
      <c r="G26" s="23">
        <v>72</v>
      </c>
      <c r="H26" s="16"/>
    </row>
    <row r="27" spans="1:8" s="12" customFormat="1" ht="22.5" customHeight="1">
      <c r="A27" s="13" t="str">
        <f>'[4]餘絀-元(原稿)'!A77</f>
        <v>經濟部主管</v>
      </c>
      <c r="B27" s="8">
        <f>SUM(B28:B29)</f>
        <v>-1170</v>
      </c>
      <c r="C27" s="8">
        <f>SUM(C28:C29)</f>
        <v>303</v>
      </c>
      <c r="D27" s="8">
        <f>SUM(D28:D29)</f>
        <v>1873</v>
      </c>
      <c r="E27" s="8">
        <f>SUM(E28:E29)</f>
        <v>1570</v>
      </c>
      <c r="F27" s="8">
        <v>519</v>
      </c>
      <c r="G27" s="21" t="s">
        <v>2</v>
      </c>
      <c r="H27" s="11"/>
    </row>
    <row r="28" spans="1:8" ht="21.75" customHeight="1">
      <c r="A28" s="14" t="s">
        <v>30</v>
      </c>
      <c r="B28" s="23">
        <v>-1569</v>
      </c>
      <c r="C28" s="23">
        <v>-196</v>
      </c>
      <c r="D28" s="23">
        <v>-438</v>
      </c>
      <c r="E28" s="23">
        <f>D28-C28</f>
        <v>-242</v>
      </c>
      <c r="F28" s="23">
        <v>124</v>
      </c>
      <c r="G28" s="22" t="s">
        <v>19</v>
      </c>
      <c r="H28" s="16"/>
    </row>
    <row r="29" spans="1:8" s="12" customFormat="1" ht="21.75" customHeight="1">
      <c r="A29" s="14" t="s">
        <v>31</v>
      </c>
      <c r="B29" s="23">
        <v>399</v>
      </c>
      <c r="C29" s="23">
        <v>499</v>
      </c>
      <c r="D29" s="23">
        <v>2311</v>
      </c>
      <c r="E29" s="23">
        <f>D29-C29</f>
        <v>1812</v>
      </c>
      <c r="F29" s="23">
        <v>363</v>
      </c>
      <c r="G29" s="23">
        <v>580</v>
      </c>
      <c r="H29" s="11"/>
    </row>
    <row r="30" spans="1:8" ht="22.5" customHeight="1">
      <c r="A30" s="13" t="str">
        <f>'[4]餘絀-元(原稿)'!A80</f>
        <v>交通部主管</v>
      </c>
      <c r="B30" s="8">
        <f>SUM(B31)</f>
        <v>18277</v>
      </c>
      <c r="C30" s="8">
        <f>SUM(C31)</f>
        <v>17781</v>
      </c>
      <c r="D30" s="8">
        <f>SUM(D31)</f>
        <v>16799</v>
      </c>
      <c r="E30" s="8">
        <f>SUM(E31)</f>
        <v>-982</v>
      </c>
      <c r="F30" s="8">
        <v>6</v>
      </c>
      <c r="G30" s="8">
        <v>92</v>
      </c>
      <c r="H30" s="16"/>
    </row>
    <row r="31" spans="1:8" ht="22.5" customHeight="1">
      <c r="A31" s="14" t="s">
        <v>32</v>
      </c>
      <c r="B31" s="23">
        <v>18277</v>
      </c>
      <c r="C31" s="23">
        <v>17781</v>
      </c>
      <c r="D31" s="23">
        <v>16799</v>
      </c>
      <c r="E31" s="23">
        <f>D31-C31</f>
        <v>-982</v>
      </c>
      <c r="F31" s="23">
        <v>6</v>
      </c>
      <c r="G31" s="23">
        <v>92</v>
      </c>
      <c r="H31" s="16"/>
    </row>
    <row r="32" spans="1:8" s="12" customFormat="1" ht="22.5" customHeight="1">
      <c r="A32" s="13" t="str">
        <f>'[4]餘絀-元(原稿)'!A82</f>
        <v>國軍退除役官兵輔導委員會主管</v>
      </c>
      <c r="B32" s="8">
        <f>SUM(B33:B34)</f>
        <v>221</v>
      </c>
      <c r="C32" s="8">
        <f>SUM(C33:C34)</f>
        <v>93</v>
      </c>
      <c r="D32" s="8">
        <f>SUM(D33:D34)</f>
        <v>976</v>
      </c>
      <c r="E32" s="8">
        <f>SUM(E33:E34)</f>
        <v>883</v>
      </c>
      <c r="F32" s="8">
        <v>953</v>
      </c>
      <c r="G32" s="8">
        <v>442</v>
      </c>
      <c r="H32" s="11"/>
    </row>
    <row r="33" spans="1:8" ht="22.5" customHeight="1">
      <c r="A33" s="14" t="s">
        <v>33</v>
      </c>
      <c r="B33" s="23">
        <v>-166</v>
      </c>
      <c r="C33" s="23">
        <v>-55</v>
      </c>
      <c r="D33" s="23">
        <v>35</v>
      </c>
      <c r="E33" s="23">
        <f>D33-C33</f>
        <v>90</v>
      </c>
      <c r="F33" s="25" t="s">
        <v>2</v>
      </c>
      <c r="G33" s="25" t="s">
        <v>2</v>
      </c>
      <c r="H33" s="16"/>
    </row>
    <row r="34" spans="1:8" s="12" customFormat="1" ht="22.5" customHeight="1">
      <c r="A34" s="14" t="s">
        <v>34</v>
      </c>
      <c r="B34" s="23">
        <v>387</v>
      </c>
      <c r="C34" s="23">
        <v>148</v>
      </c>
      <c r="D34" s="23">
        <v>941</v>
      </c>
      <c r="E34" s="23">
        <f>D34-C34</f>
        <v>793</v>
      </c>
      <c r="F34" s="23">
        <v>535</v>
      </c>
      <c r="G34" s="23">
        <v>243</v>
      </c>
      <c r="H34" s="11"/>
    </row>
    <row r="35" spans="1:8" ht="22.5" customHeight="1">
      <c r="A35" s="13" t="str">
        <f>'[4]餘絀-元(原稿)'!A85</f>
        <v>國家科學委員會主管</v>
      </c>
      <c r="B35" s="8">
        <f>SUM(B36)</f>
        <v>2409</v>
      </c>
      <c r="C35" s="8">
        <f>SUM(C36)</f>
        <v>152</v>
      </c>
      <c r="D35" s="8">
        <f>SUM(D36)</f>
        <v>148</v>
      </c>
      <c r="E35" s="8">
        <f>SUM(E36)</f>
        <v>-4</v>
      </c>
      <c r="F35" s="8">
        <v>2</v>
      </c>
      <c r="G35" s="8">
        <v>6</v>
      </c>
      <c r="H35" s="16"/>
    </row>
    <row r="36" spans="1:8" s="12" customFormat="1" ht="22.5" customHeight="1">
      <c r="A36" s="14" t="s">
        <v>35</v>
      </c>
      <c r="B36" s="23">
        <v>2409</v>
      </c>
      <c r="C36" s="23">
        <v>152</v>
      </c>
      <c r="D36" s="23">
        <v>148</v>
      </c>
      <c r="E36" s="23">
        <f>D36-C36</f>
        <v>-4</v>
      </c>
      <c r="F36" s="23">
        <v>2</v>
      </c>
      <c r="G36" s="23">
        <v>6</v>
      </c>
      <c r="H36" s="11"/>
    </row>
    <row r="37" spans="1:8" ht="22.5" customHeight="1">
      <c r="A37" s="13" t="str">
        <f>'[4]餘絀-元(原稿)'!A87</f>
        <v>農業委員會主管</v>
      </c>
      <c r="B37" s="8">
        <f>SUM(B38)</f>
        <v>21</v>
      </c>
      <c r="C37" s="8">
        <f>SUM(C38)</f>
        <v>18</v>
      </c>
      <c r="D37" s="8">
        <f>SUM(D38)</f>
        <v>16</v>
      </c>
      <c r="E37" s="8">
        <f>SUM(E38)</f>
        <v>-2</v>
      </c>
      <c r="F37" s="8">
        <v>13</v>
      </c>
      <c r="G37" s="8">
        <v>75</v>
      </c>
      <c r="H37" s="16"/>
    </row>
    <row r="38" spans="1:8" ht="22.5" customHeight="1">
      <c r="A38" s="14" t="s">
        <v>36</v>
      </c>
      <c r="B38" s="23">
        <v>21</v>
      </c>
      <c r="C38" s="23">
        <v>18</v>
      </c>
      <c r="D38" s="23">
        <v>16</v>
      </c>
      <c r="E38" s="23">
        <f>D38-C38</f>
        <v>-2</v>
      </c>
      <c r="F38" s="23">
        <v>13</v>
      </c>
      <c r="G38" s="23">
        <v>75</v>
      </c>
      <c r="H38" s="16"/>
    </row>
    <row r="39" spans="1:8" s="12" customFormat="1" ht="22.5" customHeight="1">
      <c r="A39" s="13" t="str">
        <f>'[4]餘絀-元(原稿)'!A89</f>
        <v>衛生署主管</v>
      </c>
      <c r="B39" s="8">
        <f>SUM(B40:B41)</f>
        <v>873</v>
      </c>
      <c r="C39" s="8">
        <f>SUM(C40:C41)</f>
        <v>601</v>
      </c>
      <c r="D39" s="8">
        <f>SUM(D40:D41)</f>
        <v>753</v>
      </c>
      <c r="E39" s="8">
        <f>SUM(E40:E41)</f>
        <v>152</v>
      </c>
      <c r="F39" s="8">
        <v>25</v>
      </c>
      <c r="G39" s="8">
        <v>86</v>
      </c>
      <c r="H39" s="11"/>
    </row>
    <row r="40" spans="1:8" ht="22.5" customHeight="1">
      <c r="A40" s="14" t="s">
        <v>37</v>
      </c>
      <c r="B40" s="23">
        <v>739</v>
      </c>
      <c r="C40" s="23">
        <v>496</v>
      </c>
      <c r="D40" s="23">
        <v>636</v>
      </c>
      <c r="E40" s="23">
        <f>D40-C40</f>
        <v>140</v>
      </c>
      <c r="F40" s="23">
        <v>28</v>
      </c>
      <c r="G40" s="23">
        <v>86</v>
      </c>
      <c r="H40" s="16"/>
    </row>
    <row r="41" spans="1:8" s="12" customFormat="1" ht="22.5" customHeight="1">
      <c r="A41" s="14" t="s">
        <v>38</v>
      </c>
      <c r="B41" s="23">
        <v>134</v>
      </c>
      <c r="C41" s="23">
        <v>105</v>
      </c>
      <c r="D41" s="23">
        <v>117</v>
      </c>
      <c r="E41" s="23">
        <f>D41-C41</f>
        <v>12</v>
      </c>
      <c r="F41" s="23">
        <v>11</v>
      </c>
      <c r="G41" s="23">
        <v>87</v>
      </c>
      <c r="H41" s="11"/>
    </row>
    <row r="42" spans="1:8" s="31" customFormat="1" ht="22.5" customHeight="1">
      <c r="A42" s="13" t="str">
        <f>'[4]餘絀-元(原稿)'!A94</f>
        <v>國立故宮博物院主管</v>
      </c>
      <c r="B42" s="8">
        <f>SUM(B43)</f>
        <v>63</v>
      </c>
      <c r="C42" s="8">
        <f>SUM(C43)</f>
        <v>37</v>
      </c>
      <c r="D42" s="8">
        <f>SUM(D43)</f>
        <v>61</v>
      </c>
      <c r="E42" s="8">
        <f>SUM(E43)</f>
        <v>24</v>
      </c>
      <c r="F42" s="8">
        <v>63</v>
      </c>
      <c r="G42" s="8">
        <v>96</v>
      </c>
      <c r="H42" s="30"/>
    </row>
    <row r="43" spans="1:8" s="12" customFormat="1" ht="22.5" customHeight="1">
      <c r="A43" s="14" t="s">
        <v>39</v>
      </c>
      <c r="B43" s="23">
        <v>63</v>
      </c>
      <c r="C43" s="23">
        <v>37</v>
      </c>
      <c r="D43" s="23">
        <v>61</v>
      </c>
      <c r="E43" s="23">
        <f>D43-C43</f>
        <v>24</v>
      </c>
      <c r="F43" s="23">
        <v>63</v>
      </c>
      <c r="G43" s="23">
        <v>96</v>
      </c>
      <c r="H43" s="11"/>
    </row>
    <row r="44" spans="1:8" s="12" customFormat="1" ht="22.5" customHeight="1">
      <c r="A44" s="13" t="str">
        <f>'[4]餘絀-元(原稿)'!A96</f>
        <v>原住民族委員會主管</v>
      </c>
      <c r="B44" s="8">
        <f>SUM(B45)</f>
        <v>43</v>
      </c>
      <c r="C44" s="8">
        <f>SUM(C45)</f>
        <v>-41</v>
      </c>
      <c r="D44" s="8">
        <f>SUM(D45)</f>
        <v>423</v>
      </c>
      <c r="E44" s="8">
        <f>SUM(E45)</f>
        <v>464</v>
      </c>
      <c r="F44" s="21" t="s">
        <v>40</v>
      </c>
      <c r="G44" s="8">
        <v>989</v>
      </c>
      <c r="H44" s="11"/>
    </row>
    <row r="45" spans="1:8" s="31" customFormat="1" ht="22.5" customHeight="1">
      <c r="A45" s="14" t="s">
        <v>41</v>
      </c>
      <c r="B45" s="23">
        <v>43</v>
      </c>
      <c r="C45" s="23">
        <v>-41</v>
      </c>
      <c r="D45" s="23">
        <v>423</v>
      </c>
      <c r="E45" s="23">
        <f>D45-C45</f>
        <v>464</v>
      </c>
      <c r="F45" s="25" t="s">
        <v>40</v>
      </c>
      <c r="G45" s="23">
        <v>989</v>
      </c>
      <c r="H45" s="30"/>
    </row>
    <row r="46" spans="1:8" s="12" customFormat="1" ht="22.5" customHeight="1">
      <c r="A46" s="9" t="str">
        <f>'[4]餘絀-元(原稿)'!A98</f>
        <v>債務基金</v>
      </c>
      <c r="B46" s="32">
        <f>B47</f>
        <v>9</v>
      </c>
      <c r="C46" s="32">
        <f>C47</f>
        <v>6</v>
      </c>
      <c r="D46" s="8">
        <f>SUM(D47)</f>
        <v>1249</v>
      </c>
      <c r="E46" s="8">
        <f>SUM(E47)</f>
        <v>1243</v>
      </c>
      <c r="F46" s="8">
        <v>22273</v>
      </c>
      <c r="G46" s="8">
        <v>14132</v>
      </c>
      <c r="H46" s="11"/>
    </row>
    <row r="47" spans="1:8" s="12" customFormat="1" ht="22.5" customHeight="1">
      <c r="A47" s="13" t="str">
        <f>'[4]餘絀-元(原稿)'!A99</f>
        <v>財政部主管</v>
      </c>
      <c r="B47" s="32">
        <f>B48</f>
        <v>9</v>
      </c>
      <c r="C47" s="32">
        <f>C48</f>
        <v>6</v>
      </c>
      <c r="D47" s="8">
        <f>SUM(D48)</f>
        <v>1249</v>
      </c>
      <c r="E47" s="8">
        <f>SUM(E48)</f>
        <v>1243</v>
      </c>
      <c r="F47" s="8">
        <v>22273</v>
      </c>
      <c r="G47" s="8">
        <v>14132</v>
      </c>
      <c r="H47" s="11"/>
    </row>
    <row r="48" spans="1:8" ht="22.5" customHeight="1">
      <c r="A48" s="14" t="s">
        <v>42</v>
      </c>
      <c r="B48" s="33">
        <v>9</v>
      </c>
      <c r="C48" s="33">
        <v>6</v>
      </c>
      <c r="D48" s="23">
        <v>1249</v>
      </c>
      <c r="E48" s="23">
        <f>D48-C48</f>
        <v>1243</v>
      </c>
      <c r="F48" s="23">
        <v>22273</v>
      </c>
      <c r="G48" s="23">
        <v>14132</v>
      </c>
      <c r="H48" s="16"/>
    </row>
    <row r="49" spans="1:8" ht="22.5" customHeight="1">
      <c r="A49" s="9" t="str">
        <f>'[4]餘絀-元(原稿)'!A101</f>
        <v>特別收入基金</v>
      </c>
      <c r="B49" s="8">
        <f>B50+B54+B59+B61+B65+B67+B69+B71+B73+B75+B77+B79+B81+B84</f>
        <v>34485</v>
      </c>
      <c r="C49" s="8">
        <f>C50+C54+C59+C61+C65+C67+C69+C71+C73+C75+C77+C79+C81+C84</f>
        <v>1407</v>
      </c>
      <c r="D49" s="8">
        <f>D50+D54+D59+D61+D65+D67+D69+D71+D73+D75+D77+D79+D81+D84</f>
        <v>12951</v>
      </c>
      <c r="E49" s="8">
        <f>E50+E54+E59+E61+E65+E67+E69+E71+E73+E75+E77+E79+E81+E84</f>
        <v>11544</v>
      </c>
      <c r="F49" s="8">
        <v>820</v>
      </c>
      <c r="G49" s="8">
        <v>38</v>
      </c>
      <c r="H49" s="16"/>
    </row>
    <row r="50" spans="1:8" ht="22.5" customHeight="1">
      <c r="A50" s="13" t="str">
        <f>'[4]餘絀-元(原稿)'!A102</f>
        <v>行政院主管</v>
      </c>
      <c r="B50" s="8">
        <f>SUM(B51:B53)</f>
        <v>30646</v>
      </c>
      <c r="C50" s="8">
        <f>SUM(C51:C53)</f>
        <v>-2965</v>
      </c>
      <c r="D50" s="8">
        <f>SUM(D51:D53)</f>
        <v>136</v>
      </c>
      <c r="E50" s="8">
        <f>SUM(E51:E53)</f>
        <v>3101</v>
      </c>
      <c r="F50" s="21" t="s">
        <v>40</v>
      </c>
      <c r="G50" s="8">
        <v>0</v>
      </c>
      <c r="H50" s="16"/>
    </row>
    <row r="51" spans="1:8" ht="22.5" customHeight="1">
      <c r="A51" s="14" t="s">
        <v>43</v>
      </c>
      <c r="B51" s="23">
        <v>-1772</v>
      </c>
      <c r="C51" s="23">
        <v>2090</v>
      </c>
      <c r="D51" s="23">
        <v>3312</v>
      </c>
      <c r="E51" s="23">
        <f>D51-C51</f>
        <v>1222</v>
      </c>
      <c r="F51" s="23">
        <v>58</v>
      </c>
      <c r="G51" s="25" t="s">
        <v>40</v>
      </c>
      <c r="H51" s="16"/>
    </row>
    <row r="52" spans="1:8" s="12" customFormat="1" ht="22.5" customHeight="1">
      <c r="A52" s="14" t="s">
        <v>44</v>
      </c>
      <c r="B52" s="23">
        <v>1804</v>
      </c>
      <c r="C52" s="23">
        <v>1344</v>
      </c>
      <c r="D52" s="23">
        <v>1778</v>
      </c>
      <c r="E52" s="23">
        <f>D52-C52</f>
        <v>434</v>
      </c>
      <c r="F52" s="23">
        <v>32</v>
      </c>
      <c r="G52" s="23">
        <v>99</v>
      </c>
      <c r="H52" s="11"/>
    </row>
    <row r="53" spans="1:8" ht="22.5" customHeight="1">
      <c r="A53" s="14" t="s">
        <v>45</v>
      </c>
      <c r="B53" s="23">
        <v>30614</v>
      </c>
      <c r="C53" s="23">
        <v>-6399</v>
      </c>
      <c r="D53" s="23">
        <v>-4954</v>
      </c>
      <c r="E53" s="23">
        <f>D53-C53</f>
        <v>1445</v>
      </c>
      <c r="F53" s="25" t="s">
        <v>3</v>
      </c>
      <c r="G53" s="25" t="s">
        <v>1</v>
      </c>
      <c r="H53" s="16"/>
    </row>
    <row r="54" spans="1:8" ht="22.5" customHeight="1">
      <c r="A54" s="13" t="str">
        <f>'[4]餘絀-元(原稿)'!A106</f>
        <v>內政部主管</v>
      </c>
      <c r="B54" s="8">
        <f>SUM(B55:B58)</f>
        <v>-60</v>
      </c>
      <c r="C54" s="8">
        <f>SUM(C55:C58)</f>
        <v>14</v>
      </c>
      <c r="D54" s="8">
        <f>SUM(D55:D58)</f>
        <v>876</v>
      </c>
      <c r="E54" s="8">
        <f>SUM(E55:E58)</f>
        <v>862</v>
      </c>
      <c r="F54" s="8">
        <v>5969</v>
      </c>
      <c r="G54" s="21" t="s">
        <v>2</v>
      </c>
      <c r="H54" s="16"/>
    </row>
    <row r="55" spans="1:8" s="12" customFormat="1" ht="22.5" customHeight="1">
      <c r="A55" s="14" t="s">
        <v>46</v>
      </c>
      <c r="B55" s="23">
        <v>-318</v>
      </c>
      <c r="C55" s="23">
        <v>-379</v>
      </c>
      <c r="D55" s="23">
        <v>439</v>
      </c>
      <c r="E55" s="23">
        <f>D55-C55</f>
        <v>818</v>
      </c>
      <c r="F55" s="25" t="s">
        <v>2</v>
      </c>
      <c r="G55" s="25" t="s">
        <v>2</v>
      </c>
      <c r="H55" s="11"/>
    </row>
    <row r="56" spans="1:8" ht="22.5" customHeight="1">
      <c r="A56" s="14" t="s">
        <v>47</v>
      </c>
      <c r="B56" s="33">
        <v>18</v>
      </c>
      <c r="C56" s="23">
        <v>196</v>
      </c>
      <c r="D56" s="23">
        <v>224</v>
      </c>
      <c r="E56" s="23">
        <f>D56-C56</f>
        <v>28</v>
      </c>
      <c r="F56" s="23">
        <v>14</v>
      </c>
      <c r="G56" s="23">
        <v>1276</v>
      </c>
      <c r="H56" s="16"/>
    </row>
    <row r="57" spans="1:8" ht="22.5" customHeight="1">
      <c r="A57" s="14" t="s">
        <v>48</v>
      </c>
      <c r="B57" s="33">
        <v>170</v>
      </c>
      <c r="C57" s="33">
        <v>117</v>
      </c>
      <c r="D57" s="23">
        <v>113</v>
      </c>
      <c r="E57" s="23">
        <f>D57-C57</f>
        <v>-4</v>
      </c>
      <c r="F57" s="23">
        <v>4</v>
      </c>
      <c r="G57" s="23">
        <v>66</v>
      </c>
      <c r="H57" s="16"/>
    </row>
    <row r="58" spans="1:8" ht="22.5" customHeight="1">
      <c r="A58" s="14" t="s">
        <v>49</v>
      </c>
      <c r="B58" s="33">
        <v>70</v>
      </c>
      <c r="C58" s="33">
        <v>80</v>
      </c>
      <c r="D58" s="23">
        <v>100</v>
      </c>
      <c r="E58" s="23">
        <f>D58-C58</f>
        <v>20</v>
      </c>
      <c r="F58" s="23">
        <v>25</v>
      </c>
      <c r="G58" s="23">
        <v>142.8321702382822</v>
      </c>
      <c r="H58" s="16"/>
    </row>
    <row r="59" spans="1:8" s="12" customFormat="1" ht="22.5" customHeight="1">
      <c r="A59" s="13" t="str">
        <f>'[4]餘絀-元(原稿)'!A109</f>
        <v>教育部主管</v>
      </c>
      <c r="B59" s="8">
        <f>SUM(B60)</f>
        <v>-24</v>
      </c>
      <c r="C59" s="8">
        <f>SUM(C60)</f>
        <v>47</v>
      </c>
      <c r="D59" s="8">
        <f>SUM(D60)</f>
        <v>-116</v>
      </c>
      <c r="E59" s="8">
        <f>SUM(E60)</f>
        <v>-163</v>
      </c>
      <c r="F59" s="21" t="s">
        <v>1</v>
      </c>
      <c r="G59" s="8">
        <v>493</v>
      </c>
      <c r="H59" s="11"/>
    </row>
    <row r="60" spans="1:8" s="31" customFormat="1" ht="22.5" customHeight="1">
      <c r="A60" s="14" t="s">
        <v>50</v>
      </c>
      <c r="B60" s="23">
        <v>-24</v>
      </c>
      <c r="C60" s="23">
        <v>47</v>
      </c>
      <c r="D60" s="23">
        <v>-116</v>
      </c>
      <c r="E60" s="23">
        <f>D60-C60</f>
        <v>-163</v>
      </c>
      <c r="F60" s="25" t="s">
        <v>1</v>
      </c>
      <c r="G60" s="23">
        <v>493</v>
      </c>
      <c r="H60" s="30"/>
    </row>
    <row r="61" spans="1:8" ht="22.5" customHeight="1">
      <c r="A61" s="13" t="str">
        <f>'[4]餘絀-元(原稿)'!A111</f>
        <v>經濟部主管</v>
      </c>
      <c r="B61" s="8">
        <f>SUM(B62:B64)</f>
        <v>12202</v>
      </c>
      <c r="C61" s="8">
        <f>SUM(C62:C64)</f>
        <v>10914</v>
      </c>
      <c r="D61" s="8">
        <f>SUM(D62:D64)</f>
        <v>8745</v>
      </c>
      <c r="E61" s="8">
        <f>SUM(E62:E64)</f>
        <v>-2169</v>
      </c>
      <c r="F61" s="8">
        <v>20</v>
      </c>
      <c r="G61" s="8">
        <v>72</v>
      </c>
      <c r="H61" s="16"/>
    </row>
    <row r="62" spans="1:8" s="12" customFormat="1" ht="22.5" customHeight="1">
      <c r="A62" s="14" t="s">
        <v>51</v>
      </c>
      <c r="B62" s="23">
        <v>1346</v>
      </c>
      <c r="C62" s="23">
        <v>1910</v>
      </c>
      <c r="D62" s="23">
        <v>2044</v>
      </c>
      <c r="E62" s="23">
        <f>D62-C62</f>
        <v>134</v>
      </c>
      <c r="F62" s="23">
        <v>7</v>
      </c>
      <c r="G62" s="23">
        <v>152</v>
      </c>
      <c r="H62" s="11"/>
    </row>
    <row r="63" spans="1:8" ht="22.5" customHeight="1">
      <c r="A63" s="14" t="s">
        <v>52</v>
      </c>
      <c r="B63" s="23">
        <v>10829</v>
      </c>
      <c r="C63" s="23">
        <v>8556</v>
      </c>
      <c r="D63" s="23">
        <v>6209</v>
      </c>
      <c r="E63" s="23">
        <f>D63-C63</f>
        <v>-2347</v>
      </c>
      <c r="F63" s="23">
        <v>27</v>
      </c>
      <c r="G63" s="23">
        <v>57</v>
      </c>
      <c r="H63" s="16"/>
    </row>
    <row r="64" spans="1:8" ht="22.5" customHeight="1">
      <c r="A64" s="14" t="s">
        <v>53</v>
      </c>
      <c r="B64" s="23">
        <v>27</v>
      </c>
      <c r="C64" s="23">
        <v>448</v>
      </c>
      <c r="D64" s="17">
        <v>492</v>
      </c>
      <c r="E64" s="23">
        <f>D64-C64</f>
        <v>44</v>
      </c>
      <c r="F64" s="25">
        <v>10</v>
      </c>
      <c r="G64" s="34">
        <v>1805</v>
      </c>
      <c r="H64" s="16"/>
    </row>
    <row r="65" spans="1:8" ht="22.5" customHeight="1">
      <c r="A65" s="13" t="str">
        <f>'[4]餘絀-元(原稿)'!A114</f>
        <v>交通部主管</v>
      </c>
      <c r="B65" s="8">
        <f>SUM(B66)</f>
        <v>-5214</v>
      </c>
      <c r="C65" s="8">
        <f>SUM(C66)</f>
        <v>-2829</v>
      </c>
      <c r="D65" s="8">
        <f>SUM(D66)</f>
        <v>-3446</v>
      </c>
      <c r="E65" s="8">
        <f>SUM(E66)</f>
        <v>-617</v>
      </c>
      <c r="F65" s="8">
        <v>22</v>
      </c>
      <c r="G65" s="21" t="s">
        <v>19</v>
      </c>
      <c r="H65" s="16"/>
    </row>
    <row r="66" spans="1:8" ht="22.5" customHeight="1">
      <c r="A66" s="14" t="s">
        <v>54</v>
      </c>
      <c r="B66" s="23">
        <v>-5214</v>
      </c>
      <c r="C66" s="23">
        <v>-2829</v>
      </c>
      <c r="D66" s="23">
        <v>-3446</v>
      </c>
      <c r="E66" s="23">
        <f>D66-C66</f>
        <v>-617</v>
      </c>
      <c r="F66" s="23">
        <v>22</v>
      </c>
      <c r="G66" s="25" t="s">
        <v>19</v>
      </c>
      <c r="H66" s="16"/>
    </row>
    <row r="67" spans="1:8" s="12" customFormat="1" ht="22.5" customHeight="1">
      <c r="A67" s="13" t="str">
        <f>'[4]餘絀-元(原稿)'!A116</f>
        <v>原子能委員會主管</v>
      </c>
      <c r="B67" s="8">
        <f>SUM(B68)</f>
        <v>10</v>
      </c>
      <c r="C67" s="8">
        <f>SUM(C68)</f>
        <v>32</v>
      </c>
      <c r="D67" s="8">
        <f>SUM(D68)</f>
        <v>58</v>
      </c>
      <c r="E67" s="8">
        <f>SUM(E68)</f>
        <v>26</v>
      </c>
      <c r="F67" s="8">
        <v>82</v>
      </c>
      <c r="G67" s="8">
        <v>574</v>
      </c>
      <c r="H67" s="11"/>
    </row>
    <row r="68" spans="1:8" s="31" customFormat="1" ht="22.5" customHeight="1">
      <c r="A68" s="14" t="s">
        <v>55</v>
      </c>
      <c r="B68" s="23">
        <v>10</v>
      </c>
      <c r="C68" s="23">
        <v>32</v>
      </c>
      <c r="D68" s="23">
        <v>58</v>
      </c>
      <c r="E68" s="23">
        <f>D68-C68</f>
        <v>26</v>
      </c>
      <c r="F68" s="23">
        <v>82</v>
      </c>
      <c r="G68" s="23">
        <v>574</v>
      </c>
      <c r="H68" s="30"/>
    </row>
    <row r="69" spans="1:8" s="12" customFormat="1" ht="22.5" customHeight="1">
      <c r="A69" s="13" t="str">
        <f>'[4]餘絀-元(原稿)'!A118</f>
        <v>農業委員會主管</v>
      </c>
      <c r="B69" s="8">
        <f>SUM(B70)</f>
        <v>-15590</v>
      </c>
      <c r="C69" s="8">
        <f>SUM(C70)</f>
        <v>-9297</v>
      </c>
      <c r="D69" s="8">
        <f>SUM(D70)</f>
        <v>-1987</v>
      </c>
      <c r="E69" s="8">
        <f>SUM(E70)</f>
        <v>7310</v>
      </c>
      <c r="F69" s="35" t="s">
        <v>19</v>
      </c>
      <c r="G69" s="21" t="s">
        <v>19</v>
      </c>
      <c r="H69" s="11"/>
    </row>
    <row r="70" spans="1:8" ht="22.5" customHeight="1">
      <c r="A70" s="14" t="s">
        <v>56</v>
      </c>
      <c r="B70" s="23">
        <v>-15590</v>
      </c>
      <c r="C70" s="23">
        <v>-9297</v>
      </c>
      <c r="D70" s="23">
        <v>-1987</v>
      </c>
      <c r="E70" s="23">
        <f>D70-C70</f>
        <v>7310</v>
      </c>
      <c r="F70" s="36" t="s">
        <v>19</v>
      </c>
      <c r="G70" s="25" t="s">
        <v>19</v>
      </c>
      <c r="H70" s="16"/>
    </row>
    <row r="71" spans="1:8" s="12" customFormat="1" ht="22.5" customHeight="1">
      <c r="A71" s="13" t="str">
        <f>'[4]餘絀-元(原稿)'!A120</f>
        <v>勞工委員會主管</v>
      </c>
      <c r="B71" s="8">
        <f>SUM(B72)</f>
        <v>-45</v>
      </c>
      <c r="C71" s="8">
        <f>SUM(C72)</f>
        <v>-1925</v>
      </c>
      <c r="D71" s="8">
        <f>SUM(D72)</f>
        <v>189</v>
      </c>
      <c r="E71" s="8">
        <f>SUM(E72)</f>
        <v>2114</v>
      </c>
      <c r="F71" s="21" t="s">
        <v>2</v>
      </c>
      <c r="G71" s="21" t="s">
        <v>2</v>
      </c>
      <c r="H71" s="11"/>
    </row>
    <row r="72" spans="1:8" s="38" customFormat="1" ht="22.5" customHeight="1">
      <c r="A72" s="14" t="s">
        <v>57</v>
      </c>
      <c r="B72" s="23">
        <v>-45</v>
      </c>
      <c r="C72" s="23">
        <v>-1925</v>
      </c>
      <c r="D72" s="23">
        <v>189</v>
      </c>
      <c r="E72" s="23">
        <f>D72-C72</f>
        <v>2114</v>
      </c>
      <c r="F72" s="25" t="s">
        <v>2</v>
      </c>
      <c r="G72" s="25" t="s">
        <v>2</v>
      </c>
      <c r="H72" s="37"/>
    </row>
    <row r="73" spans="1:8" s="12" customFormat="1" ht="24" customHeight="1">
      <c r="A73" s="13" t="str">
        <f>'[4]餘絀-元(原稿)'!A122</f>
        <v>衛生署主管</v>
      </c>
      <c r="B73" s="8">
        <f>SUM(B74)</f>
        <v>-872</v>
      </c>
      <c r="C73" s="8">
        <f>SUM(C74)</f>
        <v>36</v>
      </c>
      <c r="D73" s="8">
        <f>SUM(D74)</f>
        <v>846</v>
      </c>
      <c r="E73" s="8">
        <f>SUM(E74)</f>
        <v>810</v>
      </c>
      <c r="F73" s="8">
        <v>2260</v>
      </c>
      <c r="G73" s="21" t="s">
        <v>2</v>
      </c>
      <c r="H73" s="11"/>
    </row>
    <row r="74" spans="1:8" ht="24" customHeight="1">
      <c r="A74" s="14" t="s">
        <v>58</v>
      </c>
      <c r="B74" s="23">
        <v>-872</v>
      </c>
      <c r="C74" s="23">
        <v>36</v>
      </c>
      <c r="D74" s="23">
        <v>846</v>
      </c>
      <c r="E74" s="23">
        <f>D74-C74</f>
        <v>810</v>
      </c>
      <c r="F74" s="23">
        <v>2260</v>
      </c>
      <c r="G74" s="25" t="s">
        <v>2</v>
      </c>
      <c r="H74" s="16"/>
    </row>
    <row r="75" spans="1:8" s="12" customFormat="1" ht="24" customHeight="1">
      <c r="A75" s="13" t="str">
        <f>'[4]餘絀-元(原稿)'!A124</f>
        <v>環境保護署主管</v>
      </c>
      <c r="B75" s="8">
        <f>SUM(B76)</f>
        <v>-599</v>
      </c>
      <c r="C75" s="8">
        <f>SUM(C76)</f>
        <v>-560</v>
      </c>
      <c r="D75" s="8">
        <f>SUM(D76)</f>
        <v>-34</v>
      </c>
      <c r="E75" s="8">
        <f>SUM(E76)</f>
        <v>526</v>
      </c>
      <c r="F75" s="21" t="s">
        <v>3</v>
      </c>
      <c r="G75" s="21" t="s">
        <v>3</v>
      </c>
      <c r="H75" s="11"/>
    </row>
    <row r="76" spans="1:8" ht="24" customHeight="1">
      <c r="A76" s="14" t="s">
        <v>59</v>
      </c>
      <c r="B76" s="23">
        <v>-599</v>
      </c>
      <c r="C76" s="23">
        <v>-560</v>
      </c>
      <c r="D76" s="23">
        <v>-34</v>
      </c>
      <c r="E76" s="23">
        <f>D76-C76</f>
        <v>526</v>
      </c>
      <c r="F76" s="25" t="s">
        <v>3</v>
      </c>
      <c r="G76" s="25" t="s">
        <v>3</v>
      </c>
      <c r="H76" s="16"/>
    </row>
    <row r="77" spans="1:8" s="12" customFormat="1" ht="24" customHeight="1">
      <c r="A77" s="13" t="str">
        <f>'[4]餘絀-元(原稿)'!A126</f>
        <v>大陸委員會主管</v>
      </c>
      <c r="B77" s="8">
        <f>SUM(B78)</f>
        <v>-26</v>
      </c>
      <c r="C77" s="8">
        <f>SUM(C78)</f>
        <v>21</v>
      </c>
      <c r="D77" s="32">
        <f>SUM(D78)</f>
        <v>22</v>
      </c>
      <c r="E77" s="32">
        <f>SUM(E78)</f>
        <v>1</v>
      </c>
      <c r="F77" s="8">
        <v>6</v>
      </c>
      <c r="G77" s="21" t="s">
        <v>2</v>
      </c>
      <c r="H77" s="11"/>
    </row>
    <row r="78" spans="1:8" ht="24" customHeight="1">
      <c r="A78" s="14" t="s">
        <v>60</v>
      </c>
      <c r="B78" s="23">
        <v>-26</v>
      </c>
      <c r="C78" s="23">
        <v>21</v>
      </c>
      <c r="D78" s="33">
        <v>22</v>
      </c>
      <c r="E78" s="33">
        <f>D78-C78</f>
        <v>1</v>
      </c>
      <c r="F78" s="23">
        <v>6</v>
      </c>
      <c r="G78" s="25" t="s">
        <v>2</v>
      </c>
      <c r="H78" s="16"/>
    </row>
    <row r="79" spans="1:8" s="12" customFormat="1" ht="24" customHeight="1">
      <c r="A79" s="13" t="str">
        <f>'[4]餘絀-元(原稿)'!A128</f>
        <v>新聞局主管</v>
      </c>
      <c r="B79" s="8">
        <f>SUM(B80)</f>
        <v>39</v>
      </c>
      <c r="C79" s="8">
        <f>SUM(C80)</f>
        <v>80</v>
      </c>
      <c r="D79" s="8">
        <f>SUM(D80)</f>
        <v>89</v>
      </c>
      <c r="E79" s="8">
        <f>SUM(E80)</f>
        <v>9</v>
      </c>
      <c r="F79" s="8">
        <v>11</v>
      </c>
      <c r="G79" s="8">
        <v>229</v>
      </c>
      <c r="H79" s="11"/>
    </row>
    <row r="80" spans="1:8" ht="24" customHeight="1">
      <c r="A80" s="14" t="s">
        <v>61</v>
      </c>
      <c r="B80" s="23">
        <v>39</v>
      </c>
      <c r="C80" s="23">
        <v>80</v>
      </c>
      <c r="D80" s="23">
        <v>89</v>
      </c>
      <c r="E80" s="23">
        <f>D80-C80</f>
        <v>9</v>
      </c>
      <c r="F80" s="23">
        <v>11</v>
      </c>
      <c r="G80" s="23">
        <v>229</v>
      </c>
      <c r="H80" s="16"/>
    </row>
    <row r="81" spans="1:8" ht="24" customHeight="1">
      <c r="A81" s="13" t="str">
        <f>'[4]餘絀-元(原稿)'!A130</f>
        <v>金融監督管理委員會主管</v>
      </c>
      <c r="B81" s="8">
        <f>SUM(B82:B83)</f>
        <v>13995</v>
      </c>
      <c r="C81" s="8">
        <f>SUM(C82:C83)</f>
        <v>7491</v>
      </c>
      <c r="D81" s="8">
        <f>SUM(D82:D83)</f>
        <v>7189</v>
      </c>
      <c r="E81" s="8">
        <f>SUM(E82:E83)</f>
        <v>-302</v>
      </c>
      <c r="F81" s="8">
        <v>4</v>
      </c>
      <c r="G81" s="8">
        <v>51</v>
      </c>
      <c r="H81" s="16"/>
    </row>
    <row r="82" spans="1:8" s="12" customFormat="1" ht="24" customHeight="1">
      <c r="A82" s="14" t="s">
        <v>62</v>
      </c>
      <c r="B82" s="39" t="s">
        <v>4</v>
      </c>
      <c r="C82" s="23">
        <v>249</v>
      </c>
      <c r="D82" s="23">
        <v>265</v>
      </c>
      <c r="E82" s="23">
        <f>D82-C82</f>
        <v>16</v>
      </c>
      <c r="F82" s="23">
        <v>7</v>
      </c>
      <c r="G82" s="23">
        <v>1019615</v>
      </c>
      <c r="H82" s="11"/>
    </row>
    <row r="83" spans="1:8" s="12" customFormat="1" ht="24" customHeight="1">
      <c r="A83" s="14" t="s">
        <v>63</v>
      </c>
      <c r="B83" s="23">
        <v>13995</v>
      </c>
      <c r="C83" s="23">
        <v>7242</v>
      </c>
      <c r="D83" s="23">
        <v>6924</v>
      </c>
      <c r="E83" s="23">
        <f>D83-C83</f>
        <v>-318</v>
      </c>
      <c r="F83" s="23">
        <v>4</v>
      </c>
      <c r="G83" s="23">
        <v>49</v>
      </c>
      <c r="H83" s="11"/>
    </row>
    <row r="84" spans="1:8" ht="24" customHeight="1">
      <c r="A84" s="13" t="str">
        <f>'[4]餘絀-元(原稿)'!A133</f>
        <v>國家通訊傳播委員會主管</v>
      </c>
      <c r="B84" s="8">
        <f>SUM(B85)</f>
        <v>23</v>
      </c>
      <c r="C84" s="8">
        <f>SUM(C85)</f>
        <v>348</v>
      </c>
      <c r="D84" s="8">
        <f>SUM(D85)</f>
        <v>384</v>
      </c>
      <c r="E84" s="8">
        <f>SUM(E85)</f>
        <v>36</v>
      </c>
      <c r="F84" s="8">
        <v>10</v>
      </c>
      <c r="G84" s="8">
        <v>1637</v>
      </c>
      <c r="H84" s="16"/>
    </row>
    <row r="85" spans="1:8" s="12" customFormat="1" ht="24" customHeight="1">
      <c r="A85" s="14" t="s">
        <v>64</v>
      </c>
      <c r="B85" s="23">
        <v>23</v>
      </c>
      <c r="C85" s="23">
        <v>348</v>
      </c>
      <c r="D85" s="23">
        <v>384</v>
      </c>
      <c r="E85" s="23">
        <f>D85-C85</f>
        <v>36</v>
      </c>
      <c r="F85" s="23">
        <v>10</v>
      </c>
      <c r="G85" s="23">
        <v>1637</v>
      </c>
      <c r="H85" s="11"/>
    </row>
    <row r="86" spans="1:8" s="12" customFormat="1" ht="24" customHeight="1">
      <c r="A86" s="9" t="str">
        <f>'[4]餘絀-元(原稿)'!A135</f>
        <v>資本計畫基金</v>
      </c>
      <c r="B86" s="8">
        <f aca="true" t="shared" si="1" ref="B86:E87">SUM(B87)</f>
        <v>-1388</v>
      </c>
      <c r="C86" s="8">
        <f t="shared" si="1"/>
        <v>328</v>
      </c>
      <c r="D86" s="8">
        <f t="shared" si="1"/>
        <v>-1343</v>
      </c>
      <c r="E86" s="8">
        <f t="shared" si="1"/>
        <v>-1671</v>
      </c>
      <c r="F86" s="21" t="s">
        <v>1</v>
      </c>
      <c r="G86" s="21" t="s">
        <v>3</v>
      </c>
      <c r="H86" s="11"/>
    </row>
    <row r="87" spans="1:8" s="12" customFormat="1" ht="24" customHeight="1">
      <c r="A87" s="13" t="str">
        <f>'[4]餘絀-元(原稿)'!A136</f>
        <v>國防部主管</v>
      </c>
      <c r="B87" s="8">
        <f t="shared" si="1"/>
        <v>-1388</v>
      </c>
      <c r="C87" s="8">
        <f t="shared" si="1"/>
        <v>328</v>
      </c>
      <c r="D87" s="8">
        <f t="shared" si="1"/>
        <v>-1343</v>
      </c>
      <c r="E87" s="8">
        <f t="shared" si="1"/>
        <v>-1671</v>
      </c>
      <c r="F87" s="21" t="s">
        <v>1</v>
      </c>
      <c r="G87" s="21" t="s">
        <v>3</v>
      </c>
      <c r="H87" s="11"/>
    </row>
    <row r="88" spans="1:8" s="12" customFormat="1" ht="24" customHeight="1">
      <c r="A88" s="14" t="s">
        <v>65</v>
      </c>
      <c r="B88" s="23">
        <v>-1388</v>
      </c>
      <c r="C88" s="23">
        <v>328</v>
      </c>
      <c r="D88" s="23">
        <v>-1343</v>
      </c>
      <c r="E88" s="23">
        <f>D88-C88</f>
        <v>-1671</v>
      </c>
      <c r="F88" s="25" t="s">
        <v>1</v>
      </c>
      <c r="G88" s="25" t="s">
        <v>3</v>
      </c>
      <c r="H88" s="11"/>
    </row>
    <row r="89" spans="1:7" s="40" customFormat="1" ht="15.75" customHeight="1">
      <c r="A89" s="44" t="s">
        <v>66</v>
      </c>
      <c r="B89" s="44"/>
      <c r="C89" s="44"/>
      <c r="D89" s="44"/>
      <c r="E89" s="44"/>
      <c r="F89" s="44"/>
      <c r="G89" s="44"/>
    </row>
    <row r="90" spans="1:7" s="41" customFormat="1" ht="15.75" customHeight="1">
      <c r="A90" s="44" t="s">
        <v>67</v>
      </c>
      <c r="B90" s="44"/>
      <c r="C90" s="44"/>
      <c r="D90" s="44"/>
      <c r="E90" s="44"/>
      <c r="F90" s="44"/>
      <c r="G90" s="44"/>
    </row>
    <row r="91" spans="1:7" s="43" customFormat="1" ht="16.5" customHeight="1">
      <c r="A91" s="42" t="s">
        <v>68</v>
      </c>
      <c r="B91" s="42"/>
      <c r="C91" s="42"/>
      <c r="D91" s="42"/>
      <c r="E91" s="42"/>
      <c r="F91" s="42"/>
      <c r="G91" s="42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</sheetData>
  <mergeCells count="6">
    <mergeCell ref="A90:G90"/>
    <mergeCell ref="A1:G1"/>
    <mergeCell ref="A89:G89"/>
    <mergeCell ref="A3:A4"/>
    <mergeCell ref="B3:B4"/>
    <mergeCell ref="C3:G3"/>
  </mergeCells>
  <printOptions horizontalCentered="1"/>
  <pageMargins left="0.3937007874015748" right="0.3937007874015748" top="0.7874015748031497" bottom="0.5905511811023623" header="0.5905511811023623" footer="0.31496062992125984"/>
  <pageSetup firstPageNumber="16" useFirstPageNumber="1" horizontalDpi="600" verticalDpi="600" orientation="landscape" paperSize="9" scale="84" r:id="rId3"/>
  <headerFooter alignWithMargins="0">
    <oddHeader>&amp;L&amp;"標楷體,標準"&amp;20附表&amp;"Times New Roman,標準"6</oddHeader>
    <oddFooter>&amp;C&amp;"Times New Roman,標準"&amp;14&amp;P</oddFooter>
  </headerFooter>
  <rowBreaks count="2" manualBreakCount="2">
    <brk id="26" max="6" man="1"/>
    <brk id="4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DGBAS-EDP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2009-12-04T07:38:29Z</dcterms:created>
  <dcterms:modified xsi:type="dcterms:W3CDTF">2009-12-04T07:51:03Z</dcterms:modified>
  <cp:category/>
  <cp:version/>
  <cp:contentType/>
  <cp:contentStatus/>
</cp:coreProperties>
</file>