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895" activeTab="0"/>
  </bookViews>
  <sheets>
    <sheet name="表1" sheetId="1" r:id="rId1"/>
  </sheets>
  <externalReferences>
    <externalReference r:id="rId4"/>
    <externalReference r:id="rId5"/>
    <externalReference r:id="rId6"/>
    <externalReference r:id="rId7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'表1'!$A$1:$G$11</definedName>
    <definedName name="Print_Area_MI">#REF!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<sst xmlns="http://schemas.openxmlformats.org/spreadsheetml/2006/main" count="18" uniqueCount="18">
  <si>
    <t>單位：億元</t>
  </si>
  <si>
    <t>科         目</t>
  </si>
  <si>
    <t>預  算  數</t>
  </si>
  <si>
    <t>占預算％</t>
  </si>
  <si>
    <t>占分配％</t>
  </si>
  <si>
    <t>合             計</t>
  </si>
  <si>
    <t xml:space="preserve">         97年度中央政府各機關歲入預算截至97年9月底執行情形</t>
  </si>
  <si>
    <t>分配預算數</t>
  </si>
  <si>
    <t>累　　計　　執　　行　　數</t>
  </si>
  <si>
    <r>
      <t xml:space="preserve">    </t>
    </r>
    <r>
      <rPr>
        <sz val="14"/>
        <rFont val="標楷體"/>
        <family val="4"/>
      </rPr>
      <t>金    額</t>
    </r>
  </si>
  <si>
    <r>
      <t>較分配</t>
    </r>
    <r>
      <rPr>
        <sz val="11"/>
        <rFont val="標楷體"/>
        <family val="4"/>
      </rPr>
      <t>數增減</t>
    </r>
  </si>
  <si>
    <r>
      <t>1.</t>
    </r>
    <r>
      <rPr>
        <sz val="14"/>
        <rFont val="標楷體"/>
        <family val="4"/>
      </rPr>
      <t>稅課收入</t>
    </r>
  </si>
  <si>
    <r>
      <t>2.</t>
    </r>
    <r>
      <rPr>
        <sz val="14"/>
        <rFont val="標楷體"/>
        <family val="4"/>
      </rPr>
      <t>罰款及賠償收入</t>
    </r>
  </si>
  <si>
    <r>
      <t>3.</t>
    </r>
    <r>
      <rPr>
        <sz val="14"/>
        <rFont val="標楷體"/>
        <family val="4"/>
      </rPr>
      <t>規費收入</t>
    </r>
  </si>
  <si>
    <r>
      <t>4.</t>
    </r>
    <r>
      <rPr>
        <sz val="14"/>
        <rFont val="標楷體"/>
        <family val="4"/>
      </rPr>
      <t>財產收入</t>
    </r>
  </si>
  <si>
    <r>
      <t>5.</t>
    </r>
    <r>
      <rPr>
        <sz val="14"/>
        <rFont val="標楷體"/>
        <family val="4"/>
      </rPr>
      <t>營業盈餘及事業收入</t>
    </r>
  </si>
  <si>
    <r>
      <t>6.</t>
    </r>
    <r>
      <rPr>
        <sz val="14"/>
        <rFont val="標楷體"/>
        <family val="4"/>
      </rPr>
      <t>其他收入</t>
    </r>
  </si>
  <si>
    <t>.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</si>
</sst>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,,_);_(* &quot;–&quot;\ #,##0,,_);_(* &quot;&quot;_);_(@_)"/>
    <numFmt numFmtId="183" formatCode="_(* #,##0.00_);_(* \(#,##0.00\);_(* &quot;-&quot;??_);_(@_)"/>
    <numFmt numFmtId="184" formatCode="#,##0.0_);\(#,##0.0\)"/>
    <numFmt numFmtId="185" formatCode="#,##0_);[Red]\(#,##0\)"/>
    <numFmt numFmtId="186" formatCode="_-* #,##0.0_-;\-* #,##0.0_-;_-* &quot;-&quot;??_-;_-@_-"/>
    <numFmt numFmtId="187" formatCode="_-* #,##0_-;\-* #,##0_-;_-* &quot;-&quot;??_-;_-@_-"/>
    <numFmt numFmtId="188" formatCode="_-* #,##0_-;\-* #,##0_-;_-* &quot; &quot;_-;_-@_-"/>
    <numFmt numFmtId="189" formatCode="_-* #,##0.000_-;\-* #,##0.000_-;_-* &quot;-&quot;??_-;_-@_-"/>
    <numFmt numFmtId="190" formatCode="_(* #,##0.0_);_(* \(#,##0.0\);_(* &quot;-&quot;_);_(@_)"/>
    <numFmt numFmtId="191" formatCode="_-* #,##0_-;\-* #,##0_-;_-* &quot;     -&quot;??_-;_-@_-"/>
    <numFmt numFmtId="192" formatCode="\(#,##0\)"/>
    <numFmt numFmtId="193" formatCode="0_);[Red]\(0\)"/>
    <numFmt numFmtId="194" formatCode="#,##0\ \ \ \ \ \ \ \ \ \ \ \ \ "/>
    <numFmt numFmtId="195" formatCode="#,##0.0"/>
    <numFmt numFmtId="196" formatCode="_-* #,##0.0000_-;\-* #,##0.0000_-;_-* &quot;-&quot;??_-;_-@_-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_(* #,##0.00_);_(* \(#,##0.00\);_(* &quot;-&quot;_);_(@_)"/>
    <numFmt numFmtId="205" formatCode="#,###"/>
    <numFmt numFmtId="206" formatCode="#,###_ "/>
    <numFmt numFmtId="207" formatCode="_(* #,##0,,_);_(&quot;–&quot;* #,##0,,_);_(* &quot;&quot;_);_(@_)"/>
    <numFmt numFmtId="208" formatCode="_-* #,###_-;\-* #,###_-;_-* &quot;-&quot;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;\-#,##0.0"/>
    <numFmt numFmtId="213" formatCode="_-* #,##0\ \ \ \ \ \ _-;\-* #,##0_-;_-* &quot;-      &quot;_-;_-@_-"/>
    <numFmt numFmtId="214" formatCode="_-* #,##0\ \ \ \ _-;\-* #,##0_-;_-* &quot;-&quot;\ \ \ \ _-;_-@_-"/>
    <numFmt numFmtId="215" formatCode="#,##0\ \ \ \ \ \ \ \ \ "/>
    <numFmt numFmtId="216" formatCode="0.00_ "/>
    <numFmt numFmtId="217" formatCode="_(* #,##0_);_(* \(#,##0\);_(* &quot;-&quot;??_);_(@_)"/>
    <numFmt numFmtId="218" formatCode="#,##0\ \ \ \ \ \ "/>
    <numFmt numFmtId="219" formatCode="#,##0\ "/>
    <numFmt numFmtId="220" formatCode="#,##0\ \ "/>
    <numFmt numFmtId="221" formatCode="#,##0.00_ "/>
    <numFmt numFmtId="222" formatCode="0.00_);[Red]\(0.00\)"/>
    <numFmt numFmtId="223" formatCode="#,##0.000"/>
    <numFmt numFmtId="224" formatCode="#,##0\ \ \ \ "/>
    <numFmt numFmtId="225" formatCode="_-* #,##0_-;\-* #,##0_-;_-* &quot;&quot;_-;_-@_-"/>
    <numFmt numFmtId="226" formatCode="_-* #,##0\ \ \ _-;\-* #,##0_-;_-* &quot;-  &quot;_-;_-@_-"/>
    <numFmt numFmtId="227" formatCode="_-* #,##0\ \ \ _-;\-\ #,##0_-;_-* &quot;-  &quot;_-;_-@_-"/>
    <numFmt numFmtId="228" formatCode="_-* #,##0\ \ \ _-;\-\ #,##0\ \ \ _-;_-* &quot;-  &quot;_-;_-@_-"/>
    <numFmt numFmtId="229" formatCode="_-* #,##0\ \ \ _-;\-\ #,##0\ \ \ _-;_-* &quot;-   &quot;_-;_-@_-"/>
    <numFmt numFmtId="230" formatCode="\+\ #,##0.00"/>
    <numFmt numFmtId="231" formatCode="\+\ #,##0.0"/>
    <numFmt numFmtId="232" formatCode="\+\ #,##0"/>
    <numFmt numFmtId="233" formatCode="_-* #,##0_ \ \-;\-* #,##0\ \ _-;_-* &quot;-&quot;\ \ _-;_-@_-"/>
    <numFmt numFmtId="234" formatCode="_-* #,##0\ \ \ _-;\-* #,##0_-;_-* &quot;-   &quot;_-;_-@_-"/>
    <numFmt numFmtId="235" formatCode="_-* #,##0\ \ \ _-;\-* #,##0_-;_-* &quot;-    &quot;_-;_-@_-"/>
  </numFmts>
  <fonts count="22">
    <font>
      <sz val="12"/>
      <name val="新細明體"/>
      <family val="0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6"/>
      <name val="標楷體"/>
      <family val="4"/>
    </font>
    <font>
      <b/>
      <sz val="16"/>
      <name val="華康楷書體W6"/>
      <family val="3"/>
    </font>
    <font>
      <sz val="12"/>
      <name val="標楷體"/>
      <family val="4"/>
    </font>
    <font>
      <sz val="10"/>
      <name val="Courier"/>
      <family val="3"/>
    </font>
    <font>
      <sz val="11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b/>
      <sz val="12"/>
      <name val="華康楷書體W5"/>
      <family val="1"/>
    </font>
    <font>
      <sz val="12"/>
      <name val="華康楷書體W5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81" fontId="10" fillId="0" borderId="0" xfId="27" applyFont="1" applyAlignment="1">
      <alignment horizontal="centerContinuous" vertical="center"/>
    </xf>
    <xf numFmtId="181" fontId="11" fillId="0" borderId="0" xfId="27" applyFont="1" applyAlignment="1">
      <alignment horizontal="centerContinuous" vertical="center"/>
    </xf>
    <xf numFmtId="41" fontId="11" fillId="0" borderId="0" xfId="27" applyFont="1" applyAlignment="1">
      <alignment/>
    </xf>
    <xf numFmtId="181" fontId="12" fillId="0" borderId="0" xfId="27" applyFont="1" applyAlignment="1" quotePrefix="1">
      <alignment horizontal="left" vertical="center"/>
    </xf>
    <xf numFmtId="181" fontId="2" fillId="0" borderId="0" xfId="27" applyAlignment="1">
      <alignment/>
    </xf>
    <xf numFmtId="181" fontId="2" fillId="0" borderId="0" xfId="27" applyFont="1" applyAlignment="1">
      <alignment vertical="center"/>
    </xf>
    <xf numFmtId="41" fontId="13" fillId="0" borderId="0" xfId="27" applyFont="1" applyAlignment="1">
      <alignment/>
    </xf>
    <xf numFmtId="181" fontId="14" fillId="0" borderId="0" xfId="27" applyFont="1" applyAlignment="1">
      <alignment horizontal="right" vertical="center"/>
    </xf>
    <xf numFmtId="0" fontId="15" fillId="0" borderId="2" xfId="0" applyFont="1" applyBorder="1" applyAlignment="1" applyProtection="1" quotePrefix="1">
      <alignment horizontal="center" vertical="center"/>
      <protection/>
    </xf>
    <xf numFmtId="0" fontId="15" fillId="0" borderId="2" xfId="0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Continuous" vertical="center"/>
      <protection/>
    </xf>
    <xf numFmtId="0" fontId="15" fillId="0" borderId="1" xfId="0" applyFont="1" applyBorder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15" fillId="0" borderId="3" xfId="0" applyFont="1" applyBorder="1" applyAlignment="1" applyProtection="1" quotePrefix="1">
      <alignment horizontal="center" vertical="center"/>
      <protection/>
    </xf>
    <xf numFmtId="0" fontId="15" fillId="0" borderId="3" xfId="0" applyFont="1" applyBorder="1" applyAlignment="1" applyProtection="1">
      <alignment horizontal="center" vertical="center"/>
      <protection/>
    </xf>
    <xf numFmtId="0" fontId="16" fillId="0" borderId="3" xfId="0" applyFont="1" applyBorder="1" applyAlignment="1" applyProtection="1">
      <alignment horizontal="left" vertical="center"/>
      <protection/>
    </xf>
    <xf numFmtId="0" fontId="15" fillId="0" borderId="3" xfId="0" applyFont="1" applyBorder="1" applyAlignment="1" applyProtection="1">
      <alignment horizontal="centerContinuous" vertical="center"/>
      <protection/>
    </xf>
    <xf numFmtId="0" fontId="14" fillId="0" borderId="3" xfId="0" applyFont="1" applyBorder="1" applyAlignment="1" applyProtection="1">
      <alignment horizontal="centerContinuous" vertical="center"/>
      <protection/>
    </xf>
    <xf numFmtId="3" fontId="16" fillId="0" borderId="1" xfId="26" applyNumberFormat="1" applyFont="1" applyFill="1" applyBorder="1" applyAlignment="1" applyProtection="1" quotePrefix="1">
      <alignment horizontal="left" vertical="center"/>
      <protection/>
    </xf>
    <xf numFmtId="226" fontId="16" fillId="0" borderId="4" xfId="25" applyNumberFormat="1" applyFont="1" applyBorder="1" applyAlignment="1" applyProtection="1">
      <alignment horizontal="right" vertical="center"/>
      <protection/>
    </xf>
    <xf numFmtId="229" fontId="16" fillId="0" borderId="4" xfId="25" applyNumberFormat="1" applyFont="1" applyBorder="1" applyAlignment="1" applyProtection="1">
      <alignment horizontal="right" vertical="center"/>
      <protection/>
    </xf>
    <xf numFmtId="229" fontId="16" fillId="0" borderId="1" xfId="25" applyNumberFormat="1" applyFont="1" applyBorder="1" applyAlignment="1" applyProtection="1">
      <alignment horizontal="right" vertical="center"/>
      <protection/>
    </xf>
    <xf numFmtId="3" fontId="17" fillId="0" borderId="0" xfId="26" applyNumberFormat="1" applyFont="1" applyAlignment="1">
      <alignment horizontal="right" vertical="center"/>
    </xf>
    <xf numFmtId="3" fontId="16" fillId="0" borderId="1" xfId="26" applyNumberFormat="1" applyFont="1" applyBorder="1" applyAlignment="1" applyProtection="1" quotePrefix="1">
      <alignment horizontal="left" vertical="center"/>
      <protection/>
    </xf>
    <xf numFmtId="176" fontId="18" fillId="0" borderId="0" xfId="26" applyNumberFormat="1" applyFont="1" applyAlignment="1">
      <alignment horizontal="right" vertical="center"/>
    </xf>
    <xf numFmtId="3" fontId="18" fillId="0" borderId="0" xfId="26" applyNumberFormat="1" applyFont="1" applyAlignment="1">
      <alignment horizontal="right" vertical="center"/>
    </xf>
    <xf numFmtId="3" fontId="19" fillId="0" borderId="3" xfId="26" applyNumberFormat="1" applyFont="1" applyFill="1" applyBorder="1" applyAlignment="1" applyProtection="1" quotePrefix="1">
      <alignment horizontal="center" vertical="center"/>
      <protection/>
    </xf>
    <xf numFmtId="226" fontId="20" fillId="0" borderId="4" xfId="25" applyNumberFormat="1" applyFont="1" applyBorder="1" applyAlignment="1" applyProtection="1">
      <alignment horizontal="right" vertical="center"/>
      <protection/>
    </xf>
    <xf numFmtId="229" fontId="20" fillId="0" borderId="4" xfId="25" applyNumberFormat="1" applyFont="1" applyBorder="1" applyAlignment="1" applyProtection="1">
      <alignment horizontal="right" vertical="center"/>
      <protection/>
    </xf>
    <xf numFmtId="229" fontId="20" fillId="0" borderId="1" xfId="25" applyNumberFormat="1" applyFont="1" applyBorder="1" applyAlignment="1" applyProtection="1">
      <alignment horizontal="right" vertical="center"/>
      <protection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</cellXfs>
  <cellStyles count="3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Percent" xfId="21"/>
    <cellStyle name="Currency" xfId="22"/>
    <cellStyle name="Currency [0]" xfId="23"/>
    <cellStyle name="貨幣[0]_A-DET07" xfId="24"/>
    <cellStyle name="貨幣[0]_LU1_03" xfId="25"/>
    <cellStyle name="貨幣[0]_Name" xfId="26"/>
    <cellStyle name="貨幣_8910院會--圖表" xfId="27"/>
    <cellStyle name="Hyperlink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27506;&#20837;97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總表"/>
      <sheetName val="稅課"/>
      <sheetName val="本年明細"/>
      <sheetName val="以前總表"/>
      <sheetName val="以前年度"/>
    </sheetNames>
    <sheetDataSet>
      <sheetData sheetId="2">
        <row r="65">
          <cell r="C65">
            <v>9898</v>
          </cell>
          <cell r="D65">
            <v>10283</v>
          </cell>
          <cell r="G65">
            <v>159</v>
          </cell>
          <cell r="H65">
            <v>200</v>
          </cell>
          <cell r="I65">
            <v>494</v>
          </cell>
          <cell r="J65">
            <v>467</v>
          </cell>
          <cell r="K65">
            <v>266</v>
          </cell>
          <cell r="L65">
            <v>269</v>
          </cell>
          <cell r="M65">
            <v>1670</v>
          </cell>
          <cell r="N65">
            <v>1465</v>
          </cell>
          <cell r="O65">
            <v>151</v>
          </cell>
          <cell r="P65">
            <v>167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showGridLines="0" tabSelected="1" zoomScale="85" zoomScaleNormal="85" workbookViewId="0" topLeftCell="A1">
      <selection activeCell="D4" sqref="D4"/>
    </sheetView>
  </sheetViews>
  <sheetFormatPr defaultColWidth="9.00390625" defaultRowHeight="16.5"/>
  <cols>
    <col min="1" max="1" width="29.00390625" style="32" customWidth="1"/>
    <col min="2" max="2" width="14.75390625" style="33" customWidth="1"/>
    <col min="3" max="3" width="14.875" style="33" customWidth="1"/>
    <col min="4" max="4" width="14.625" style="34" customWidth="1"/>
    <col min="5" max="5" width="10.50390625" style="34" customWidth="1"/>
    <col min="6" max="6" width="10.875" style="34" customWidth="1"/>
    <col min="7" max="7" width="13.00390625" style="0" customWidth="1"/>
  </cols>
  <sheetData>
    <row r="1" spans="1:6" s="3" customFormat="1" ht="34.5" customHeight="1">
      <c r="A1" s="1" t="s">
        <v>6</v>
      </c>
      <c r="B1" s="2"/>
      <c r="C1" s="2"/>
      <c r="D1" s="2"/>
      <c r="E1" s="2"/>
      <c r="F1" s="2"/>
    </row>
    <row r="2" spans="1:7" s="7" customFormat="1" ht="23.25" customHeight="1">
      <c r="A2" s="4"/>
      <c r="B2" s="5"/>
      <c r="C2" s="5"/>
      <c r="D2" s="6"/>
      <c r="E2" s="6"/>
      <c r="G2" s="8" t="s">
        <v>0</v>
      </c>
    </row>
    <row r="3" spans="1:7" s="13" customFormat="1" ht="29.25" customHeight="1">
      <c r="A3" s="9" t="s">
        <v>1</v>
      </c>
      <c r="B3" s="10" t="s">
        <v>2</v>
      </c>
      <c r="C3" s="10" t="s">
        <v>7</v>
      </c>
      <c r="D3" s="11" t="s">
        <v>8</v>
      </c>
      <c r="E3" s="12"/>
      <c r="F3" s="12"/>
      <c r="G3" s="12"/>
    </row>
    <row r="4" spans="1:7" s="13" customFormat="1" ht="26.25" customHeight="1">
      <c r="A4" s="14"/>
      <c r="B4" s="15"/>
      <c r="C4" s="15"/>
      <c r="D4" s="16" t="s">
        <v>9</v>
      </c>
      <c r="E4" s="17" t="s">
        <v>3</v>
      </c>
      <c r="F4" s="17" t="s">
        <v>4</v>
      </c>
      <c r="G4" s="18" t="s">
        <v>10</v>
      </c>
    </row>
    <row r="5" spans="1:7" s="23" customFormat="1" ht="45" customHeight="1">
      <c r="A5" s="19" t="s">
        <v>11</v>
      </c>
      <c r="B5" s="20">
        <v>12293</v>
      </c>
      <c r="C5" s="21">
        <f>'[4]本年明細'!C$65</f>
        <v>9898</v>
      </c>
      <c r="D5" s="21">
        <f>'[4]本年明細'!D$65</f>
        <v>10283</v>
      </c>
      <c r="E5" s="21">
        <f>D5/B5*100</f>
        <v>83.64923126982836</v>
      </c>
      <c r="F5" s="20">
        <f>D5/C5*100</f>
        <v>103.8896746817539</v>
      </c>
      <c r="G5" s="22">
        <f aca="true" t="shared" si="0" ref="G5:G11">D5-C5</f>
        <v>385</v>
      </c>
    </row>
    <row r="6" spans="1:7" s="25" customFormat="1" ht="45" customHeight="1">
      <c r="A6" s="24" t="s">
        <v>12</v>
      </c>
      <c r="B6" s="20">
        <v>216</v>
      </c>
      <c r="C6" s="21">
        <f>'[4]本年明細'!G$65</f>
        <v>159</v>
      </c>
      <c r="D6" s="21">
        <f>'[4]本年明細'!H$65</f>
        <v>200</v>
      </c>
      <c r="E6" s="21">
        <f>D6/B6*100</f>
        <v>92.5925925925926</v>
      </c>
      <c r="F6" s="20">
        <f>D6/C6*100</f>
        <v>125.78616352201257</v>
      </c>
      <c r="G6" s="22">
        <f t="shared" si="0"/>
        <v>41</v>
      </c>
    </row>
    <row r="7" spans="1:7" s="26" customFormat="1" ht="45" customHeight="1">
      <c r="A7" s="24" t="s">
        <v>13</v>
      </c>
      <c r="B7" s="20">
        <v>591</v>
      </c>
      <c r="C7" s="21">
        <f>'[4]本年明細'!I$65</f>
        <v>494</v>
      </c>
      <c r="D7" s="21">
        <f>'[4]本年明細'!J$65</f>
        <v>467</v>
      </c>
      <c r="E7" s="21">
        <f>D7/B7*100</f>
        <v>79.01861252115059</v>
      </c>
      <c r="F7" s="20">
        <f>D7/C7*100</f>
        <v>94.53441295546558</v>
      </c>
      <c r="G7" s="22">
        <f t="shared" si="0"/>
        <v>-27</v>
      </c>
    </row>
    <row r="8" spans="1:7" s="23" customFormat="1" ht="45" customHeight="1">
      <c r="A8" s="19" t="s">
        <v>14</v>
      </c>
      <c r="B8" s="20">
        <v>461</v>
      </c>
      <c r="C8" s="21">
        <f>'[4]本年明細'!K$65</f>
        <v>266</v>
      </c>
      <c r="D8" s="21">
        <f>'[4]本年明細'!L$65</f>
        <v>269</v>
      </c>
      <c r="E8" s="21">
        <f>D8/B8*100</f>
        <v>58.35140997830802</v>
      </c>
      <c r="F8" s="20">
        <f>D8/C8*100</f>
        <v>101.12781954887218</v>
      </c>
      <c r="G8" s="22">
        <f t="shared" si="0"/>
        <v>3</v>
      </c>
    </row>
    <row r="9" spans="1:7" s="26" customFormat="1" ht="45" customHeight="1">
      <c r="A9" s="19" t="s">
        <v>15</v>
      </c>
      <c r="B9" s="20">
        <v>2442</v>
      </c>
      <c r="C9" s="21">
        <f>'[4]本年明細'!M$65</f>
        <v>1670</v>
      </c>
      <c r="D9" s="21">
        <f>'[4]本年明細'!N$65</f>
        <v>1465</v>
      </c>
      <c r="E9" s="21">
        <f>D9/B9*100</f>
        <v>59.991809991809994</v>
      </c>
      <c r="F9" s="20">
        <f>IF(OR(D9=0,C9=0),"        -   ",D9/C9*100)</f>
        <v>87.72455089820359</v>
      </c>
      <c r="G9" s="22">
        <f t="shared" si="0"/>
        <v>-205</v>
      </c>
    </row>
    <row r="10" spans="1:7" s="26" customFormat="1" ht="45" customHeight="1">
      <c r="A10" s="24" t="s">
        <v>16</v>
      </c>
      <c r="B10" s="20">
        <v>200</v>
      </c>
      <c r="C10" s="21">
        <f>'[4]本年明細'!O$65</f>
        <v>151</v>
      </c>
      <c r="D10" s="21">
        <f>'[4]本年明細'!P$65</f>
        <v>167</v>
      </c>
      <c r="E10" s="21">
        <f>IF(OR(D10=0,B10=0),"        -",D10/B10*100)</f>
        <v>83.5</v>
      </c>
      <c r="F10" s="20">
        <f>IF(OR(D10=0,C10=0),"        -",D10/C10*100)</f>
        <v>110.59602649006624</v>
      </c>
      <c r="G10" s="22">
        <f t="shared" si="0"/>
        <v>16</v>
      </c>
    </row>
    <row r="11" spans="1:7" s="31" customFormat="1" ht="45" customHeight="1">
      <c r="A11" s="27" t="s">
        <v>5</v>
      </c>
      <c r="B11" s="28">
        <f>SUM(B5:B10)</f>
        <v>16203</v>
      </c>
      <c r="C11" s="29">
        <f>SUM(C5:C10)</f>
        <v>12638</v>
      </c>
      <c r="D11" s="29">
        <f>SUM(D5:D10)</f>
        <v>12851</v>
      </c>
      <c r="E11" s="29">
        <f>D11/B11*100</f>
        <v>79.31247299882737</v>
      </c>
      <c r="F11" s="28">
        <f>D11/C11*100</f>
        <v>101.68539325842696</v>
      </c>
      <c r="G11" s="30">
        <f t="shared" si="0"/>
        <v>213</v>
      </c>
    </row>
    <row r="12" ht="16.5">
      <c r="B12" s="33" t="s">
        <v>17</v>
      </c>
    </row>
  </sheetData>
  <mergeCells count="3">
    <mergeCell ref="C3:C4"/>
    <mergeCell ref="B3:B4"/>
    <mergeCell ref="A3:A4"/>
  </mergeCells>
  <printOptions horizontalCentered="1"/>
  <pageMargins left="0.3937007874015748" right="0.3937007874015748" top="0.7874015748031497" bottom="0.3937007874015748" header="0.5905511811023623" footer="0.31496062992125984"/>
  <pageSetup firstPageNumber="7" useFirstPageNumber="1" horizontalDpi="600" verticalDpi="600" orientation="landscape" paperSize="9" scale="110" r:id="rId1"/>
  <headerFooter alignWithMargins="0">
    <oddHeader>&amp;L&amp;"標楷體,標準"&amp;16附表&amp;"Times New Roman,標準"1
</oddHeader>
    <oddFooter>&amp;C&amp;"Times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2009-01-07T02:47:44Z</dcterms:created>
  <dcterms:modified xsi:type="dcterms:W3CDTF">2009-01-07T02:48:05Z</dcterms:modified>
  <cp:category/>
  <cp:version/>
  <cp:contentType/>
  <cp:contentStatus/>
</cp:coreProperties>
</file>